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6715" windowHeight="122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Sheet1!$A$1:$E$103</definedName>
    <definedName name="_xlnm.Print_Titles" localSheetId="0">Sheet1!$1:$2</definedName>
  </definedNames>
  <calcPr calcId="145621"/>
</workbook>
</file>

<file path=xl/calcChain.xml><?xml version="1.0" encoding="utf-8"?>
<calcChain xmlns="http://schemas.openxmlformats.org/spreadsheetml/2006/main">
  <c r="E99" i="1" l="1"/>
  <c r="D99" i="1"/>
  <c r="E88" i="1"/>
  <c r="D88" i="1"/>
  <c r="E103" i="1"/>
  <c r="D103" i="1"/>
  <c r="C101" i="1"/>
  <c r="C98" i="1"/>
  <c r="C97" i="1"/>
  <c r="C96" i="1"/>
  <c r="C95" i="1"/>
  <c r="C92" i="1"/>
  <c r="C90" i="1"/>
  <c r="C87" i="1"/>
  <c r="A87" i="1"/>
  <c r="A90" i="1" s="1"/>
  <c r="A92" i="1" s="1"/>
  <c r="A95" i="1" s="1"/>
  <c r="A96" i="1" s="1"/>
  <c r="A97" i="1" s="1"/>
  <c r="A98" i="1" s="1"/>
  <c r="A101" i="1" s="1"/>
  <c r="C86" i="1"/>
  <c r="E79" i="1"/>
  <c r="D79" i="1"/>
  <c r="E75" i="1"/>
  <c r="D75" i="1"/>
  <c r="E68" i="1"/>
  <c r="D68" i="1"/>
  <c r="E54" i="1"/>
  <c r="D54" i="1"/>
  <c r="E50" i="1"/>
  <c r="D50" i="1"/>
  <c r="E46" i="1"/>
  <c r="D46" i="1"/>
  <c r="E40" i="1"/>
  <c r="D40" i="1"/>
  <c r="E31" i="1"/>
  <c r="D31" i="1"/>
  <c r="E22" i="1"/>
  <c r="D22" i="1"/>
  <c r="E6" i="1"/>
  <c r="D6" i="1"/>
  <c r="D83" i="1" s="1"/>
  <c r="C81" i="1"/>
  <c r="C78" i="1"/>
  <c r="C77" i="1"/>
  <c r="C79" i="1" s="1"/>
  <c r="C74" i="1"/>
  <c r="C73" i="1"/>
  <c r="C72" i="1"/>
  <c r="C71" i="1"/>
  <c r="C70" i="1"/>
  <c r="C67" i="1"/>
  <c r="C66" i="1"/>
  <c r="C65" i="1"/>
  <c r="C64" i="1"/>
  <c r="C63" i="1"/>
  <c r="C62" i="1"/>
  <c r="C53" i="1"/>
  <c r="C60" i="1"/>
  <c r="C58" i="1"/>
  <c r="C56" i="1"/>
  <c r="C52" i="1"/>
  <c r="C54" i="1" s="1"/>
  <c r="C49" i="1"/>
  <c r="C48" i="1"/>
  <c r="C45" i="1"/>
  <c r="C44" i="1"/>
  <c r="C43" i="1"/>
  <c r="C42" i="1"/>
  <c r="C39" i="1"/>
  <c r="C38" i="1"/>
  <c r="C37" i="1"/>
  <c r="C36" i="1"/>
  <c r="C35" i="1"/>
  <c r="C34" i="1"/>
  <c r="C33" i="1"/>
  <c r="C30" i="1"/>
  <c r="C29" i="1"/>
  <c r="C28" i="1"/>
  <c r="C26" i="1"/>
  <c r="C24" i="1"/>
  <c r="C21" i="1"/>
  <c r="C20" i="1"/>
  <c r="C19" i="1"/>
  <c r="C18" i="1"/>
  <c r="C16" i="1"/>
  <c r="C14" i="1"/>
  <c r="C12" i="1"/>
  <c r="C10" i="1"/>
  <c r="C8" i="1"/>
  <c r="C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35" i="1" s="1"/>
  <c r="A36" i="1" s="1"/>
  <c r="A37" i="1" s="1"/>
  <c r="A38" i="1" s="1"/>
  <c r="A39" i="1" s="1"/>
  <c r="A42" i="1" s="1"/>
  <c r="A43" i="1" s="1"/>
  <c r="A44" i="1" s="1"/>
  <c r="A45" i="1" s="1"/>
  <c r="A48" i="1" s="1"/>
  <c r="A49" i="1" s="1"/>
  <c r="A52" i="1" s="1"/>
  <c r="A56" i="1" s="1"/>
  <c r="A58" i="1" s="1"/>
  <c r="A60" i="1" s="1"/>
  <c r="A53" i="1" s="1"/>
  <c r="A62" i="1" s="1"/>
  <c r="A63" i="1" s="1"/>
  <c r="A64" i="1" s="1"/>
  <c r="A65" i="1" s="1"/>
  <c r="A66" i="1" s="1"/>
  <c r="A67" i="1" s="1"/>
  <c r="A70" i="1" s="1"/>
  <c r="A71" i="1" s="1"/>
  <c r="A72" i="1" s="1"/>
  <c r="A73" i="1" s="1"/>
  <c r="A74" i="1" s="1"/>
  <c r="A77" i="1" s="1"/>
  <c r="A78" i="1" s="1"/>
  <c r="A81" i="1" s="1"/>
  <c r="C4" i="1"/>
  <c r="E83" i="1" l="1"/>
  <c r="C88" i="1"/>
  <c r="C103" i="1" s="1"/>
  <c r="C99" i="1"/>
  <c r="C68" i="1"/>
  <c r="C75" i="1"/>
  <c r="C46" i="1"/>
  <c r="C50" i="1"/>
  <c r="C40" i="1"/>
  <c r="C31" i="1"/>
  <c r="C6" i="1"/>
  <c r="C22" i="1"/>
  <c r="C83" i="1" l="1"/>
</calcChain>
</file>

<file path=xl/sharedStrings.xml><?xml version="1.0" encoding="utf-8"?>
<sst xmlns="http://schemas.openxmlformats.org/spreadsheetml/2006/main" count="77" uniqueCount="77">
  <si>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</si>
  <si>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</si>
  <si>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</si>
  <si>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</si>
  <si>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</si>
  <si>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</si>
  <si>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</si>
  <si>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</si>
  <si>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</si>
  <si>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</si>
  <si>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</si>
  <si>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</si>
  <si>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</si>
  <si>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</si>
  <si>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</si>
  <si>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</si>
  <si>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</si>
  <si>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</si>
  <si>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</si>
  <si>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</si>
  <si>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</si>
  <si>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</si>
  <si>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</si>
  <si>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Training/Other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</si>
  <si>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</si>
  <si>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</si>
  <si>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</si>
  <si>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</si>
  <si>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</si>
  <si>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</si>
  <si>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</si>
  <si>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</si>
  <si>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</si>
  <si>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</si>
  <si>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</si>
  <si>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</si>
  <si>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569.100 Hardware</t>
  </si>
  <si>
    <t>569.200 Software</t>
  </si>
  <si>
    <t>569.300 Communication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</si>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</sst>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164" fontId="2" fillId="0" borderId="0" xfId="2" applyNumberFormat="1" applyFill="1" applyBorder="1"/>
    <xf numFmtId="0" fontId="0" fillId="0" borderId="0" xfId="0" quotePrefix="1" applyFill="1"/>
    <xf numFmtId="0" fontId="3" fillId="0" borderId="0" xfId="2" applyFont="1" applyBorder="1"/>
    <xf numFmtId="164" fontId="2" fillId="0" borderId="0" xfId="3" applyNumberFormat="1" applyFont="1" applyFill="1" applyBorder="1"/>
    <xf numFmtId="0" fontId="3" fillId="0" borderId="0" xfId="2" applyFont="1" applyFill="1" applyBorder="1"/>
    <xf numFmtId="0" fontId="4" fillId="0" borderId="0" xfId="2" applyFont="1" applyBorder="1"/>
    <xf numFmtId="165" fontId="2" fillId="0" borderId="0" xfId="2" applyNumberFormat="1" applyFill="1" applyBorder="1"/>
    <xf numFmtId="165" fontId="2" fillId="0" borderId="0" xfId="3" applyNumberFormat="1" applyFont="1" applyFill="1" applyBorder="1"/>
    <xf numFmtId="0" fontId="2" fillId="0" borderId="0" xfId="2" applyFont="1" applyFill="1" applyBorder="1"/>
    <xf numFmtId="165" fontId="2" fillId="0" borderId="0" xfId="2" applyNumberFormat="1" applyFont="1" applyFill="1" applyBorder="1"/>
    <xf numFmtId="165" fontId="2" fillId="0" borderId="4" xfId="2" applyNumberFormat="1" applyFill="1" applyBorder="1" applyAlignment="1">
      <alignment horizontal="center"/>
    </xf>
    <xf numFmtId="164" fontId="3" fillId="0" borderId="0" xfId="2" applyNumberFormat="1" applyFont="1" applyFill="1" applyBorder="1"/>
    <xf numFmtId="164" fontId="3" fillId="0" borderId="0" xfId="3" applyNumberFormat="1" applyFont="1" applyFill="1" applyBorder="1"/>
    <xf numFmtId="164" fontId="2" fillId="0" borderId="4" xfId="2" applyNumberFormat="1" applyFont="1" applyFill="1" applyBorder="1"/>
    <xf numFmtId="164" fontId="2" fillId="0" borderId="4" xfId="3" applyNumberFormat="1" applyFont="1" applyFill="1" applyBorder="1"/>
    <xf numFmtId="164" fontId="2" fillId="0" borderId="4" xfId="2" applyNumberFormat="1" applyFill="1" applyBorder="1"/>
    <xf numFmtId="165" fontId="2" fillId="0" borderId="0" xfId="2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/>
    </xf>
    <xf numFmtId="164" fontId="3" fillId="0" borderId="0" xfId="4" applyNumberFormat="1" applyFont="1" applyFill="1" applyBorder="1"/>
    <xf numFmtId="0" fontId="3" fillId="0" borderId="5" xfId="0" applyFont="1" applyBorder="1"/>
    <xf numFmtId="167" fontId="2" fillId="0" borderId="0" xfId="1" applyNumberFormat="1" applyFont="1" applyFill="1" applyBorder="1"/>
    <xf numFmtId="167" fontId="2" fillId="0" borderId="4" xfId="1" applyNumberFormat="1" applyFont="1" applyFill="1" applyBorder="1"/>
    <xf numFmtId="167" fontId="3" fillId="0" borderId="0" xfId="1" applyNumberFormat="1" applyFont="1" applyFill="1" applyBorder="1"/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</cellXfs>
  <cellStyles count="5"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tabSelected="1" view="pageLayout" topLeftCell="A49" zoomScaleNormal="100" workbookViewId="0">
      <selection activeCell="C20" sqref="C20"/>
    </sheetView>
  </sheetViews>
  <sheetFormatPr defaultRowHeight="15" x14ac:dyDescent="0.25"/>
  <cols>
    <col min="1" max="1" width="18" customWidth="1"/>
    <col min="2" max="2" width="56.5703125" customWidth="1"/>
    <col min="3" max="5" width="14.7109375" customWidth="1"/>
    <col min="7" max="7" width="18" customWidth="1"/>
    <col min="8" max="8" width="50.7109375" customWidth="1"/>
    <col min="9" max="11" width="14.7109375" customWidth="1"/>
  </cols>
  <sheetData>
    <row r="1" spans="1:5" x14ac:dyDescent="0.25">
      <c r="A1" s="1"/>
      <c r="B1" s="35" t="s">
        <v>0</v>
      </c>
      <c r="C1" s="37" t="s">
        <v>1</v>
      </c>
      <c r="D1" s="37"/>
      <c r="E1" s="37"/>
    </row>
    <row r="2" spans="1:5" x14ac:dyDescent="0.25">
      <c r="A2" s="31" t="s">
        <v>68</v>
      </c>
      <c r="B2" s="36"/>
      <c r="C2" s="3" t="s">
        <v>2</v>
      </c>
      <c r="D2" s="3" t="s">
        <v>3</v>
      </c>
      <c r="E2" s="4" t="s">
        <v>4</v>
      </c>
    </row>
    <row r="3" spans="1:5" x14ac:dyDescent="0.25">
      <c r="B3" s="5" t="s">
        <v>5</v>
      </c>
      <c r="C3" s="6"/>
      <c r="D3" s="6"/>
      <c r="E3" s="7"/>
    </row>
    <row r="4" spans="1:5" x14ac:dyDescent="0.25">
      <c r="A4" s="8">
        <v>1</v>
      </c>
      <c r="B4" s="9" t="s">
        <v>6</v>
      </c>
      <c r="C4" s="10">
        <f>SUM(D4:E4)</f>
        <v>12746578.559999999</v>
      </c>
      <c r="D4" s="13">
        <v>6405720.0899999989</v>
      </c>
      <c r="E4" s="13">
        <v>6340858.4700000007</v>
      </c>
    </row>
    <row r="5" spans="1:5" x14ac:dyDescent="0.25">
      <c r="A5" s="8">
        <f>A4+1</f>
        <v>2</v>
      </c>
      <c r="B5" s="9" t="s">
        <v>7</v>
      </c>
      <c r="C5" s="23">
        <f t="shared" ref="C5:C81" si="0">SUM(D5:E5)</f>
        <v>282900.90999999997</v>
      </c>
      <c r="D5" s="24">
        <v>0</v>
      </c>
      <c r="E5" s="24">
        <v>282900.90999999997</v>
      </c>
    </row>
    <row r="6" spans="1:5" x14ac:dyDescent="0.25">
      <c r="A6" s="8"/>
      <c r="B6" s="9" t="s">
        <v>66</v>
      </c>
      <c r="C6" s="21">
        <f>SUM(C4:C5)</f>
        <v>13029479.469999999</v>
      </c>
      <c r="D6" s="21">
        <f>SUM(D4:D5)</f>
        <v>6405720.0899999989</v>
      </c>
      <c r="E6" s="21">
        <f>SUM(E4:E5)</f>
        <v>6623759.3800000008</v>
      </c>
    </row>
    <row r="7" spans="1:5" x14ac:dyDescent="0.25">
      <c r="A7" s="8"/>
      <c r="B7" s="9"/>
      <c r="C7" s="10"/>
      <c r="D7" s="13"/>
      <c r="E7" s="13"/>
    </row>
    <row r="8" spans="1:5" x14ac:dyDescent="0.25">
      <c r="A8" s="8">
        <f>A5+1</f>
        <v>3</v>
      </c>
      <c r="B8" s="11" t="s">
        <v>8</v>
      </c>
      <c r="C8" s="21">
        <f t="shared" si="0"/>
        <v>379489.83</v>
      </c>
      <c r="D8" s="22">
        <v>-10.089999999999996</v>
      </c>
      <c r="E8" s="22">
        <v>379499.92000000004</v>
      </c>
    </row>
    <row r="9" spans="1:5" x14ac:dyDescent="0.25">
      <c r="A9" s="8"/>
      <c r="B9" s="11"/>
      <c r="C9" s="10"/>
      <c r="D9" s="13"/>
      <c r="E9" s="13"/>
    </row>
    <row r="10" spans="1:5" x14ac:dyDescent="0.25">
      <c r="A10" s="8">
        <f>A8+1</f>
        <v>4</v>
      </c>
      <c r="B10" s="11" t="s">
        <v>9</v>
      </c>
      <c r="C10" s="21">
        <f t="shared" si="0"/>
        <v>675463.41</v>
      </c>
      <c r="D10" s="22">
        <v>494161.56</v>
      </c>
      <c r="E10" s="22">
        <v>181301.85</v>
      </c>
    </row>
    <row r="11" spans="1:5" x14ac:dyDescent="0.25">
      <c r="A11" s="8"/>
      <c r="B11" s="11"/>
      <c r="C11" s="10"/>
      <c r="D11" s="13"/>
      <c r="E11" s="13"/>
    </row>
    <row r="12" spans="1:5" x14ac:dyDescent="0.25">
      <c r="A12" s="8">
        <f>A10+1</f>
        <v>5</v>
      </c>
      <c r="B12" s="11" t="s">
        <v>10</v>
      </c>
      <c r="C12" s="21">
        <f t="shared" si="0"/>
        <v>5385358.9500000002</v>
      </c>
      <c r="D12" s="22">
        <v>4264420.95</v>
      </c>
      <c r="E12" s="22">
        <v>1120938</v>
      </c>
    </row>
    <row r="13" spans="1:5" x14ac:dyDescent="0.25">
      <c r="A13" s="8"/>
      <c r="B13" s="11"/>
      <c r="C13" s="10"/>
      <c r="D13" s="13"/>
      <c r="E13" s="13"/>
    </row>
    <row r="14" spans="1:5" x14ac:dyDescent="0.25">
      <c r="A14" s="8">
        <f>A12+1</f>
        <v>6</v>
      </c>
      <c r="B14" s="11" t="s">
        <v>11</v>
      </c>
      <c r="C14" s="21">
        <f t="shared" si="0"/>
        <v>40489133.520000003</v>
      </c>
      <c r="D14" s="22">
        <v>0</v>
      </c>
      <c r="E14" s="22">
        <v>40489133.520000003</v>
      </c>
    </row>
    <row r="15" spans="1:5" x14ac:dyDescent="0.25">
      <c r="A15" s="8"/>
      <c r="B15" s="11"/>
      <c r="C15" s="10"/>
      <c r="D15" s="13"/>
      <c r="E15" s="13"/>
    </row>
    <row r="16" spans="1:5" x14ac:dyDescent="0.25">
      <c r="A16" s="8">
        <f>A14+1</f>
        <v>7</v>
      </c>
      <c r="B16" s="11" t="s">
        <v>12</v>
      </c>
      <c r="C16" s="21">
        <f t="shared" si="0"/>
        <v>4587545.2100000009</v>
      </c>
      <c r="D16" s="22">
        <v>4101812.0400000005</v>
      </c>
      <c r="E16" s="22">
        <v>485733.17000000027</v>
      </c>
    </row>
    <row r="17" spans="1:5" x14ac:dyDescent="0.25">
      <c r="A17" s="8"/>
      <c r="B17" s="11"/>
      <c r="C17" s="10"/>
      <c r="D17" s="10"/>
      <c r="E17" s="10"/>
    </row>
    <row r="18" spans="1:5" x14ac:dyDescent="0.25">
      <c r="A18" s="8">
        <f>A16+1</f>
        <v>8</v>
      </c>
      <c r="B18" s="11" t="s">
        <v>13</v>
      </c>
      <c r="C18" s="10">
        <f t="shared" si="0"/>
        <v>64682.649999999994</v>
      </c>
      <c r="D18" s="13">
        <v>64682.62999999999</v>
      </c>
      <c r="E18" s="13">
        <v>2.0000000004074536E-2</v>
      </c>
    </row>
    <row r="19" spans="1:5" x14ac:dyDescent="0.25">
      <c r="A19" s="8">
        <f t="shared" ref="A19:A78" si="1">A18+1</f>
        <v>9</v>
      </c>
      <c r="B19" s="11" t="s">
        <v>14</v>
      </c>
      <c r="C19" s="10">
        <f t="shared" si="0"/>
        <v>15837320.530000005</v>
      </c>
      <c r="D19" s="13">
        <v>11184331.590000002</v>
      </c>
      <c r="E19" s="13">
        <v>4652988.9400000032</v>
      </c>
    </row>
    <row r="20" spans="1:5" x14ac:dyDescent="0.25">
      <c r="A20" s="8">
        <f t="shared" si="1"/>
        <v>10</v>
      </c>
      <c r="B20" s="11" t="s">
        <v>15</v>
      </c>
      <c r="C20" s="10">
        <f t="shared" si="0"/>
        <v>4030768.17</v>
      </c>
      <c r="D20" s="13">
        <v>2416866.8899999997</v>
      </c>
      <c r="E20" s="13">
        <v>1613901.2800000003</v>
      </c>
    </row>
    <row r="21" spans="1:5" x14ac:dyDescent="0.25">
      <c r="A21" s="8">
        <f t="shared" si="1"/>
        <v>11</v>
      </c>
      <c r="B21" s="11" t="s">
        <v>16</v>
      </c>
      <c r="C21" s="25">
        <f t="shared" si="0"/>
        <v>682254.3899999999</v>
      </c>
      <c r="D21" s="24">
        <v>0</v>
      </c>
      <c r="E21" s="24">
        <v>682254.3899999999</v>
      </c>
    </row>
    <row r="22" spans="1:5" x14ac:dyDescent="0.25">
      <c r="A22" s="8"/>
      <c r="B22" s="9" t="s">
        <v>67</v>
      </c>
      <c r="C22" s="21">
        <f>SUM(C18:C21)</f>
        <v>20615025.740000006</v>
      </c>
      <c r="D22" s="21">
        <f t="shared" ref="D22:E22" si="2">SUM(D18:D21)</f>
        <v>13665881.110000003</v>
      </c>
      <c r="E22" s="21">
        <f t="shared" si="2"/>
        <v>6949144.6300000027</v>
      </c>
    </row>
    <row r="23" spans="1:5" x14ac:dyDescent="0.25">
      <c r="A23" s="8"/>
      <c r="B23" s="11"/>
      <c r="C23" s="10"/>
      <c r="D23" s="13"/>
      <c r="E23" s="13"/>
    </row>
    <row r="24" spans="1:5" x14ac:dyDescent="0.25">
      <c r="A24" s="8">
        <f>A21+1</f>
        <v>12</v>
      </c>
      <c r="B24" s="11" t="s">
        <v>17</v>
      </c>
      <c r="C24" s="21">
        <f t="shared" si="0"/>
        <v>4781155.8299999991</v>
      </c>
      <c r="D24" s="22">
        <v>2733192.8499999992</v>
      </c>
      <c r="E24" s="22">
        <v>2047962.9800000002</v>
      </c>
    </row>
    <row r="25" spans="1:5" x14ac:dyDescent="0.25">
      <c r="A25" s="8"/>
      <c r="B25" s="11"/>
      <c r="C25" s="10"/>
      <c r="D25" s="13"/>
      <c r="E25" s="13"/>
    </row>
    <row r="26" spans="1:5" x14ac:dyDescent="0.25">
      <c r="A26" s="8">
        <f>A24+1</f>
        <v>13</v>
      </c>
      <c r="B26" s="11" t="s">
        <v>18</v>
      </c>
      <c r="C26" s="21">
        <f t="shared" si="0"/>
        <v>1102726.2399999998</v>
      </c>
      <c r="D26" s="22">
        <v>793686.64999999991</v>
      </c>
      <c r="E26" s="22">
        <v>309039.58999999997</v>
      </c>
    </row>
    <row r="27" spans="1:5" x14ac:dyDescent="0.25">
      <c r="A27" s="8"/>
      <c r="B27" s="11"/>
      <c r="C27" s="10"/>
      <c r="D27" s="13"/>
      <c r="E27" s="13"/>
    </row>
    <row r="28" spans="1:5" x14ac:dyDescent="0.25">
      <c r="A28" s="8">
        <f>A26+1</f>
        <v>14</v>
      </c>
      <c r="B28" s="11" t="s">
        <v>19</v>
      </c>
      <c r="C28" s="10">
        <f t="shared" si="0"/>
        <v>279936</v>
      </c>
      <c r="D28" s="13">
        <v>0</v>
      </c>
      <c r="E28" s="13">
        <v>279936</v>
      </c>
    </row>
    <row r="29" spans="1:5" x14ac:dyDescent="0.25">
      <c r="A29" s="8">
        <f t="shared" si="1"/>
        <v>15</v>
      </c>
      <c r="B29" s="11" t="s">
        <v>20</v>
      </c>
      <c r="C29" s="10">
        <f t="shared" si="0"/>
        <v>222919.82</v>
      </c>
      <c r="D29" s="13">
        <v>0</v>
      </c>
      <c r="E29" s="13">
        <v>222919.82</v>
      </c>
    </row>
    <row r="30" spans="1:5" x14ac:dyDescent="0.25">
      <c r="A30" s="8">
        <f t="shared" si="1"/>
        <v>16</v>
      </c>
      <c r="B30" s="11" t="s">
        <v>21</v>
      </c>
      <c r="C30" s="25">
        <f t="shared" si="0"/>
        <v>5404696.6000000006</v>
      </c>
      <c r="D30" s="24">
        <v>8.6600000000000019</v>
      </c>
      <c r="E30" s="24">
        <v>5404687.9400000004</v>
      </c>
    </row>
    <row r="31" spans="1:5" x14ac:dyDescent="0.25">
      <c r="A31" s="8"/>
      <c r="B31" s="9" t="s">
        <v>69</v>
      </c>
      <c r="C31" s="21">
        <f>SUM(C28:C30)</f>
        <v>5907552.4200000009</v>
      </c>
      <c r="D31" s="21">
        <f t="shared" ref="D31:E31" si="3">SUM(D28:D30)</f>
        <v>8.6600000000000019</v>
      </c>
      <c r="E31" s="21">
        <f t="shared" si="3"/>
        <v>5907543.7600000007</v>
      </c>
    </row>
    <row r="32" spans="1:5" x14ac:dyDescent="0.25">
      <c r="A32" s="8"/>
      <c r="B32" s="11"/>
      <c r="C32" s="10"/>
      <c r="D32" s="13"/>
      <c r="E32" s="13"/>
    </row>
    <row r="33" spans="1:5" x14ac:dyDescent="0.25">
      <c r="A33" s="8">
        <f>A30+1</f>
        <v>17</v>
      </c>
      <c r="B33" s="11" t="s">
        <v>22</v>
      </c>
      <c r="C33" s="10">
        <f t="shared" si="0"/>
        <v>28154010.940000001</v>
      </c>
      <c r="D33" s="13">
        <v>183979.04</v>
      </c>
      <c r="E33" s="13">
        <v>27970031.900000002</v>
      </c>
    </row>
    <row r="34" spans="1:5" x14ac:dyDescent="0.25">
      <c r="A34" s="8">
        <f t="shared" si="1"/>
        <v>18</v>
      </c>
      <c r="B34" s="11" t="s">
        <v>23</v>
      </c>
      <c r="C34" s="10">
        <f t="shared" si="0"/>
        <v>28843903.169999998</v>
      </c>
      <c r="D34" s="13">
        <v>13183643.079999998</v>
      </c>
      <c r="E34" s="13">
        <v>15660260.09</v>
      </c>
    </row>
    <row r="35" spans="1:5" x14ac:dyDescent="0.25">
      <c r="A35" s="8">
        <f t="shared" si="1"/>
        <v>19</v>
      </c>
      <c r="B35" s="11" t="s">
        <v>24</v>
      </c>
      <c r="C35" s="10">
        <f t="shared" si="0"/>
        <v>1194518.2499999998</v>
      </c>
      <c r="D35" s="13">
        <v>1013661.1999999997</v>
      </c>
      <c r="E35" s="13">
        <v>180857.05000000002</v>
      </c>
    </row>
    <row r="36" spans="1:5" x14ac:dyDescent="0.25">
      <c r="A36" s="8">
        <f t="shared" si="1"/>
        <v>20</v>
      </c>
      <c r="B36" s="11" t="s">
        <v>25</v>
      </c>
      <c r="C36" s="10">
        <f t="shared" si="0"/>
        <v>1007824.61</v>
      </c>
      <c r="D36" s="13">
        <v>944120.66</v>
      </c>
      <c r="E36" s="13">
        <v>63703.949999999953</v>
      </c>
    </row>
    <row r="37" spans="1:5" x14ac:dyDescent="0.25">
      <c r="A37" s="8">
        <f t="shared" si="1"/>
        <v>21</v>
      </c>
      <c r="B37" s="11" t="s">
        <v>26</v>
      </c>
      <c r="C37" s="10">
        <f t="shared" si="0"/>
        <v>4091462.2</v>
      </c>
      <c r="D37" s="13">
        <v>3120278.6799999997</v>
      </c>
      <c r="E37" s="13">
        <v>971183.52000000025</v>
      </c>
    </row>
    <row r="38" spans="1:5" x14ac:dyDescent="0.25">
      <c r="A38" s="8">
        <f t="shared" si="1"/>
        <v>22</v>
      </c>
      <c r="B38" s="11" t="s">
        <v>27</v>
      </c>
      <c r="C38" s="10">
        <f t="shared" si="0"/>
        <v>1837083.89</v>
      </c>
      <c r="D38" s="13">
        <v>1708878.38</v>
      </c>
      <c r="E38" s="13">
        <v>128205.51000000004</v>
      </c>
    </row>
    <row r="39" spans="1:5" x14ac:dyDescent="0.25">
      <c r="A39" s="8">
        <f t="shared" si="1"/>
        <v>23</v>
      </c>
      <c r="B39" s="11" t="s">
        <v>28</v>
      </c>
      <c r="C39" s="25">
        <f t="shared" si="0"/>
        <v>616272.64000000013</v>
      </c>
      <c r="D39" s="24">
        <v>0</v>
      </c>
      <c r="E39" s="24">
        <v>616272.64000000013</v>
      </c>
    </row>
    <row r="40" spans="1:5" x14ac:dyDescent="0.25">
      <c r="A40" s="8"/>
      <c r="B40" s="9" t="s">
        <v>70</v>
      </c>
      <c r="C40" s="21">
        <f>SUM(C33:C39)</f>
        <v>65745075.700000003</v>
      </c>
      <c r="D40" s="21">
        <f t="shared" ref="D40:E40" si="4">SUM(D33:D39)</f>
        <v>20154561.039999995</v>
      </c>
      <c r="E40" s="21">
        <f t="shared" si="4"/>
        <v>45590514.660000004</v>
      </c>
    </row>
    <row r="41" spans="1:5" x14ac:dyDescent="0.25">
      <c r="A41" s="8"/>
      <c r="B41" s="11"/>
      <c r="C41" s="10"/>
      <c r="D41" s="13"/>
      <c r="E41" s="13"/>
    </row>
    <row r="42" spans="1:5" x14ac:dyDescent="0.25">
      <c r="A42" s="8">
        <f>A39+1</f>
        <v>24</v>
      </c>
      <c r="B42" s="11" t="s">
        <v>29</v>
      </c>
      <c r="C42" s="10">
        <f t="shared" si="0"/>
        <v>8580892.7999999989</v>
      </c>
      <c r="D42" s="13">
        <v>163584.19000000003</v>
      </c>
      <c r="E42" s="13">
        <v>8417308.6099999994</v>
      </c>
    </row>
    <row r="43" spans="1:5" x14ac:dyDescent="0.25">
      <c r="A43" s="8">
        <f t="shared" si="1"/>
        <v>25</v>
      </c>
      <c r="B43" s="9" t="s">
        <v>30</v>
      </c>
      <c r="C43" s="10">
        <f t="shared" si="0"/>
        <v>1899867.03</v>
      </c>
      <c r="D43" s="13">
        <v>-132.91000000000003</v>
      </c>
      <c r="E43" s="13">
        <v>1899999.94</v>
      </c>
    </row>
    <row r="44" spans="1:5" x14ac:dyDescent="0.25">
      <c r="A44" s="8">
        <f t="shared" si="1"/>
        <v>26</v>
      </c>
      <c r="B44" s="9" t="s">
        <v>31</v>
      </c>
      <c r="C44" s="10">
        <f t="shared" si="0"/>
        <v>80794.510000000009</v>
      </c>
      <c r="D44" s="13">
        <v>2199.5</v>
      </c>
      <c r="E44" s="13">
        <v>78595.010000000009</v>
      </c>
    </row>
    <row r="45" spans="1:5" x14ac:dyDescent="0.25">
      <c r="A45" s="8">
        <f t="shared" si="1"/>
        <v>27</v>
      </c>
      <c r="B45" s="9" t="s">
        <v>32</v>
      </c>
      <c r="C45" s="25">
        <f t="shared" si="0"/>
        <v>297668.43999999994</v>
      </c>
      <c r="D45" s="24">
        <v>52.359999999999992</v>
      </c>
      <c r="E45" s="24">
        <v>297616.07999999996</v>
      </c>
    </row>
    <row r="46" spans="1:5" x14ac:dyDescent="0.25">
      <c r="A46" s="8"/>
      <c r="B46" s="9" t="s">
        <v>71</v>
      </c>
      <c r="C46" s="21">
        <f>SUM(C42:C45)</f>
        <v>10859222.779999997</v>
      </c>
      <c r="D46" s="21">
        <f t="shared" ref="D46:E46" si="5">SUM(D42:D45)</f>
        <v>165703.14000000001</v>
      </c>
      <c r="E46" s="21">
        <f t="shared" si="5"/>
        <v>10693519.639999999</v>
      </c>
    </row>
    <row r="47" spans="1:5" x14ac:dyDescent="0.25">
      <c r="A47" s="8"/>
      <c r="B47" s="9"/>
      <c r="C47" s="10"/>
      <c r="D47" s="13"/>
      <c r="E47" s="13"/>
    </row>
    <row r="48" spans="1:5" x14ac:dyDescent="0.25">
      <c r="A48" s="8">
        <f>A45+1</f>
        <v>28</v>
      </c>
      <c r="B48" s="9" t="s">
        <v>33</v>
      </c>
      <c r="C48" s="10">
        <f t="shared" si="0"/>
        <v>2231459.7600000002</v>
      </c>
      <c r="D48" s="13">
        <v>1778137.82</v>
      </c>
      <c r="E48" s="13">
        <v>453321.94000000012</v>
      </c>
    </row>
    <row r="49" spans="1:5" x14ac:dyDescent="0.25">
      <c r="A49" s="8">
        <f t="shared" si="1"/>
        <v>29</v>
      </c>
      <c r="B49" s="9" t="s">
        <v>34</v>
      </c>
      <c r="C49" s="23">
        <f t="shared" si="0"/>
        <v>-70709.989999999962</v>
      </c>
      <c r="D49" s="24">
        <v>0</v>
      </c>
      <c r="E49" s="24">
        <v>-70709.989999999962</v>
      </c>
    </row>
    <row r="50" spans="1:5" x14ac:dyDescent="0.25">
      <c r="A50" s="8"/>
      <c r="B50" s="9" t="s">
        <v>72</v>
      </c>
      <c r="C50" s="21">
        <f>SUM(C48:C49)</f>
        <v>2160749.7700000005</v>
      </c>
      <c r="D50" s="21">
        <f t="shared" ref="D50:E50" si="6">SUM(D48:D49)</f>
        <v>1778137.82</v>
      </c>
      <c r="E50" s="21">
        <f t="shared" si="6"/>
        <v>382611.95000000019</v>
      </c>
    </row>
    <row r="51" spans="1:5" x14ac:dyDescent="0.25">
      <c r="A51" s="8"/>
      <c r="B51" s="9"/>
      <c r="C51" s="10"/>
      <c r="D51" s="13"/>
      <c r="E51" s="13"/>
    </row>
    <row r="52" spans="1:5" x14ac:dyDescent="0.25">
      <c r="A52" s="8">
        <f>A49+1</f>
        <v>30</v>
      </c>
      <c r="B52" s="9" t="s">
        <v>35</v>
      </c>
      <c r="C52" s="10">
        <f t="shared" si="0"/>
        <v>84408.190000000017</v>
      </c>
      <c r="D52" s="13">
        <v>14892.070000000002</v>
      </c>
      <c r="E52" s="13">
        <v>69516.12000000001</v>
      </c>
    </row>
    <row r="53" spans="1:5" x14ac:dyDescent="0.25">
      <c r="A53" s="8">
        <f>A60+1</f>
        <v>34</v>
      </c>
      <c r="B53" s="9" t="s">
        <v>39</v>
      </c>
      <c r="C53" s="25">
        <f>SUM(D53:E53)</f>
        <v>178166.65999999997</v>
      </c>
      <c r="D53" s="24">
        <v>0</v>
      </c>
      <c r="E53" s="24">
        <v>178166.65999999997</v>
      </c>
    </row>
    <row r="54" spans="1:5" x14ac:dyDescent="0.25">
      <c r="A54" s="8"/>
      <c r="B54" s="9" t="s">
        <v>73</v>
      </c>
      <c r="C54" s="21">
        <f>SUM(C52:C53)</f>
        <v>262574.84999999998</v>
      </c>
      <c r="D54" s="21">
        <f t="shared" ref="D54:E54" si="7">SUM(D52:D53)</f>
        <v>14892.070000000002</v>
      </c>
      <c r="E54" s="21">
        <f t="shared" si="7"/>
        <v>247682.77999999997</v>
      </c>
    </row>
    <row r="55" spans="1:5" x14ac:dyDescent="0.25">
      <c r="A55" s="8"/>
      <c r="B55" s="9"/>
      <c r="C55" s="10"/>
      <c r="D55" s="13"/>
      <c r="E55" s="13"/>
    </row>
    <row r="56" spans="1:5" x14ac:dyDescent="0.25">
      <c r="A56" s="8">
        <f>A52+1</f>
        <v>31</v>
      </c>
      <c r="B56" s="9" t="s">
        <v>36</v>
      </c>
      <c r="C56" s="10">
        <f t="shared" si="0"/>
        <v>4236985</v>
      </c>
      <c r="D56" s="13">
        <v>0</v>
      </c>
      <c r="E56" s="13">
        <v>4236985</v>
      </c>
    </row>
    <row r="57" spans="1:5" x14ac:dyDescent="0.25">
      <c r="A57" s="8"/>
      <c r="B57" s="9"/>
      <c r="C57" s="10"/>
      <c r="D57" s="13"/>
      <c r="E57" s="13"/>
    </row>
    <row r="58" spans="1:5" x14ac:dyDescent="0.25">
      <c r="A58" s="8">
        <f>A56+1</f>
        <v>32</v>
      </c>
      <c r="B58" s="9" t="s">
        <v>37</v>
      </c>
      <c r="C58" s="10">
        <f t="shared" si="0"/>
        <v>7793521</v>
      </c>
      <c r="D58" s="13">
        <v>0</v>
      </c>
      <c r="E58" s="13">
        <v>7793521</v>
      </c>
    </row>
    <row r="59" spans="1:5" x14ac:dyDescent="0.25">
      <c r="A59" s="8"/>
      <c r="B59" s="9"/>
      <c r="C59" s="10"/>
      <c r="D59" s="13"/>
      <c r="E59" s="13"/>
    </row>
    <row r="60" spans="1:5" x14ac:dyDescent="0.25">
      <c r="A60" s="8">
        <f>A58+1</f>
        <v>33</v>
      </c>
      <c r="B60" s="9" t="s">
        <v>38</v>
      </c>
      <c r="C60" s="10">
        <f t="shared" si="0"/>
        <v>2195284</v>
      </c>
      <c r="D60" s="13">
        <v>0</v>
      </c>
      <c r="E60" s="13">
        <v>2195284</v>
      </c>
    </row>
    <row r="61" spans="1:5" x14ac:dyDescent="0.25">
      <c r="A61" s="8"/>
      <c r="B61" s="9"/>
      <c r="C61" s="10"/>
      <c r="D61" s="13"/>
      <c r="E61" s="13"/>
    </row>
    <row r="62" spans="1:5" x14ac:dyDescent="0.25">
      <c r="A62" s="8">
        <f>A53+1</f>
        <v>35</v>
      </c>
      <c r="B62" s="9" t="s">
        <v>40</v>
      </c>
      <c r="C62" s="10">
        <f t="shared" si="0"/>
        <v>1161165.7400000002</v>
      </c>
      <c r="D62" s="13">
        <v>737584.53</v>
      </c>
      <c r="E62" s="13">
        <v>423581.21000000008</v>
      </c>
    </row>
    <row r="63" spans="1:5" x14ac:dyDescent="0.25">
      <c r="A63" s="8">
        <f t="shared" si="1"/>
        <v>36</v>
      </c>
      <c r="B63" s="9" t="s">
        <v>41</v>
      </c>
      <c r="C63" s="10">
        <f t="shared" si="0"/>
        <v>1628824.6099999999</v>
      </c>
      <c r="D63" s="13">
        <v>1152607.96</v>
      </c>
      <c r="E63" s="13">
        <v>476216.65</v>
      </c>
    </row>
    <row r="64" spans="1:5" x14ac:dyDescent="0.25">
      <c r="A64" s="8">
        <f t="shared" si="1"/>
        <v>37</v>
      </c>
      <c r="B64" s="9" t="s">
        <v>42</v>
      </c>
      <c r="C64" s="10">
        <f t="shared" si="0"/>
        <v>238934.58999999973</v>
      </c>
      <c r="D64" s="13">
        <v>365609.25</v>
      </c>
      <c r="E64" s="13">
        <v>-126674.66000000025</v>
      </c>
    </row>
    <row r="65" spans="1:5" x14ac:dyDescent="0.25">
      <c r="A65" s="8">
        <f t="shared" si="1"/>
        <v>38</v>
      </c>
      <c r="B65" s="9" t="s">
        <v>43</v>
      </c>
      <c r="C65" s="10">
        <f t="shared" si="0"/>
        <v>2679487.290000001</v>
      </c>
      <c r="D65" s="13">
        <v>1360643.3200000003</v>
      </c>
      <c r="E65" s="13">
        <v>1318843.9700000007</v>
      </c>
    </row>
    <row r="66" spans="1:5" x14ac:dyDescent="0.25">
      <c r="A66" s="8">
        <f t="shared" si="1"/>
        <v>39</v>
      </c>
      <c r="B66" t="s">
        <v>44</v>
      </c>
      <c r="C66" s="10">
        <f t="shared" si="0"/>
        <v>3687239.8899999997</v>
      </c>
      <c r="D66" s="13">
        <v>1502280.3699999999</v>
      </c>
      <c r="E66" s="13">
        <v>2184959.52</v>
      </c>
    </row>
    <row r="67" spans="1:5" x14ac:dyDescent="0.25">
      <c r="A67" s="8">
        <f t="shared" si="1"/>
        <v>40</v>
      </c>
      <c r="B67" s="9" t="s">
        <v>45</v>
      </c>
      <c r="C67" s="25">
        <f t="shared" si="0"/>
        <v>1327263.3500000001</v>
      </c>
      <c r="D67" s="24">
        <v>105.46</v>
      </c>
      <c r="E67" s="24">
        <v>1327157.8900000001</v>
      </c>
    </row>
    <row r="68" spans="1:5" x14ac:dyDescent="0.25">
      <c r="A68" s="8"/>
      <c r="B68" s="9" t="s">
        <v>74</v>
      </c>
      <c r="C68" s="21">
        <f>SUM(C62:C67)</f>
        <v>10722915.470000001</v>
      </c>
      <c r="D68" s="21">
        <f t="shared" ref="D68:E68" si="8">SUM(D62:D67)</f>
        <v>5118830.8900000006</v>
      </c>
      <c r="E68" s="21">
        <f t="shared" si="8"/>
        <v>5604084.5800000001</v>
      </c>
    </row>
    <row r="69" spans="1:5" x14ac:dyDescent="0.25">
      <c r="A69" s="8"/>
      <c r="B69" s="9"/>
      <c r="C69" s="10"/>
      <c r="D69" s="13"/>
      <c r="E69" s="13"/>
    </row>
    <row r="70" spans="1:5" x14ac:dyDescent="0.25">
      <c r="A70" s="8">
        <f>A67+1</f>
        <v>41</v>
      </c>
      <c r="B70" s="9" t="s">
        <v>46</v>
      </c>
      <c r="C70" s="10">
        <f t="shared" si="0"/>
        <v>3038761.94</v>
      </c>
      <c r="D70" s="13">
        <v>1561641.0700000003</v>
      </c>
      <c r="E70" s="13">
        <v>1477120.8699999996</v>
      </c>
    </row>
    <row r="71" spans="1:5" x14ac:dyDescent="0.25">
      <c r="A71" s="8">
        <f t="shared" si="1"/>
        <v>42</v>
      </c>
      <c r="B71" s="9" t="s">
        <v>47</v>
      </c>
      <c r="C71" s="10">
        <f t="shared" si="0"/>
        <v>8089022.0000000019</v>
      </c>
      <c r="D71" s="13">
        <v>4281351.4300000006</v>
      </c>
      <c r="E71" s="13">
        <v>3807670.5700000008</v>
      </c>
    </row>
    <row r="72" spans="1:5" x14ac:dyDescent="0.25">
      <c r="A72" s="8">
        <f t="shared" si="1"/>
        <v>43</v>
      </c>
      <c r="B72" s="9" t="s">
        <v>48</v>
      </c>
      <c r="C72" s="10">
        <f t="shared" si="0"/>
        <v>12122041.960000001</v>
      </c>
      <c r="D72" s="13">
        <v>1587022.4100000001</v>
      </c>
      <c r="E72" s="13">
        <v>10535019.550000001</v>
      </c>
    </row>
    <row r="73" spans="1:5" x14ac:dyDescent="0.25">
      <c r="A73" s="8">
        <f t="shared" si="1"/>
        <v>44</v>
      </c>
      <c r="B73" s="11" t="s">
        <v>49</v>
      </c>
      <c r="C73" s="10">
        <f t="shared" si="0"/>
        <v>7093360.8399999989</v>
      </c>
      <c r="D73" s="13">
        <v>1066200.08</v>
      </c>
      <c r="E73" s="13">
        <v>6027160.7599999988</v>
      </c>
    </row>
    <row r="74" spans="1:5" x14ac:dyDescent="0.25">
      <c r="A74" s="8">
        <f t="shared" si="1"/>
        <v>45</v>
      </c>
      <c r="B74" s="9" t="s">
        <v>50</v>
      </c>
      <c r="C74" s="25">
        <f t="shared" si="0"/>
        <v>751561.71000000008</v>
      </c>
      <c r="D74" s="24">
        <v>0</v>
      </c>
      <c r="E74" s="24">
        <v>751561.71000000008</v>
      </c>
    </row>
    <row r="75" spans="1:5" x14ac:dyDescent="0.25">
      <c r="A75" s="8"/>
      <c r="B75" s="9" t="s">
        <v>75</v>
      </c>
      <c r="C75" s="21">
        <f>SUM(C70:C74)</f>
        <v>31094748.450000003</v>
      </c>
      <c r="D75" s="21">
        <f t="shared" ref="D75:E75" si="9">SUM(D70:D74)</f>
        <v>8496214.9900000021</v>
      </c>
      <c r="E75" s="21">
        <f t="shared" si="9"/>
        <v>22598533.460000001</v>
      </c>
    </row>
    <row r="76" spans="1:5" x14ac:dyDescent="0.25">
      <c r="A76" s="8"/>
      <c r="B76" s="9"/>
      <c r="C76" s="10"/>
      <c r="D76" s="13"/>
      <c r="E76" s="13"/>
    </row>
    <row r="77" spans="1:5" x14ac:dyDescent="0.25">
      <c r="A77" s="8">
        <f>A74+1</f>
        <v>46</v>
      </c>
      <c r="B77" s="9" t="s">
        <v>51</v>
      </c>
      <c r="C77" s="10">
        <f t="shared" si="0"/>
        <v>624355.69999999995</v>
      </c>
      <c r="D77" s="13">
        <v>145540.14999999991</v>
      </c>
      <c r="E77" s="13">
        <v>478815.5500000001</v>
      </c>
    </row>
    <row r="78" spans="1:5" x14ac:dyDescent="0.25">
      <c r="A78" s="8">
        <f t="shared" si="1"/>
        <v>47</v>
      </c>
      <c r="B78" s="9" t="s">
        <v>52</v>
      </c>
      <c r="C78" s="25">
        <f t="shared" si="0"/>
        <v>108306.52</v>
      </c>
      <c r="D78" s="24">
        <v>0</v>
      </c>
      <c r="E78" s="24">
        <v>108306.52</v>
      </c>
    </row>
    <row r="79" spans="1:5" x14ac:dyDescent="0.25">
      <c r="A79" s="8"/>
      <c r="B79" s="9" t="s">
        <v>76</v>
      </c>
      <c r="C79" s="21">
        <f>SUM(C77:C78)</f>
        <v>732662.22</v>
      </c>
      <c r="D79" s="21">
        <f t="shared" ref="D79:E79" si="10">SUM(D77:D78)</f>
        <v>145540.14999999991</v>
      </c>
      <c r="E79" s="21">
        <f t="shared" si="10"/>
        <v>587122.07000000007</v>
      </c>
    </row>
    <row r="80" spans="1:5" x14ac:dyDescent="0.25">
      <c r="A80" s="8"/>
      <c r="B80" s="9"/>
      <c r="C80" s="10"/>
      <c r="D80" s="13"/>
      <c r="E80" s="13"/>
    </row>
    <row r="81" spans="1:5" x14ac:dyDescent="0.25">
      <c r="A81" s="8">
        <f>A78+1</f>
        <v>48</v>
      </c>
      <c r="B81" s="9" t="s">
        <v>53</v>
      </c>
      <c r="C81" s="21">
        <f t="shared" si="0"/>
        <v>2297999.5</v>
      </c>
      <c r="D81" s="22">
        <v>497329.08000000007</v>
      </c>
      <c r="E81" s="22">
        <v>1800670.42</v>
      </c>
    </row>
    <row r="82" spans="1:5" x14ac:dyDescent="0.25">
      <c r="A82" s="8"/>
      <c r="B82" s="11"/>
      <c r="C82" s="26"/>
      <c r="D82" s="26"/>
      <c r="E82" s="26"/>
    </row>
    <row r="83" spans="1:5" x14ac:dyDescent="0.25">
      <c r="A83" s="8"/>
      <c r="B83" s="12" t="s">
        <v>54</v>
      </c>
      <c r="C83" s="21">
        <f>+C6+C8+C10+C12+C14+C16+C22+C24+C26+C31+C40+C46+C50+C54+C56+C58+C60+C68+C75+C79+C81</f>
        <v>235054669.35999998</v>
      </c>
      <c r="D83" s="21">
        <f t="shared" ref="D83:E83" si="11">+D6+D8+D10+D12+D14+D16+D22+D24+D26+D31+D40+D46+D50+D54+D56+D58+D60+D68+D75+D79+D81</f>
        <v>68830083.000000015</v>
      </c>
      <c r="E83" s="21">
        <f t="shared" si="11"/>
        <v>166224586.36000001</v>
      </c>
    </row>
    <row r="84" spans="1:5" x14ac:dyDescent="0.25">
      <c r="A84" s="27"/>
      <c r="B84" s="27"/>
      <c r="C84" s="28"/>
      <c r="D84" s="28"/>
      <c r="E84" s="28"/>
    </row>
    <row r="85" spans="1:5" x14ac:dyDescent="0.25">
      <c r="A85" s="2"/>
      <c r="B85" s="15" t="s">
        <v>55</v>
      </c>
      <c r="C85" s="6"/>
      <c r="D85" s="6"/>
      <c r="E85" s="6"/>
    </row>
    <row r="86" spans="1:5" x14ac:dyDescent="0.25">
      <c r="A86" s="8">
        <v>52</v>
      </c>
      <c r="B86" s="9" t="s">
        <v>56</v>
      </c>
      <c r="C86" s="32">
        <f t="shared" ref="C86:C87" si="12">SUM(D86:E86)</f>
        <v>18675046.640000008</v>
      </c>
      <c r="D86" s="13">
        <v>13058906.380000005</v>
      </c>
      <c r="E86" s="13">
        <v>5616140.2600000016</v>
      </c>
    </row>
    <row r="87" spans="1:5" x14ac:dyDescent="0.25">
      <c r="A87" s="8">
        <f t="shared" ref="A87" si="13">A86+1</f>
        <v>53</v>
      </c>
      <c r="B87" s="9" t="s">
        <v>57</v>
      </c>
      <c r="C87" s="33">
        <f t="shared" si="12"/>
        <v>11083363.319999998</v>
      </c>
      <c r="D87" s="24">
        <v>8178766.7099999981</v>
      </c>
      <c r="E87" s="24">
        <v>2904596.6100000008</v>
      </c>
    </row>
    <row r="88" spans="1:5" x14ac:dyDescent="0.25">
      <c r="A88" s="8"/>
      <c r="B88" s="9"/>
      <c r="C88" s="34">
        <f>SUM(C86:C87)</f>
        <v>29758409.960000008</v>
      </c>
      <c r="D88" s="34">
        <f t="shared" ref="D88:E88" si="14">SUM(D86:D87)</f>
        <v>21237673.090000004</v>
      </c>
      <c r="E88" s="34">
        <f t="shared" si="14"/>
        <v>8520736.8700000029</v>
      </c>
    </row>
    <row r="89" spans="1:5" x14ac:dyDescent="0.25">
      <c r="A89" s="8"/>
      <c r="B89" s="9"/>
      <c r="C89" s="16"/>
      <c r="D89" s="13"/>
      <c r="E89" s="13"/>
    </row>
    <row r="90" spans="1:5" x14ac:dyDescent="0.25">
      <c r="A90" s="8">
        <f>A87+1</f>
        <v>54</v>
      </c>
      <c r="B90" s="9" t="s">
        <v>58</v>
      </c>
      <c r="C90" s="34">
        <f>SUM(D90:E90)</f>
        <v>2204134.25</v>
      </c>
      <c r="D90" s="22">
        <v>1778094.75</v>
      </c>
      <c r="E90" s="22">
        <v>426039.5</v>
      </c>
    </row>
    <row r="91" spans="1:5" x14ac:dyDescent="0.25">
      <c r="A91" s="8"/>
      <c r="B91" s="9"/>
      <c r="C91" s="16"/>
      <c r="D91" s="13"/>
      <c r="E91" s="13"/>
    </row>
    <row r="92" spans="1:5" x14ac:dyDescent="0.25">
      <c r="A92" s="8">
        <f>A90+1</f>
        <v>55</v>
      </c>
      <c r="B92" s="9" t="s">
        <v>59</v>
      </c>
      <c r="C92" s="34">
        <f t="shared" ref="C92" si="15">SUM(D92:E92)</f>
        <v>250797.04000000007</v>
      </c>
      <c r="D92" s="22">
        <v>10952.2</v>
      </c>
      <c r="E92" s="22">
        <v>239844.84000000005</v>
      </c>
    </row>
    <row r="93" spans="1:5" x14ac:dyDescent="0.25">
      <c r="A93" s="8"/>
      <c r="B93" s="9"/>
      <c r="C93" s="16"/>
      <c r="D93" s="13"/>
      <c r="E93" s="13"/>
    </row>
    <row r="94" spans="1:5" x14ac:dyDescent="0.25">
      <c r="A94" s="8"/>
      <c r="B94" s="9"/>
      <c r="C94" s="16"/>
      <c r="D94" s="13"/>
      <c r="E94" s="13"/>
    </row>
    <row r="95" spans="1:5" x14ac:dyDescent="0.25">
      <c r="A95" s="8">
        <f>A92+1</f>
        <v>56</v>
      </c>
      <c r="B95" s="9" t="s">
        <v>60</v>
      </c>
      <c r="C95" s="32">
        <f t="shared" ref="C95:C98" si="16">SUM(D95:E95)</f>
        <v>796801.56</v>
      </c>
      <c r="D95" s="13">
        <v>480520.1500000002</v>
      </c>
      <c r="E95" s="13">
        <v>316281.40999999992</v>
      </c>
    </row>
    <row r="96" spans="1:5" x14ac:dyDescent="0.25">
      <c r="A96" s="8">
        <f>A95+1</f>
        <v>57</v>
      </c>
      <c r="B96" s="9" t="s">
        <v>61</v>
      </c>
      <c r="C96" s="32">
        <f t="shared" si="16"/>
        <v>2281930.4100000011</v>
      </c>
      <c r="D96" s="13">
        <v>1727059.820000001</v>
      </c>
      <c r="E96" s="13">
        <v>554870.58999999985</v>
      </c>
    </row>
    <row r="97" spans="1:5" x14ac:dyDescent="0.25">
      <c r="A97" s="8">
        <f>A96+1</f>
        <v>58</v>
      </c>
      <c r="B97" s="9" t="s">
        <v>62</v>
      </c>
      <c r="C97" s="32">
        <f t="shared" si="16"/>
        <v>757178.66999999993</v>
      </c>
      <c r="D97" s="13">
        <v>517069.6399999999</v>
      </c>
      <c r="E97" s="13">
        <v>240109.02999999997</v>
      </c>
    </row>
    <row r="98" spans="1:5" x14ac:dyDescent="0.25">
      <c r="A98" s="8">
        <f>A97+1</f>
        <v>59</v>
      </c>
      <c r="B98" s="9" t="s">
        <v>63</v>
      </c>
      <c r="C98" s="33">
        <f t="shared" si="16"/>
        <v>746617.46</v>
      </c>
      <c r="D98" s="24">
        <v>574149.24000000011</v>
      </c>
      <c r="E98" s="24">
        <v>172468.21999999991</v>
      </c>
    </row>
    <row r="99" spans="1:5" x14ac:dyDescent="0.25">
      <c r="A99" s="8"/>
      <c r="B99" s="9"/>
      <c r="C99" s="34">
        <f>SUM(C95:C98)</f>
        <v>4582528.1000000015</v>
      </c>
      <c r="D99" s="34">
        <f t="shared" ref="D99:E99" si="17">SUM(D95:D98)</f>
        <v>3298798.8500000015</v>
      </c>
      <c r="E99" s="34">
        <f t="shared" si="17"/>
        <v>1283729.2499999998</v>
      </c>
    </row>
    <row r="100" spans="1:5" x14ac:dyDescent="0.25">
      <c r="A100" s="8"/>
      <c r="B100" s="9"/>
      <c r="C100" s="16"/>
      <c r="D100" s="13"/>
      <c r="E100" s="13"/>
    </row>
    <row r="101" spans="1:5" x14ac:dyDescent="0.25">
      <c r="A101" s="8">
        <f>A98+1</f>
        <v>60</v>
      </c>
      <c r="B101" s="9" t="s">
        <v>64</v>
      </c>
      <c r="C101" s="34">
        <f t="shared" ref="C101" si="18">SUM(D101:E101)</f>
        <v>449080156.95999992</v>
      </c>
      <c r="D101" s="30">
        <v>187238672.10999992</v>
      </c>
      <c r="E101" s="30">
        <v>261841484.84999999</v>
      </c>
    </row>
    <row r="102" spans="1:5" x14ac:dyDescent="0.25">
      <c r="A102" s="8"/>
      <c r="B102" s="11"/>
      <c r="C102" s="20">
        <v>0</v>
      </c>
      <c r="D102" s="20">
        <v>0</v>
      </c>
      <c r="E102" s="20">
        <v>0</v>
      </c>
    </row>
    <row r="103" spans="1:5" x14ac:dyDescent="0.25">
      <c r="A103" s="8"/>
      <c r="B103" s="14" t="s">
        <v>65</v>
      </c>
      <c r="C103" s="34">
        <f>+C88+C90+C92+C99+C101</f>
        <v>485876026.30999994</v>
      </c>
      <c r="D103" s="34">
        <f t="shared" ref="D103:E103" si="19">+D88+D90+D92+D99+D101</f>
        <v>213564190.99999994</v>
      </c>
      <c r="E103" s="34">
        <f t="shared" si="19"/>
        <v>272311835.31</v>
      </c>
    </row>
    <row r="104" spans="1:5" x14ac:dyDescent="0.25">
      <c r="A104" s="29"/>
      <c r="B104" s="14"/>
      <c r="C104" s="17"/>
      <c r="D104" s="17"/>
      <c r="E104" s="17"/>
    </row>
    <row r="105" spans="1:5" x14ac:dyDescent="0.25">
      <c r="A105" s="8"/>
      <c r="B105" s="18"/>
      <c r="C105" s="16"/>
      <c r="D105" s="17"/>
      <c r="E105" s="17"/>
    </row>
    <row r="106" spans="1:5" x14ac:dyDescent="0.25">
      <c r="A106" s="8"/>
      <c r="B106" s="12"/>
      <c r="C106" s="19"/>
      <c r="D106" s="19"/>
      <c r="E106" s="19"/>
    </row>
  </sheetData>
  <mergeCells count="2">
    <mergeCell ref="B1:B2"/>
    <mergeCell ref="C1:E1"/>
  </mergeCells>
  <pageMargins left="0.7" right="0.7" top="1" bottom="0.25" header="0.25" footer="0.3"/>
  <pageSetup scale="77" fitToHeight="0" orientation="portrait" verticalDpi="1200" r:id="rId1"/>
  <headerFooter>
    <oddHeader>&amp;LSUMMARY OF TRANSMISSION AND DISTRIBUTION BY FERC ACCOUNT
FOR THE YEAR ENDED DECEMBER 31, 2011
&amp;RWP-Schedule 19
FERC Form 1 Reconciliation
&amp;P  of  &amp;N</oddHeader>
  </headerFooter>
  <rowBreaks count="1" manualBreakCount="1">
    <brk id="5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Farrell, Michele L</dc:creator>
  <cp:lastModifiedBy>Farrell, Michele L</cp:lastModifiedBy>
  <cp:lastPrinted>2012-06-13T19:31:56Z</cp:lastPrinted>
  <dcterms:created xsi:type="dcterms:W3CDTF">2012-06-08T23:04:59Z</dcterms:created>
  <dcterms:modified xsi:type="dcterms:W3CDTF">2012-06-13T19:32:28Z</dcterms:modified>
</cp:coreProperties>
</file>