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ce\workgroup\RPA\REG OPS\FERC-REG\FERC\FERC Contract &amp; Cost Analysis\2021 FERC Rate Case TO2021\6-Jun 15 Draft Informational Posting\Attachment 5 &amp; WPs\"/>
    </mc:Choice>
  </mc:AlternateContent>
  <xr:revisionPtr revIDLastSave="0" documentId="8_{58A16BF6-4E27-402D-9DAC-BBF9BC4DE349}" xr6:coauthVersionLast="45" xr6:coauthVersionMax="45" xr10:uidLastSave="{00000000-0000-0000-0000-000000000000}"/>
  <bookViews>
    <workbookView xWindow="-110" yWindow="-110" windowWidth="19420" windowHeight="10420" xr2:uid="{3CCBEAA2-5407-422C-92F5-7CCB40110C33}"/>
  </bookViews>
  <sheets>
    <sheet name="ExclusionsMatrix" sheetId="1" r:id="rId1"/>
    <sheet name="ShareholderAndOther" sheetId="2" r:id="rId2"/>
    <sheet name="Incentives" sheetId="3" r:id="rId3"/>
    <sheet name="ShareholderExcDetail" sheetId="4" r:id="rId4"/>
    <sheet name="Acct 930.2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</externalReferences>
  <definedNames>
    <definedName name="\_" localSheetId="2">#REF!</definedName>
    <definedName name="\_">#REF!</definedName>
    <definedName name="\0" localSheetId="2">#REF!</definedName>
    <definedName name="\0">#REF!</definedName>
    <definedName name="\a" localSheetId="2">#REF!</definedName>
    <definedName name="\a">#REF!</definedName>
    <definedName name="\AA">#REF!</definedName>
    <definedName name="\AB">#REF!</definedName>
    <definedName name="\AC">#REF!</definedName>
    <definedName name="\AD">#REF!</definedName>
    <definedName name="\AE">#REF!</definedName>
    <definedName name="\AF">#REF!</definedName>
    <definedName name="\AG">#REF!</definedName>
    <definedName name="\AH">#REF!</definedName>
    <definedName name="\AI">#REF!</definedName>
    <definedName name="\AJ">#REF!</definedName>
    <definedName name="\AK">#REF!</definedName>
    <definedName name="\AL">#REF!</definedName>
    <definedName name="\AM">#REF!</definedName>
    <definedName name="\AN">#REF!</definedName>
    <definedName name="\AO">#REF!</definedName>
    <definedName name="\AP">#REF!</definedName>
    <definedName name="\AQ">#REF!</definedName>
    <definedName name="\b">#REF!</definedName>
    <definedName name="\B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o">#REF!</definedName>
    <definedName name="\p">#REF!</definedName>
    <definedName name="\P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\ZZ">#REF!</definedName>
    <definedName name="___con4050" localSheetId="4" hidden="1">{#N/A,"Anonymous",FALSE,"30 30k Table";#N/A,#N/A,FALSE,"30 50k Table";#N/A,#N/A,FALSE,"40 100k Table"}</definedName>
    <definedName name="___con4050" localSheetId="2" hidden="1">{#N/A,"Anonymous",FALSE,"30 30k Table";#N/A,#N/A,FALSE,"30 50k Table";#N/A,#N/A,FALSE,"40 100k Table"}</definedName>
    <definedName name="___con4050" localSheetId="1" hidden="1">{#N/A,"Anonymous",FALSE,"30 30k Table";#N/A,#N/A,FALSE,"30 50k Table";#N/A,#N/A,FALSE,"40 100k Table"}</definedName>
    <definedName name="___con4050" localSheetId="3" hidden="1">{#N/A,"Anonymous",FALSE,"30 30k Table";#N/A,#N/A,FALSE,"30 50k Table";#N/A,#N/A,FALSE,"40 100k Table"}</definedName>
    <definedName name="___con4050" hidden="1">{#N/A,"Anonymous",FALSE,"30 30k Table";#N/A,#N/A,FALSE,"30 50k Table";#N/A,#N/A,FALSE,"40 100k Table"}</definedName>
    <definedName name="_Alt2007" localSheetId="2">#REF!</definedName>
    <definedName name="_Alt2007">#REF!</definedName>
    <definedName name="_Apr06" localSheetId="2">#REF!</definedName>
    <definedName name="_Apr06">#REF!</definedName>
    <definedName name="_con4050" localSheetId="4" hidden="1">{#N/A,"Anonymous",FALSE,"30 30k Table";#N/A,#N/A,FALSE,"30 50k Table";#N/A,#N/A,FALSE,"40 100k Table"}</definedName>
    <definedName name="_con4050" localSheetId="2" hidden="1">{#N/A,"Anonymous",FALSE,"30 30k Table";#N/A,#N/A,FALSE,"30 50k Table";#N/A,#N/A,FALSE,"40 100k Table"}</definedName>
    <definedName name="_con4050" localSheetId="1" hidden="1">{#N/A,"Anonymous",FALSE,"30 30k Table";#N/A,#N/A,FALSE,"30 50k Table";#N/A,#N/A,FALSE,"40 100k Table"}</definedName>
    <definedName name="_con4050" localSheetId="3" hidden="1">{#N/A,"Anonymous",FALSE,"30 30k Table";#N/A,#N/A,FALSE,"30 50k Table";#N/A,#N/A,FALSE,"40 100k Table"}</definedName>
    <definedName name="_con4050" hidden="1">{#N/A,"Anonymous",FALSE,"30 30k Table";#N/A,#N/A,FALSE,"30 50k Table";#N/A,#N/A,FALSE,"40 100k Table"}</definedName>
    <definedName name="_F100040">'[1]EIX Cost Centers'!$A$1:$B$33</definedName>
    <definedName name="_Feb06" localSheetId="2">#REF!</definedName>
    <definedName name="_Feb06">#REF!</definedName>
    <definedName name="_Fill" localSheetId="2" hidden="1">#REF!</definedName>
    <definedName name="_Fill" hidden="1">#REF!</definedName>
    <definedName name="_Key1" localSheetId="2" hidden="1">#REF!</definedName>
    <definedName name="_Key1" hidden="1">#REF!</definedName>
    <definedName name="_Key2" localSheetId="2" hidden="1">#REF!</definedName>
    <definedName name="_Key2" hidden="1">#REF!</definedName>
    <definedName name="_May06">#REF!</definedName>
    <definedName name="_Nov05">#REF!</definedName>
    <definedName name="_Order1" hidden="1">255</definedName>
    <definedName name="_Order2" hidden="1">255</definedName>
    <definedName name="_Regression_Out" hidden="1">#REF!</definedName>
    <definedName name="_Regression_X" hidden="1">#REF!</definedName>
    <definedName name="_Regression_Y" hidden="1">#REF!</definedName>
    <definedName name="_SO2">#REF!</definedName>
    <definedName name="_SO4">#REF!</definedName>
    <definedName name="_Sort" hidden="1">#REF!</definedName>
    <definedName name="aaa">#REF!</definedName>
    <definedName name="abc" localSheetId="4" hidden="1">{#N/A,"Anonymous",FALSE,"30 30k Table";#N/A,#N/A,FALSE,"30 50k Table";#N/A,#N/A,FALSE,"40 100k Table"}</definedName>
    <definedName name="abc" localSheetId="2" hidden="1">{#N/A,"Anonymous",FALSE,"30 30k Table";#N/A,#N/A,FALSE,"30 50k Table";#N/A,#N/A,FALSE,"40 100k Table"}</definedName>
    <definedName name="abc" localSheetId="1" hidden="1">{#N/A,"Anonymous",FALSE,"30 30k Table";#N/A,#N/A,FALSE,"30 50k Table";#N/A,#N/A,FALSE,"40 100k Table"}</definedName>
    <definedName name="abc" localSheetId="3" hidden="1">{#N/A,"Anonymous",FALSE,"30 30k Table";#N/A,#N/A,FALSE,"30 50k Table";#N/A,#N/A,FALSE,"40 100k Table"}</definedName>
    <definedName name="abc" hidden="1">{#N/A,"Anonymous",FALSE,"30 30k Table";#N/A,#N/A,FALSE,"30 50k Table";#N/A,#N/A,FALSE,"40 100k Table"}</definedName>
    <definedName name="abcd">'[2]2015 EIC Bonus Paid in 2016'!#REF!</definedName>
    <definedName name="Active" localSheetId="2">#REF!</definedName>
    <definedName name="Active">#REF!</definedName>
    <definedName name="AgeDate">[3]Assumptions!$F$3</definedName>
    <definedName name="AgingFactor">[3]Assumptions!$F$4</definedName>
    <definedName name="Allocations_Out">'[4]Cost Elements'!$E$210:$E$212</definedName>
    <definedName name="AltForecast" localSheetId="2">#REF!</definedName>
    <definedName name="AltForecast">#REF!</definedName>
    <definedName name="as" localSheetId="4" hidden="1">{"Summary",#N/A,FALSE,"Options "}</definedName>
    <definedName name="as" localSheetId="2" hidden="1">{"Summary",#N/A,FALSE,"Options "}</definedName>
    <definedName name="as" localSheetId="1" hidden="1">{"Summary",#N/A,FALSE,"Options "}</definedName>
    <definedName name="as" localSheetId="3" hidden="1">{"Summary",#N/A,FALSE,"Options "}</definedName>
    <definedName name="as" hidden="1">{"Summary",#N/A,FALSE,"Options "}</definedName>
    <definedName name="ashwin" localSheetId="4" hidden="1">{#N/A,"Anonymous",FALSE,"30 30k Table";#N/A,#N/A,FALSE,"30 50k Table";#N/A,#N/A,FALSE,"40 100k Table"}</definedName>
    <definedName name="ashwin" localSheetId="2" hidden="1">{#N/A,"Anonymous",FALSE,"30 30k Table";#N/A,#N/A,FALSE,"30 50k Table";#N/A,#N/A,FALSE,"40 100k Table"}</definedName>
    <definedName name="ashwin" localSheetId="1" hidden="1">{#N/A,"Anonymous",FALSE,"30 30k Table";#N/A,#N/A,FALSE,"30 50k Table";#N/A,#N/A,FALSE,"40 100k Table"}</definedName>
    <definedName name="ashwin" localSheetId="3" hidden="1">{#N/A,"Anonymous",FALSE,"30 30k Table";#N/A,#N/A,FALSE,"30 50k Table";#N/A,#N/A,FALSE,"40 100k Table"}</definedName>
    <definedName name="ashwin" hidden="1">{#N/A,"Anonymous",FALSE,"30 30k Table";#N/A,#N/A,FALSE,"30 50k Table";#N/A,#N/A,FALSE,"40 100k Table"}</definedName>
    <definedName name="Assessment_FooterType" hidden="1">"NONE"</definedName>
    <definedName name="Assessments_FooterType" hidden="1">"NONE"</definedName>
    <definedName name="Assets" localSheetId="2">'[5]GL Master Data lookup'!#REF!</definedName>
    <definedName name="Assets">'[5]GL Master Data lookup'!#REF!</definedName>
    <definedName name="Assumption_FooterType" hidden="1">"NONE"</definedName>
    <definedName name="Basis_Point" localSheetId="2">#REF!</definedName>
    <definedName name="Basis_Point">#REF!</definedName>
    <definedName name="Basis_Prices_Upload_Date">[6]Check!$B$29</definedName>
    <definedName name="Basis_Web_Query" localSheetId="2">[7]BasisPrices!$B$29</definedName>
    <definedName name="Basis_Web_Query">[8]BasisPrices!$B$29</definedName>
    <definedName name="BEx3O85IKWARA6NCJOLRBRJFMEWW" hidden="1">[9]Table!#REF!</definedName>
    <definedName name="BEx5MLQZM68YQSKARVWTTPINFQ2C" hidden="1">[9]Table!#REF!</definedName>
    <definedName name="BExERWCEBKQRYWRQLYJ4UCMMKTHG" hidden="1">[9]Table!#REF!</definedName>
    <definedName name="BExMBYPQDG9AYDQ5E8IECVFREPO6" hidden="1">[9]Table!#REF!</definedName>
    <definedName name="BExQ9ZLYHWABXAA9NJDW8ZS0UQ9P" hidden="1">[9]Table!#REF!</definedName>
    <definedName name="BExTUY9WNSJ91GV8CP0SKJTEIV82" hidden="1">[9]Table!#REF!</definedName>
    <definedName name="BHV" localSheetId="2">#REF!</definedName>
    <definedName name="BHV">#REF!</definedName>
    <definedName name="Bio" localSheetId="2">#REF!</definedName>
    <definedName name="Bio">#REF!</definedName>
    <definedName name="BLOCK" localSheetId="2">#REF!</definedName>
    <definedName name="BLOCK">#REF!</definedName>
    <definedName name="BLOCKPOSTING">#REF!</definedName>
    <definedName name="BU">#REF!</definedName>
    <definedName name="Calc_implied_vol" localSheetId="2">[7]Volatility!$B$31</definedName>
    <definedName name="Calc_implied_vol">[8]Volatility!$B$31</definedName>
    <definedName name="Calculations_FooterType" hidden="1">"NONE"</definedName>
    <definedName name="Calculs_FooterType" hidden="1">"NONE"</definedName>
    <definedName name="Charitable_Contributions">'[10]Cost Elements'!$E$202:$E$207</definedName>
    <definedName name="CIQWBGuid" hidden="1">"5956e2a0-7c6e-4722-b5d6-fbbc44484680"</definedName>
    <definedName name="Clearing_House_deals_MTM_PT___Current_Month" localSheetId="2">#REF!</definedName>
    <definedName name="Clearing_House_deals_MTM_PT___Current_Month">#REF!</definedName>
    <definedName name="Cogen" localSheetId="2">#REF!</definedName>
    <definedName name="Cogen">#REF!</definedName>
    <definedName name="Common_Benefits">'[11]Cost Elements'!$E$46:$E$56</definedName>
    <definedName name="Comparator_Group_FooterType" hidden="1">"NONE"</definedName>
    <definedName name="con00" localSheetId="4" hidden="1">{#N/A,"Anonymous",FALSE,"30 30k Table";#N/A,#N/A,FALSE,"30 50k Table";#N/A,#N/A,FALSE,"40 100k Table"}</definedName>
    <definedName name="con00" localSheetId="2" hidden="1">{#N/A,"Anonymous",FALSE,"30 30k Table";#N/A,#N/A,FALSE,"30 50k Table";#N/A,#N/A,FALSE,"40 100k Table"}</definedName>
    <definedName name="con00" localSheetId="1" hidden="1">{#N/A,"Anonymous",FALSE,"30 30k Table";#N/A,#N/A,FALSE,"30 50k Table";#N/A,#N/A,FALSE,"40 100k Table"}</definedName>
    <definedName name="con00" localSheetId="3" hidden="1">{#N/A,"Anonymous",FALSE,"30 30k Table";#N/A,#N/A,FALSE,"30 50k Table";#N/A,#N/A,FALSE,"40 100k Table"}</definedName>
    <definedName name="con00" hidden="1">{#N/A,"Anonymous",FALSE,"30 30k Table";#N/A,#N/A,FALSE,"30 50k Table";#N/A,#N/A,FALSE,"40 100k Table"}</definedName>
    <definedName name="conflic40100k" localSheetId="4" hidden="1">{#N/A,"Anonymous",FALSE,"30 30k Table";#N/A,#N/A,FALSE,"30 50k Table";#N/A,#N/A,FALSE,"40 100k Table"}</definedName>
    <definedName name="conflic40100k" localSheetId="2" hidden="1">{#N/A,"Anonymous",FALSE,"30 30k Table";#N/A,#N/A,FALSE,"30 50k Table";#N/A,#N/A,FALSE,"40 100k Table"}</definedName>
    <definedName name="conflic40100k" localSheetId="1" hidden="1">{#N/A,"Anonymous",FALSE,"30 30k Table";#N/A,#N/A,FALSE,"30 50k Table";#N/A,#N/A,FALSE,"40 100k Table"}</definedName>
    <definedName name="conflic40100k" localSheetId="3" hidden="1">{#N/A,"Anonymous",FALSE,"30 30k Table";#N/A,#N/A,FALSE,"30 50k Table";#N/A,#N/A,FALSE,"40 100k Table"}</definedName>
    <definedName name="conflic40100k" hidden="1">{#N/A,"Anonymous",FALSE,"30 30k Table";#N/A,#N/A,FALSE,"30 50k Table";#N/A,#N/A,FALSE,"40 100k Table"}</definedName>
    <definedName name="conflict" localSheetId="4" hidden="1">{#N/A,"Anonymous",FALSE,"30 30k Table";#N/A,#N/A,FALSE,"30 50k Table";#N/A,#N/A,FALSE,"40 100k Table"}</definedName>
    <definedName name="conflict" localSheetId="2" hidden="1">{#N/A,"Anonymous",FALSE,"30 30k Table";#N/A,#N/A,FALSE,"30 50k Table";#N/A,#N/A,FALSE,"40 100k Table"}</definedName>
    <definedName name="conflict" localSheetId="1" hidden="1">{#N/A,"Anonymous",FALSE,"30 30k Table";#N/A,#N/A,FALSE,"30 50k Table";#N/A,#N/A,FALSE,"40 100k Table"}</definedName>
    <definedName name="conflict" localSheetId="3" hidden="1">{#N/A,"Anonymous",FALSE,"30 30k Table";#N/A,#N/A,FALSE,"30 50k Table";#N/A,#N/A,FALSE,"40 100k Table"}</definedName>
    <definedName name="conflict" hidden="1">{#N/A,"Anonymous",FALSE,"30 30k Table";#N/A,#N/A,FALSE,"30 50k Table";#N/A,#N/A,FALSE,"40 100k Table"}</definedName>
    <definedName name="conflict3" localSheetId="4" hidden="1">{#N/A,"Anonymous",FALSE,"30 30k Table";#N/A,#N/A,FALSE,"30 50k Table";#N/A,#N/A,FALSE,"40 100k Table"}</definedName>
    <definedName name="conflict3" localSheetId="2" hidden="1">{#N/A,"Anonymous",FALSE,"30 30k Table";#N/A,#N/A,FALSE,"30 50k Table";#N/A,#N/A,FALSE,"40 100k Table"}</definedName>
    <definedName name="conflict3" localSheetId="1" hidden="1">{#N/A,"Anonymous",FALSE,"30 30k Table";#N/A,#N/A,FALSE,"30 50k Table";#N/A,#N/A,FALSE,"40 100k Table"}</definedName>
    <definedName name="conflict3" localSheetId="3" hidden="1">{#N/A,"Anonymous",FALSE,"30 30k Table";#N/A,#N/A,FALSE,"30 50k Table";#N/A,#N/A,FALSE,"40 100k Table"}</definedName>
    <definedName name="conflict3" hidden="1">{#N/A,"Anonymous",FALSE,"30 30k Table";#N/A,#N/A,FALSE,"30 50k Table";#N/A,#N/A,FALSE,"40 100k Table"}</definedName>
    <definedName name="conflict40100k" localSheetId="4" hidden="1">{#N/A,"Anonymous",FALSE,"30 30k Table";#N/A,#N/A,FALSE,"30 50k Table";#N/A,#N/A,FALSE,"40 100k Table"}</definedName>
    <definedName name="conflict40100k" localSheetId="2" hidden="1">{#N/A,"Anonymous",FALSE,"30 30k Table";#N/A,#N/A,FALSE,"30 50k Table";#N/A,#N/A,FALSE,"40 100k Table"}</definedName>
    <definedName name="conflict40100k" localSheetId="1" hidden="1">{#N/A,"Anonymous",FALSE,"30 30k Table";#N/A,#N/A,FALSE,"30 50k Table";#N/A,#N/A,FALSE,"40 100k Table"}</definedName>
    <definedName name="conflict40100k" localSheetId="3" hidden="1">{#N/A,"Anonymous",FALSE,"30 30k Table";#N/A,#N/A,FALSE,"30 50k Table";#N/A,#N/A,FALSE,"40 100k Table"}</definedName>
    <definedName name="conflict40100k" hidden="1">{#N/A,"Anonymous",FALSE,"30 30k Table";#N/A,#N/A,FALSE,"30 50k Table";#N/A,#N/A,FALSE,"40 100k Table"}</definedName>
    <definedName name="conflict404050k" localSheetId="4" hidden="1">{#N/A,"Anonymous",FALSE,"30 30k Table";#N/A,#N/A,FALSE,"30 50k Table";#N/A,#N/A,FALSE,"40 100k Table"}</definedName>
    <definedName name="conflict404050k" localSheetId="2" hidden="1">{#N/A,"Anonymous",FALSE,"30 30k Table";#N/A,#N/A,FALSE,"30 50k Table";#N/A,#N/A,FALSE,"40 100k Table"}</definedName>
    <definedName name="conflict404050k" localSheetId="1" hidden="1">{#N/A,"Anonymous",FALSE,"30 30k Table";#N/A,#N/A,FALSE,"30 50k Table";#N/A,#N/A,FALSE,"40 100k Table"}</definedName>
    <definedName name="conflict404050k" localSheetId="3" hidden="1">{#N/A,"Anonymous",FALSE,"30 30k Table";#N/A,#N/A,FALSE,"30 50k Table";#N/A,#N/A,FALSE,"40 100k Table"}</definedName>
    <definedName name="conflict404050k" hidden="1">{#N/A,"Anonymous",FALSE,"30 30k Table";#N/A,#N/A,FALSE,"30 50k Table";#N/A,#N/A,FALSE,"40 100k Table"}</definedName>
    <definedName name="conflict4050k" localSheetId="4" hidden="1">{#N/A,"Anonymous",FALSE,"30 30k Table";#N/A,#N/A,FALSE,"30 50k Table";#N/A,#N/A,FALSE,"40 100k Table"}</definedName>
    <definedName name="conflict4050k" localSheetId="2" hidden="1">{#N/A,"Anonymous",FALSE,"30 30k Table";#N/A,#N/A,FALSE,"30 50k Table";#N/A,#N/A,FALSE,"40 100k Table"}</definedName>
    <definedName name="conflict4050k" localSheetId="1" hidden="1">{#N/A,"Anonymous",FALSE,"30 30k Table";#N/A,#N/A,FALSE,"30 50k Table";#N/A,#N/A,FALSE,"40 100k Table"}</definedName>
    <definedName name="conflict4050k" localSheetId="3" hidden="1">{#N/A,"Anonymous",FALSE,"30 30k Table";#N/A,#N/A,FALSE,"30 50k Table";#N/A,#N/A,FALSE,"40 100k Table"}</definedName>
    <definedName name="conflict4050k" hidden="1">{#N/A,"Anonymous",FALSE,"30 30k Table";#N/A,#N/A,FALSE,"30 50k Table";#N/A,#N/A,FALSE,"40 100k Table"}</definedName>
    <definedName name="conflict4050kkk" localSheetId="4" hidden="1">{#N/A,"Anonymous",FALSE,"30 30k Table";#N/A,#N/A,FALSE,"30 50k Table";#N/A,#N/A,FALSE,"40 100k Table"}</definedName>
    <definedName name="conflict4050kkk" localSheetId="2" hidden="1">{#N/A,"Anonymous",FALSE,"30 30k Table";#N/A,#N/A,FALSE,"30 50k Table";#N/A,#N/A,FALSE,"40 100k Table"}</definedName>
    <definedName name="conflict4050kkk" localSheetId="1" hidden="1">{#N/A,"Anonymous",FALSE,"30 30k Table";#N/A,#N/A,FALSE,"30 50k Table";#N/A,#N/A,FALSE,"40 100k Table"}</definedName>
    <definedName name="conflict4050kkk" localSheetId="3" hidden="1">{#N/A,"Anonymous",FALSE,"30 30k Table";#N/A,#N/A,FALSE,"30 50k Table";#N/A,#N/A,FALSE,"40 100k Table"}</definedName>
    <definedName name="conflict4050kkk" hidden="1">{#N/A,"Anonymous",FALSE,"30 30k Table";#N/A,#N/A,FALSE,"30 50k Table";#N/A,#N/A,FALSE,"40 100k Table"}</definedName>
    <definedName name="conflt40100k" localSheetId="4" hidden="1">{#N/A,"Anonymous",FALSE,"30 30k Table";#N/A,#N/A,FALSE,"30 50k Table";#N/A,#N/A,FALSE,"40 100k Table"}</definedName>
    <definedName name="conflt40100k" localSheetId="2" hidden="1">{#N/A,"Anonymous",FALSE,"30 30k Table";#N/A,#N/A,FALSE,"30 50k Table";#N/A,#N/A,FALSE,"40 100k Table"}</definedName>
    <definedName name="conflt40100k" localSheetId="1" hidden="1">{#N/A,"Anonymous",FALSE,"30 30k Table";#N/A,#N/A,FALSE,"30 50k Table";#N/A,#N/A,FALSE,"40 100k Table"}</definedName>
    <definedName name="conflt40100k" localSheetId="3" hidden="1">{#N/A,"Anonymous",FALSE,"30 30k Table";#N/A,#N/A,FALSE,"30 50k Table";#N/A,#N/A,FALSE,"40 100k Table"}</definedName>
    <definedName name="conflt40100k" hidden="1">{#N/A,"Anonymous",FALSE,"30 30k Table";#N/A,#N/A,FALSE,"30 50k Table";#N/A,#N/A,FALSE,"40 100k Table"}</definedName>
    <definedName name="Consultants_Contractors">'[10]Cost Elements'!$E$93:$E$128</definedName>
    <definedName name="Convert_price" localSheetId="2">[7]PowerPrices!$B$64</definedName>
    <definedName name="Convert_price">[8]PowerPrices!$B$64</definedName>
    <definedName name="Copy_Brkr_Quotes" localSheetId="2">[7]PowerPrices!$B$61</definedName>
    <definedName name="Copy_Brkr_Quotes">[8]PowerPrices!$B$61</definedName>
    <definedName name="Corp_Support">'[12]Cost Elements'!$E$181:$E$188</definedName>
    <definedName name="Country_list_FooterType" hidden="1">"NONE"</definedName>
    <definedName name="CR_098.902">#REF!</definedName>
    <definedName name="Create_Nuc_Basis" localSheetId="2">[7]BasisPrices!$B$30</definedName>
    <definedName name="Create_Nuc_Basis">[8]BasisPrices!$B$30</definedName>
    <definedName name="Create_Nuc_Futs" localSheetId="2">[7]FuturePrices!$B$35</definedName>
    <definedName name="Create_Nuc_Futs">[8]FuturePrices!$B$35</definedName>
    <definedName name="Create_Nuc_IR" localSheetId="2">[7]InterestRates!$B$27</definedName>
    <definedName name="Create_Nuc_IR">[8]InterestRates!$B$27</definedName>
    <definedName name="Create_Nuc_Pwr" localSheetId="2">[7]PowerPrices!$B$65</definedName>
    <definedName name="Create_Nuc_Pwr">[8]PowerPrices!$B$65</definedName>
    <definedName name="Create_Nuc_Vol" localSheetId="2">[7]Volatility!$B$32</definedName>
    <definedName name="Create_Nuc_Vol">[8]Volatility!$B$32</definedName>
    <definedName name="CREDITS" localSheetId="2">#REF!</definedName>
    <definedName name="CREDITS">#REF!</definedName>
    <definedName name="_xlnm.Criteria">[13]Worksheet!$D$9</definedName>
    <definedName name="Criteria_MI">[13]Worksheet!$D$9</definedName>
    <definedName name="CRR_PT2" localSheetId="2">#REF!</definedName>
    <definedName name="CRR_PT2">#REF!</definedName>
    <definedName name="CRR_SD_1" localSheetId="2">#REF!</definedName>
    <definedName name="CRR_SD_1">#REF!</definedName>
    <definedName name="CRR_SD_2" localSheetId="2">#REF!</definedName>
    <definedName name="CRR_SD_2">#REF!</definedName>
    <definedName name="CRR_ST_PT2">#REF!</definedName>
    <definedName name="CurrentMonth">#REF!</definedName>
    <definedName name="CurrentQtrEnd" localSheetId="2">'[14]Input And Prices'!$C$4</definedName>
    <definedName name="CurrentQtrEnd">'[15]Input And Prices'!$C$4</definedName>
    <definedName name="DATA_Collection_FooterType" hidden="1">"NONE"</definedName>
    <definedName name="DATA1">#REF!</definedName>
    <definedName name="DATA10">#REF!</definedName>
    <definedName name="DATA11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ate">'[16]Income Statement'!$A$1</definedName>
    <definedName name="DaysForward" localSheetId="2">'[7]Calpine Renewable Cntrct  MTM'!$K$81</definedName>
    <definedName name="DaysForward">'[8]Calpine Renewable Cntrct  MTM'!$K$81</definedName>
    <definedName name="DC_print_FooterType" hidden="1">"NONE"</definedName>
    <definedName name="Death_In_Serv_FooterType" hidden="1">"NONE"</definedName>
    <definedName name="DEBITS">#REF!</definedName>
    <definedName name="DF_GRID_1" localSheetId="2">#REF!</definedName>
    <definedName name="DF_GRID_1">#REF!</definedName>
    <definedName name="Director_fees">'[10]Cost Elements'!$E$191:$E$195</definedName>
    <definedName name="Disability_FooterType" hidden="1">"NONE"</definedName>
    <definedName name="DR_098.902">#REF!</definedName>
    <definedName name="DWR_End_Row" localSheetId="2">#REF!</definedName>
    <definedName name="DWR_End_Row">#REF!</definedName>
    <definedName name="DWR_Start_Row" localSheetId="2">#REF!</definedName>
    <definedName name="DWR_Start_Row">#REF!</definedName>
    <definedName name="edf" localSheetId="4" hidden="1">{#N/A,"Anonymous",FALSE,"30 30k Table";#N/A,#N/A,FALSE,"30 50k Table";#N/A,#N/A,FALSE,"40 100k Table"}</definedName>
    <definedName name="edf" localSheetId="2" hidden="1">{#N/A,"Anonymous",FALSE,"30 30k Table";#N/A,#N/A,FALSE,"30 50k Table";#N/A,#N/A,FALSE,"40 100k Table"}</definedName>
    <definedName name="edf" localSheetId="1" hidden="1">{#N/A,"Anonymous",FALSE,"30 30k Table";#N/A,#N/A,FALSE,"30 50k Table";#N/A,#N/A,FALSE,"40 100k Table"}</definedName>
    <definedName name="edf" localSheetId="3" hidden="1">{#N/A,"Anonymous",FALSE,"30 30k Table";#N/A,#N/A,FALSE,"30 50k Table";#N/A,#N/A,FALSE,"40 100k Table"}</definedName>
    <definedName name="edf" hidden="1">{#N/A,"Anonymous",FALSE,"30 30k Table";#N/A,#N/A,FALSE,"30 50k Table";#N/A,#N/A,FALSE,"40 100k Table"}</definedName>
    <definedName name="Effective_date" localSheetId="2">'[7]Calpine Renewable Cntrct  MTM'!$L$81</definedName>
    <definedName name="Effective_date">'[8]Calpine Renewable Cntrct  MTM'!$L$81</definedName>
    <definedName name="EIX_10k" localSheetId="2">#REF!</definedName>
    <definedName name="EIX_10k">#REF!</definedName>
    <definedName name="EIX_10K_DET_M" localSheetId="2">#REF!</definedName>
    <definedName name="EIX_10K_DET_M">#REF!</definedName>
    <definedName name="EIX_10K_DET_T" localSheetId="2">#REF!</definedName>
    <definedName name="EIX_10K_DET_T">#REF!</definedName>
    <definedName name="EIX_10K_DETAIL">#REF!</definedName>
    <definedName name="EIX_10K_M">#REF!</definedName>
    <definedName name="EIX_10k_t">#REF!</definedName>
    <definedName name="EIX_10K_WK_CURR">[17]WS!#REF!</definedName>
    <definedName name="EIX_10K_WK_JAN1" localSheetId="2">#REF!</definedName>
    <definedName name="EIX_10K_WK_JAN1">#REF!</definedName>
    <definedName name="EIX_10k_WK_LASTMO" localSheetId="2">#REF!</definedName>
    <definedName name="EIX_10k_WK_LASTMO">#REF!</definedName>
    <definedName name="EIX_WS" localSheetId="2">[17]WS!#REF!</definedName>
    <definedName name="EIX_WS">[17]WS!#REF!</definedName>
    <definedName name="eixytd" localSheetId="2">#REF!</definedName>
    <definedName name="eixytd">#REF!</definedName>
    <definedName name="EMCR" localSheetId="2">#REF!</definedName>
    <definedName name="EMCR">#REF!</definedName>
    <definedName name="EMCT" localSheetId="2">#REF!</definedName>
    <definedName name="EMCT">#REF!</definedName>
    <definedName name="EMDR">#REF!</definedName>
    <definedName name="Employee_data_FooterType" hidden="1">"NONE"</definedName>
    <definedName name="EMPLOYEE_Input_FooterType" hidden="1">"NONE"</definedName>
    <definedName name="EMRT">#REF!</definedName>
    <definedName name="ENTRYNODE" localSheetId="2">#REF!</definedName>
    <definedName name="ENTRYNODE">#REF!</definedName>
    <definedName name="EOptns_Term_Sch_Point" localSheetId="2">#REF!</definedName>
    <definedName name="EOptns_Term_Sch_Point">#REF!</definedName>
    <definedName name="EQCR">#REF!</definedName>
    <definedName name="EQCT">#REF!</definedName>
    <definedName name="EQDR">#REF!</definedName>
    <definedName name="EQRT">#REF!</definedName>
    <definedName name="Equity" localSheetId="2">'[5]GL Master Data lookup'!#REF!</definedName>
    <definedName name="Equity">'[5]GL Master Data lookup'!#REF!</definedName>
    <definedName name="Escalation_Rate" localSheetId="2">#REF!</definedName>
    <definedName name="Escalation_Rate">#REF!</definedName>
    <definedName name="Exhibit_FooterType" hidden="1">"NONE"</definedName>
    <definedName name="_xlnm.Extract">[13]Worksheet!$H$9</definedName>
    <definedName name="Extract_MI">[13]Worksheet!$H$9</definedName>
    <definedName name="FERC" localSheetId="2">#REF!</definedName>
    <definedName name="FERC">#REF!</definedName>
    <definedName name="FERC_Map">'[5]CARS to FERC Map'!$A$2:$B$2339</definedName>
    <definedName name="Format_Quotes" localSheetId="2">[7]PowerPrices!$B$62</definedName>
    <definedName name="Format_Quotes">[8]PowerPrices!$B$62</definedName>
    <definedName name="FR_G14_FooterType" hidden="1">"NONE"</definedName>
    <definedName name="FR_G21_FooterType" hidden="1">"NONE"</definedName>
    <definedName name="FR_G21market_FooterType" hidden="1">"NONE"</definedName>
    <definedName name="FR_part1__G14_FooterType" hidden="1">"NONE"</definedName>
    <definedName name="FR_part2__G14_FooterType" hidden="1">"NONE"</definedName>
    <definedName name="FR2_G14_FooterType" hidden="1">"NONE"</definedName>
    <definedName name="FRANCE_G14_FooterType" hidden="1">"NONE"</definedName>
    <definedName name="FSD" localSheetId="2">#REF!</definedName>
    <definedName name="FSD">#REF!</definedName>
    <definedName name="Fut_Point" localSheetId="2">#REF!</definedName>
    <definedName name="Fut_Point">#REF!</definedName>
    <definedName name="Futs_Web_Query" localSheetId="2">[7]FuturePrices!$B$34</definedName>
    <definedName name="Futs_Web_Query">[8]FuturePrices!$B$34</definedName>
    <definedName name="Futures_Prices_Upload_Date">[6]Check!$B$28</definedName>
    <definedName name="Gas" localSheetId="2">#REF!</definedName>
    <definedName name="Gas">#REF!</definedName>
    <definedName name="Gas_Fin_Non_Options" localSheetId="2">#REF!</definedName>
    <definedName name="Gas_Fin_Non_Options">#REF!</definedName>
    <definedName name="Gas_NOpt_PT_1" localSheetId="2">#REF!</definedName>
    <definedName name="Gas_NOpt_PT_1">#REF!</definedName>
    <definedName name="Gas_NOpt_PT_2">#REF!</definedName>
    <definedName name="Gas_NOpt_PT_3">#REF!</definedName>
    <definedName name="Gas_NOpt_PT_Source_1">#REF!</definedName>
    <definedName name="Gas_NOpt_PT_Source_2">#REF!</definedName>
    <definedName name="General_Op_Expenses">'[10]Cost Elements'!$E$131:$E$177</definedName>
    <definedName name="Geo" localSheetId="2">#REF!</definedName>
    <definedName name="Geo">#REF!</definedName>
    <definedName name="GRC_2017_Data" localSheetId="2">#REF!</definedName>
    <definedName name="GRC_2017_Data">#REF!</definedName>
    <definedName name="GRC_2018_Data" localSheetId="2">#REF!</definedName>
    <definedName name="GRC_2018_Data">#REF!</definedName>
    <definedName name="HD">#REF!</definedName>
    <definedName name="Henry_Hub_Swap">[6]FuturePrices!$R$562:$U$600</definedName>
    <definedName name="HISTORICDOLLAR" localSheetId="2">#REF!</definedName>
    <definedName name="HISTORICDOLLAR">#REF!</definedName>
    <definedName name="howToChange" localSheetId="2">#REF!</definedName>
    <definedName name="howToChange">#REF!</definedName>
    <definedName name="howToCheck" localSheetId="2">#REF!</definedName>
    <definedName name="howToCheck">#REF!</definedName>
    <definedName name="Hydro">#REF!</definedName>
    <definedName name="Incentive_Comp">'[11]Cost Elements'!$E$41:$E$43</definedName>
    <definedName name="Indiv._Table_FooterType" hidden="1">"NONE"</definedName>
    <definedName name="Input_FooterType" hidden="1">"NONE"</definedName>
    <definedName name="Interest_Rates_Upload_Date">[6]Check!$B$30</definedName>
    <definedName name="IQ_ADDIN" hidden="1">"AUTO"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42622.7078472222</definedName>
    <definedName name="IQ_NTM">6000</definedName>
    <definedName name="IQ_OPENED55" hidden="1">1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IR_Web_Query" localSheetId="2">[7]InterestRates!$B$26</definedName>
    <definedName name="IR_Web_Query">[8]InterestRates!$B$26</definedName>
    <definedName name="ITEMTYPE" localSheetId="2">#REF!</definedName>
    <definedName name="ITEMTYPE">#REF!</definedName>
    <definedName name="JE" localSheetId="2">#REF!</definedName>
    <definedName name="JE">#REF!</definedName>
    <definedName name="JOURNAL" localSheetId="2">#REF!</definedName>
    <definedName name="JOURNAL">#REF!</definedName>
    <definedName name="Labor">'[11]Cost Elements'!$E$5:$E$23</definedName>
    <definedName name="Labor_Related">'[10]Cost Elements'!$E$26:$E$38</definedName>
    <definedName name="Level" localSheetId="2">#REF!</definedName>
    <definedName name="Level">#REF!</definedName>
    <definedName name="Liab" localSheetId="2">'[5]GL Master Data lookup'!#REF!</definedName>
    <definedName name="Liab">'[5]GL Master Data lookup'!#REF!</definedName>
    <definedName name="List_1st_nearby" localSheetId="2">[7]Volatility!$B$28</definedName>
    <definedName name="List_1st_nearby">[8]Volatility!$B$28</definedName>
    <definedName name="List_2nd_nearby" localSheetId="2">[7]Volatility!$B$29</definedName>
    <definedName name="List_2nd_nearby">[8]Volatility!$B$29</definedName>
    <definedName name="List_3rd_nearby" localSheetId="2">[7]Volatility!$B$30</definedName>
    <definedName name="List_3rd_nearby">[8]Volatility!$B$30</definedName>
    <definedName name="ListOffset" hidden="1">1</definedName>
    <definedName name="Load_Flag" localSheetId="2">#REF!</definedName>
    <definedName name="Load_Flag">#REF!</definedName>
    <definedName name="LOLD">1</definedName>
    <definedName name="LOLD_Table">9</definedName>
    <definedName name="Macro_FooterType" hidden="1">"NONE"</definedName>
    <definedName name="Master">'[18]Master Rpt - EIX1'!$F$2:$I$1200</definedName>
    <definedName name="Master1">'[18]Master Rpt - Oth Ded'!$F$1:$I$59</definedName>
    <definedName name="Master2">[19]DATA!$F$2:$I$1200</definedName>
    <definedName name="Master3" localSheetId="2">#REF!</definedName>
    <definedName name="Master3">#REF!</definedName>
    <definedName name="MB_PCH_Assessment_FooterType" hidden="1">"NONE"</definedName>
    <definedName name="MB_PCH_Gen_Ind_FooterType" hidden="1">"NONE"</definedName>
    <definedName name="MB_PCH_Sector_Specific_FooterType" hidden="1">"NONE"</definedName>
    <definedName name="MS.CreatedAt" hidden="1">"30.06.1998 11:53:43"</definedName>
    <definedName name="MS.CreatedBy" hidden="1">"JMA"</definedName>
    <definedName name="MS.ModifiedAt" hidden="1">"20.04.1999 10:43:12"</definedName>
    <definedName name="MS.ModifiedBy" hidden="1">"RL"</definedName>
    <definedName name="MS.Version" hidden="1">"1.0.2"</definedName>
    <definedName name="MTM_Calculation_of_Calpine_QF_Contract">'[6]Calpine Renewable Cntrct  MTM'!$1:$11</definedName>
    <definedName name="MTM_Summary_Compare" localSheetId="2">#REF!</definedName>
    <definedName name="MTM_Summary_Compare">#REF!</definedName>
    <definedName name="MULTI_SCE_" localSheetId="2">#REF!</definedName>
    <definedName name="MULTI_SCE_">#REF!</definedName>
    <definedName name="MULTI_SCE_2">#N/A</definedName>
    <definedName name="MULTICR" localSheetId="2">#REF!</definedName>
    <definedName name="MULTICR">#REF!</definedName>
    <definedName name="MULTIDR">#REF!</definedName>
    <definedName name="NEG" localSheetId="2">#REF!</definedName>
    <definedName name="NEG">#REF!</definedName>
    <definedName name="new" localSheetId="4" hidden="1">{#N/A,#N/A,TRUE,"Section6";#N/A,#N/A,TRUE,"OHcycles";#N/A,#N/A,TRUE,"OHtiming";#N/A,#N/A,TRUE,"OHcosts";#N/A,#N/A,TRUE,"GTdegradation";#N/A,#N/A,TRUE,"GTperformance";#N/A,#N/A,TRUE,"GraphEquip"}</definedName>
    <definedName name="new" localSheetId="2" hidden="1">{#N/A,#N/A,TRUE,"Section6";#N/A,#N/A,TRUE,"OHcycles";#N/A,#N/A,TRUE,"OHtiming";#N/A,#N/A,TRUE,"OHcosts";#N/A,#N/A,TRUE,"GTdegradation";#N/A,#N/A,TRUE,"GTperformance";#N/A,#N/A,TRUE,"GraphEquip"}</definedName>
    <definedName name="new" localSheetId="1" hidden="1">{#N/A,#N/A,TRUE,"Section6";#N/A,#N/A,TRUE,"OHcycles";#N/A,#N/A,TRUE,"OHtiming";#N/A,#N/A,TRUE,"OHcosts";#N/A,#N/A,TRUE,"GTdegradation";#N/A,#N/A,TRUE,"GTperformance";#N/A,#N/A,TRUE,"GraphEquip"}</definedName>
    <definedName name="new" localSheetId="3" hidden="1">{#N/A,#N/A,TRUE,"Section6";#N/A,#N/A,TRUE,"OHcycles";#N/A,#N/A,TRUE,"OHtiming";#N/A,#N/A,TRUE,"OHcosts";#N/A,#N/A,TRUE,"GTdegradation";#N/A,#N/A,TRUE,"GTperformance";#N/A,#N/A,TRUE,"GraphEquip"}</definedName>
    <definedName name="new" hidden="1">{#N/A,#N/A,TRUE,"Section6";#N/A,#N/A,TRUE,"OHcycles";#N/A,#N/A,TRUE,"OHtiming";#N/A,#N/A,TRUE,"OHcosts";#N/A,#N/A,TRUE,"GTdegradation";#N/A,#N/A,TRUE,"GTperformance";#N/A,#N/A,TRUE,"GraphEquip"}</definedName>
    <definedName name="Next_Month" localSheetId="2">#REF!</definedName>
    <definedName name="Next_Month">#REF!</definedName>
    <definedName name="NMB_Gen_Industry_FooterType" hidden="1">"NONE"</definedName>
    <definedName name="NMB_PCH_Assessment_FooterType" hidden="1">"NONE"</definedName>
    <definedName name="NMB_Sector_Specific_Assessment_FooterType" hidden="1">"NONE"</definedName>
    <definedName name="NMB_Sector_Specific_FooterType" hidden="1">"NONE"</definedName>
    <definedName name="NoContamSystems" localSheetId="2">SUM('[20]Facility Technical Data'!$C$11:$C$12)</definedName>
    <definedName name="NoContamSystems">SUM('[21]Facility Technical Data'!$C$11:$C$12)</definedName>
    <definedName name="Notation_FooterType" hidden="1">"NONE"</definedName>
    <definedName name="Notes_FooterType" hidden="1">"NONE"</definedName>
    <definedName name="Office_Supplies">'[10]Cost Elements'!$E$81:$E$89</definedName>
    <definedName name="OFFICERS" localSheetId="2">#REF!</definedName>
    <definedName name="OFFICERS">#REF!</definedName>
    <definedName name="OOR" localSheetId="2">'[5]GL Master Data lookup'!#REF!</definedName>
    <definedName name="OOR">'[5]GL Master Data lookup'!#REF!</definedName>
    <definedName name="Op_Exp" localSheetId="2">'[5]GL Master Data lookup'!#REF!</definedName>
    <definedName name="Op_Exp">'[5]GL Master Data lookup'!#REF!</definedName>
    <definedName name="OracleUploadDate" localSheetId="2">[22]Renewable!$I$1</definedName>
    <definedName name="OracleUploadDate">[23]Renewable!$I$1</definedName>
    <definedName name="ord" localSheetId="2">'[24]Master Data'!$B$1:$T$118</definedName>
    <definedName name="ord">'[25]Master Data'!$B$1:$T$118</definedName>
    <definedName name="Output_FooterType" hidden="1">"NONE"</definedName>
    <definedName name="Output_G14_FooterType" hidden="1">"NONE"</definedName>
    <definedName name="Output_G21_FooterType" hidden="1">"NONE"</definedName>
    <definedName name="Output_G21_FR_special_FooterType" hidden="1">"NONE"</definedName>
    <definedName name="P_L" localSheetId="2">'[5]GL Master Data lookup'!#REF!</definedName>
    <definedName name="P_L">'[5]GL Master Data lookup'!#REF!</definedName>
    <definedName name="PACR" localSheetId="2">#REF!</definedName>
    <definedName name="PACR">#REF!</definedName>
    <definedName name="PACT" localSheetId="2">#REF!</definedName>
    <definedName name="PACT">#REF!</definedName>
    <definedName name="PADR" localSheetId="2">#REF!</definedName>
    <definedName name="PADR">#REF!</definedName>
    <definedName name="PART">#REF!</definedName>
    <definedName name="Past_Cash" localSheetId="2">'[5]GL Master Data lookup'!#REF!</definedName>
    <definedName name="Past_Cash">'[5]GL Master Data lookup'!#REF!</definedName>
    <definedName name="PCH_RDL_FooterType" hidden="1">"NONE"</definedName>
    <definedName name="PivotTablePoint" localSheetId="2">#REF!</definedName>
    <definedName name="PivotTablePoint">#REF!</definedName>
    <definedName name="PLAN_Input_FooterType" hidden="1">"NONE"</definedName>
    <definedName name="Plan_parameters_FooterType" hidden="1">"NONE"</definedName>
    <definedName name="Posting_Keys" localSheetId="2">#REF!</definedName>
    <definedName name="Posting_Keys">#REF!</definedName>
    <definedName name="Power" localSheetId="2">#REF!</definedName>
    <definedName name="Power">#REF!</definedName>
    <definedName name="Power_Prices_Upload_Date">[6]Check!$B$27</definedName>
    <definedName name="Pres_N._Eur_FooterType" hidden="1">"NONE"</definedName>
    <definedName name="Pres_UK_FooterType" hidden="1">"NONE"</definedName>
    <definedName name="Pricelist">'[6]Calpine Renewable Cntrct  MTM'!$AU$15:$AU$20</definedName>
    <definedName name="PriceListDec_01_2003">'[6]WME WIP'!$AX$22:$AX$27</definedName>
    <definedName name="PriceListOct_30_2003">'[6]MWD WIP'!$AX$22:$AX$27</definedName>
    <definedName name="_xlnm.Print_Area" localSheetId="4">'Acct 930.2'!$A$1:$G$22</definedName>
    <definedName name="_xlnm.Print_Area" localSheetId="0">ExclusionsMatrix!$A$1:$Q$47</definedName>
    <definedName name="_xlnm.Print_Area" localSheetId="2">Incentives!$A$1:$I$160</definedName>
    <definedName name="_xlnm.Print_Area" localSheetId="1">ShareholderAndOther!$A$1:$O$78</definedName>
    <definedName name="_xlnm.Print_Area" localSheetId="3">ShareholderExcDetail!$A$1:$D$51</definedName>
    <definedName name="_xlnm.Print_Area">#REF!</definedName>
    <definedName name="Print_Area_MI" localSheetId="2">#REF!</definedName>
    <definedName name="Print_Area_MI">#REF!</definedName>
    <definedName name="print1" localSheetId="2">#REF!</definedName>
    <definedName name="print1">#REF!</definedName>
    <definedName name="print2">#REF!</definedName>
    <definedName name="PriorMTMdate" localSheetId="2">'[26]Input And Prices'!$B$3</definedName>
    <definedName name="PriorMTMdate">'[27]Input And Prices'!$B$3</definedName>
    <definedName name="ProcessDate" localSheetId="2">#REF!</definedName>
    <definedName name="ProcessDate">#REF!</definedName>
    <definedName name="ProcessDate2" localSheetId="2">[22]Check!$B$3</definedName>
    <definedName name="ProcessDate2">[23]Check!$B$3</definedName>
    <definedName name="ProcessMonth" localSheetId="2">#REF!</definedName>
    <definedName name="ProcessMonth">#REF!</definedName>
    <definedName name="ProxyList">'[6]Calpine Renewable Cntrct  MTM'!$AT$15:$AT$20</definedName>
    <definedName name="QF_Asgn_List_Capacity" localSheetId="2">#REF!</definedName>
    <definedName name="QF_Asgn_List_Capacity">#REF!</definedName>
    <definedName name="QF_Asgn_List0212" localSheetId="2">#REF!</definedName>
    <definedName name="QF_Asgn_List0212">#REF!</definedName>
    <definedName name="QF_Asgn_List0301" localSheetId="2">#REF!</definedName>
    <definedName name="QF_Asgn_List0301">#REF!</definedName>
    <definedName name="QF_Asgn_List0302">#REF!</definedName>
    <definedName name="QF_Asgn_List040131">#REF!</definedName>
    <definedName name="QF_Assign_List">#REF!</definedName>
    <definedName name="QF_Assign_List_v2">#REF!</definedName>
    <definedName name="QFAL0212_cnt_typ">#REF!</definedName>
    <definedName name="QFAL0212_qfid">#REF!</definedName>
    <definedName name="QFAL0301_cnt_typ">#REF!</definedName>
    <definedName name="QFAL0301_qfid">#REF!</definedName>
    <definedName name="QFAL0302_cnt_typ">#REF!</definedName>
    <definedName name="QFAL0302_qfid">#REF!</definedName>
    <definedName name="QFAL040131_cnt_typ">#REF!</definedName>
    <definedName name="QFAL040131_qfid">#REF!</definedName>
    <definedName name="qqqq">#REF!</definedName>
    <definedName name="RATES">#REF!</definedName>
    <definedName name="Results__2__FooterType" hidden="1">"NONE"</definedName>
    <definedName name="Results_040302_FooterType" hidden="1">"NONE"</definedName>
    <definedName name="Results_FooterType" hidden="1">"NONE"</definedName>
    <definedName name="Results_UK_FooterType" hidden="1">"NONE"</definedName>
    <definedName name="Results2_FooterType" hidden="1">"NONE"</definedName>
    <definedName name="Retirement_DB_FooterType" hidden="1">"NONE"</definedName>
    <definedName name="Retirement_DC_FooterType" hidden="1">"NONE"</definedName>
    <definedName name="SAI" localSheetId="2">#REF!</definedName>
    <definedName name="SAI">#REF!</definedName>
    <definedName name="Sales_Purchases_matching" localSheetId="2">#REF!</definedName>
    <definedName name="Sales_Purchases_matching">#REF!</definedName>
    <definedName name="SAPBEXhrIndnt" hidden="1">"Wide"</definedName>
    <definedName name="SAPsysID" hidden="1">"708C5W7SBKP804JT78WJ0JNKI"</definedName>
    <definedName name="SAPwbID" hidden="1">"ARS"</definedName>
    <definedName name="SCE">'[28]2015 EIC Bonus Paid in 2016'!#REF!</definedName>
    <definedName name="SCE_10K_DET_M" localSheetId="2">#REF!</definedName>
    <definedName name="SCE_10K_DET_M">#REF!</definedName>
    <definedName name="SCE_10K_DET_T" localSheetId="2">#REF!</definedName>
    <definedName name="SCE_10K_DET_T">#REF!</definedName>
    <definedName name="SCE_10K_M" localSheetId="2">#REF!</definedName>
    <definedName name="SCE_10K_M">#REF!</definedName>
    <definedName name="SCE_10K_T">#REF!</definedName>
    <definedName name="SCE_10k_WK_CURR" localSheetId="2">[17]WS!#REF!</definedName>
    <definedName name="SCE_10k_WK_CURR">[17]WS!#REF!</definedName>
    <definedName name="SCE_10K_WK_JAN1" localSheetId="2">#REF!</definedName>
    <definedName name="SCE_10K_WK_JAN1">#REF!</definedName>
    <definedName name="SCE_10K_WK_LASTMO" localSheetId="2">#REF!</definedName>
    <definedName name="SCE_10K_WK_LASTMO">#REF!</definedName>
    <definedName name="SCE_WS" localSheetId="2">#REF!</definedName>
    <definedName name="SCE_WS">#REF!</definedName>
    <definedName name="SCE_WS_LASTMO">#REF!</definedName>
    <definedName name="SCE10K">#REF!</definedName>
    <definedName name="SCE10KWksht">#REF!</definedName>
    <definedName name="Season2_data" localSheetId="2">'[29]LT Volumes'!#REF!</definedName>
    <definedName name="Season2_data">'[30]LT Volumes'!#REF!</definedName>
    <definedName name="Season4_data" localSheetId="2">'[29]LT Volumes'!#REF!</definedName>
    <definedName name="Season4_data">'[30]LT Volumes'!#REF!</definedName>
    <definedName name="Setup_Shape" localSheetId="2">[7]PowerPrices!$B$63</definedName>
    <definedName name="Setup_Shape">[8]PowerPrices!$B$63</definedName>
    <definedName name="Sheet1_FooterType" hidden="1">"NONE"</definedName>
    <definedName name="Sheet2_FooterType" hidden="1">"NONE"</definedName>
    <definedName name="Solar" localSheetId="2">#REF!</definedName>
    <definedName name="Solar">#REF!</definedName>
    <definedName name="SPECIAL_FR_FooterType" hidden="1">"NONE"</definedName>
    <definedName name="sss">#REF!</definedName>
    <definedName name="SUBMITEM" localSheetId="2">#REF!</definedName>
    <definedName name="SUBMITEM">#REF!</definedName>
    <definedName name="SUBMITEMS" localSheetId="2">#REF!</definedName>
    <definedName name="SUBMITEMS">#REF!</definedName>
    <definedName name="Summary_SD_2">#REF!</definedName>
    <definedName name="Summary_SD_2_Point">#REF!</definedName>
    <definedName name="Swap_Point">#REF!</definedName>
    <definedName name="tblUpload_Temp_M200701">#REF!</definedName>
    <definedName name="tblUpload_Temp_M200703">#REF!</definedName>
    <definedName name="TCap_PT_1">#REF!</definedName>
    <definedName name="TCap_PT_2">#REF!</definedName>
    <definedName name="TCap_PT_Source_1">#REF!</definedName>
    <definedName name="TCap_PT_Source_2">#REF!</definedName>
    <definedName name="TEST0">#REF!</definedName>
    <definedName name="TEST10" localSheetId="2">[31]DATA!#REF!</definedName>
    <definedName name="TEST10">[32]DATA!#REF!</definedName>
    <definedName name="test11" localSheetId="4" hidden="1">{#N/A,"Anonymous",FALSE,"30 30k Table";#N/A,#N/A,FALSE,"30 50k Table";#N/A,#N/A,FALSE,"40 100k Table"}</definedName>
    <definedName name="test11" localSheetId="2" hidden="1">{#N/A,"Anonymous",FALSE,"30 30k Table";#N/A,#N/A,FALSE,"30 50k Table";#N/A,#N/A,FALSE,"40 100k Table"}</definedName>
    <definedName name="test11" localSheetId="1" hidden="1">{#N/A,"Anonymous",FALSE,"30 30k Table";#N/A,#N/A,FALSE,"30 50k Table";#N/A,#N/A,FALSE,"40 100k Table"}</definedName>
    <definedName name="test11" localSheetId="3" hidden="1">{#N/A,"Anonymous",FALSE,"30 30k Table";#N/A,#N/A,FALSE,"30 50k Table";#N/A,#N/A,FALSE,"40 100k Table"}</definedName>
    <definedName name="test11" hidden="1">{#N/A,"Anonymous",FALSE,"30 30k Table";#N/A,#N/A,FALSE,"30 50k Table";#N/A,#N/A,FALSE,"40 100k Table"}</definedName>
    <definedName name="TESTHKEY">#REF!</definedName>
    <definedName name="testing" localSheetId="4" hidden="1">{#N/A,"Anonymous",FALSE,"30 30k Table";#N/A,#N/A,FALSE,"30 50k Table";#N/A,#N/A,FALSE,"40 100k Table"}</definedName>
    <definedName name="testing" localSheetId="2" hidden="1">{#N/A,"Anonymous",FALSE,"30 30k Table";#N/A,#N/A,FALSE,"30 50k Table";#N/A,#N/A,FALSE,"40 100k Table"}</definedName>
    <definedName name="testing" localSheetId="1" hidden="1">{#N/A,"Anonymous",FALSE,"30 30k Table";#N/A,#N/A,FALSE,"30 50k Table";#N/A,#N/A,FALSE,"40 100k Table"}</definedName>
    <definedName name="testing" localSheetId="3" hidden="1">{#N/A,"Anonymous",FALSE,"30 30k Table";#N/A,#N/A,FALSE,"30 50k Table";#N/A,#N/A,FALSE,"40 100k Table"}</definedName>
    <definedName name="testing" hidden="1">{#N/A,"Anonymous",FALSE,"30 30k Table";#N/A,#N/A,FALSE,"30 50k Table";#N/A,#N/A,FALSE,"40 100k Table"}</definedName>
    <definedName name="TESTKEYS">#REF!</definedName>
    <definedName name="TESTVKEY">#REF!</definedName>
    <definedName name="TP_Footer_Path" hidden="1">"S:\1\14973\058.BC\2002\Exec Review\Regressions\"</definedName>
    <definedName name="TP_Footer_User" hidden="1">"Susan Gelinas"</definedName>
    <definedName name="TP_Footer_Version" hidden="1">"v3.00"</definedName>
    <definedName name="TransCapMTM" localSheetId="2">#REF!</definedName>
    <definedName name="TransCapMTM">#REF!</definedName>
    <definedName name="Travel_Employee_Expenses">'[10]Cost Elements'!$E$59:$E$78</definedName>
    <definedName name="UK_G14_FooterType" hidden="1">"NONE"</definedName>
    <definedName name="UK_G21_FooterType" hidden="1">"NONE"</definedName>
    <definedName name="UK_G21market_FooterType" hidden="1">"NONE"</definedName>
    <definedName name="Upload_Basis" localSheetId="2">[7]BasisPrices!$B$31</definedName>
    <definedName name="Upload_Basis">[8]BasisPrices!$B$31</definedName>
    <definedName name="Upload_Basis_Access" localSheetId="2">[7]BasisPrices!$B$32</definedName>
    <definedName name="Upload_Basis_Access">[8]BasisPrices!$B$32</definedName>
    <definedName name="Upload_Futs" localSheetId="2">[7]FuturePrices!$B$36</definedName>
    <definedName name="Upload_Futs">[8]FuturePrices!$B$36</definedName>
    <definedName name="Upload_Futs_Access" localSheetId="2">[7]FuturePrices!$B$37</definedName>
    <definedName name="Upload_Futs_Access">[8]FuturePrices!$B$37</definedName>
    <definedName name="Upload_IR" localSheetId="2">[7]InterestRates!$B$28</definedName>
    <definedName name="Upload_IR">[8]InterestRates!$B$28</definedName>
    <definedName name="Upload_IR_Access" localSheetId="2">#REF!</definedName>
    <definedName name="Upload_IR_Access">#REF!</definedName>
    <definedName name="Upload_Pwr" localSheetId="2">[7]PowerPrices!$B$66</definedName>
    <definedName name="Upload_Pwr">[8]PowerPrices!$B$66</definedName>
    <definedName name="Upload_Pwr_Access" localSheetId="2">[7]PowerPrices!$B$67</definedName>
    <definedName name="Upload_Pwr_Access">[8]PowerPrices!$B$67</definedName>
    <definedName name="UploadAccess" localSheetId="2">[7]Volatility!$B$34</definedName>
    <definedName name="UploadAccess">[8]Volatility!$B$34</definedName>
    <definedName name="Uploads_IR_Access" localSheetId="2">#REF!</definedName>
    <definedName name="Uploads_IR_Access">#REF!</definedName>
    <definedName name="UploadVol" localSheetId="2">[7]Volatility!$B$33</definedName>
    <definedName name="UploadVol">[8]Volatility!$B$33</definedName>
    <definedName name="Volatility_Upload_Date">[6]Check!$B$31</definedName>
    <definedName name="Week" localSheetId="4">{0;1;2;3;4;5}</definedName>
    <definedName name="Week" localSheetId="2">{0;1;2;3;4;5}</definedName>
    <definedName name="Week" localSheetId="1">{0;1;2;3;4;5}</definedName>
    <definedName name="Week" localSheetId="3">{0;1;2;3;4;5}</definedName>
    <definedName name="Week">{0;1;2;3;4;5}</definedName>
    <definedName name="Weekday" localSheetId="4">{1,2,3,4,5,6,7}</definedName>
    <definedName name="Weekday" localSheetId="2">{1,2,3,4,5,6,7}</definedName>
    <definedName name="Weekday" localSheetId="1">{1,2,3,4,5,6,7}</definedName>
    <definedName name="Weekday" localSheetId="3">{1,2,3,4,5,6,7}</definedName>
    <definedName name="Weekday">{1,2,3,4,5,6,7}</definedName>
    <definedName name="Wind" localSheetId="2">#REF!</definedName>
    <definedName name="Wind">#REF!</definedName>
    <definedName name="WITdata" localSheetId="2">[33]WIT!$A$1:$S$440</definedName>
    <definedName name="WITdata">[34]WIT!$A$1:$S$440</definedName>
    <definedName name="wrn.Cover." localSheetId="4" hidden="1">{#N/A,#N/A,TRUE,"Cover";#N/A,#N/A,TRUE,"Contents"}</definedName>
    <definedName name="wrn.Cover." localSheetId="2" hidden="1">{#N/A,#N/A,TRUE,"Cover";#N/A,#N/A,TRUE,"Contents"}</definedName>
    <definedName name="wrn.Cover." localSheetId="1" hidden="1">{#N/A,#N/A,TRUE,"Cover";#N/A,#N/A,TRUE,"Contents"}</definedName>
    <definedName name="wrn.Cover." localSheetId="3" hidden="1">{#N/A,#N/A,TRUE,"Cover";#N/A,#N/A,TRUE,"Contents"}</definedName>
    <definedName name="wrn.Cover." hidden="1">{#N/A,#N/A,TRUE,"Cover";#N/A,#N/A,TRUE,"Contents"}</definedName>
    <definedName name="wrn.CoverContents." localSheetId="4" hidden="1">{#N/A,#N/A,FALSE,"Cover";#N/A,#N/A,FALSE,"Contents"}</definedName>
    <definedName name="wrn.CoverContents." localSheetId="2" hidden="1">{#N/A,#N/A,FALSE,"Cover";#N/A,#N/A,FALSE,"Contents"}</definedName>
    <definedName name="wrn.CoverContents." localSheetId="1" hidden="1">{#N/A,#N/A,FALSE,"Cover";#N/A,#N/A,FALSE,"Contents"}</definedName>
    <definedName name="wrn.CoverContents." localSheetId="3" hidden="1">{#N/A,#N/A,FALSE,"Cover";#N/A,#N/A,FALSE,"Contents"}</definedName>
    <definedName name="wrn.CoverContents." hidden="1">{#N/A,#N/A,FALSE,"Cover";#N/A,#N/A,FALSE,"Contents"}</definedName>
    <definedName name="wrn.Distributed._.Decon._.Notebook." localSheetId="4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Distributed._.Decon._.Notebook." localSheetId="2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Distributed._.Decon._.Notebook." localSheetId="1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Distributed._.Decon._.Notebook." localSheetId="3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Distributed._.Decon._.Notebook.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El._.Paso._.Offshore." localSheetId="4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El._.Paso._.Offshore." localSheetId="2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El._.Paso._.Offshore." localSheetId="1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El._.Paso._.Offshore." localSheetId="3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El._.Paso._.Offshore.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Initial." localSheetId="4" hidden="1">{#N/A,"Anonymous",FALSE,"30 30k Table";#N/A,#N/A,FALSE,"30 50k Table";#N/A,#N/A,FALSE,"40 100k Table"}</definedName>
    <definedName name="wrn.Initial." localSheetId="2" hidden="1">{#N/A,"Anonymous",FALSE,"30 30k Table";#N/A,#N/A,FALSE,"30 50k Table";#N/A,#N/A,FALSE,"40 100k Table"}</definedName>
    <definedName name="wrn.Initial." localSheetId="1" hidden="1">{#N/A,"Anonymous",FALSE,"30 30k Table";#N/A,#N/A,FALSE,"30 50k Table";#N/A,#N/A,FALSE,"40 100k Table"}</definedName>
    <definedName name="wrn.Initial." localSheetId="3" hidden="1">{#N/A,"Anonymous",FALSE,"30 30k Table";#N/A,#N/A,FALSE,"30 50k Table";#N/A,#N/A,FALSE,"40 100k Table"}</definedName>
    <definedName name="wrn.Initial." hidden="1">{#N/A,"Anonymous",FALSE,"30 30k Table";#N/A,#N/A,FALSE,"30 50k Table";#N/A,#N/A,FALSE,"40 100k Table"}</definedName>
    <definedName name="wrn.Percentage." localSheetId="4" hidden="1">{"Summary",#N/A,FALSE,"Options "}</definedName>
    <definedName name="wrn.Percentage." localSheetId="2" hidden="1">{"Summary",#N/A,FALSE,"Options "}</definedName>
    <definedName name="wrn.Percentage." localSheetId="1" hidden="1">{"Summary",#N/A,FALSE,"Options "}</definedName>
    <definedName name="wrn.Percentage." localSheetId="3" hidden="1">{"Summary",#N/A,FALSE,"Options "}</definedName>
    <definedName name="wrn.Percentage." hidden="1">{"Summary",#N/A,FALSE,"Options "}</definedName>
    <definedName name="wrn.PrintHistory." localSheetId="4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History." localSheetId="2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History." localSheetId="1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History." localSheetId="3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History.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Other." localSheetId="4" hidden="1">{#N/A,#N/A,FALSE,"Cover";#N/A,#N/A,FALSE,"ProjectSelector";#N/A,#N/A,FALSE,"ProjectTable";#N/A,#N/A,FALSE,"SanGorgonio";#N/A,#N/A,FALSE,"Tehachapi";#N/A,#N/A,FALSE,"Results";#N/A,#N/A,FALSE,"ReplaceForecast"}</definedName>
    <definedName name="wrn.PrintOther." localSheetId="2" hidden="1">{#N/A,#N/A,FALSE,"Cover";#N/A,#N/A,FALSE,"ProjectSelector";#N/A,#N/A,FALSE,"ProjectTable";#N/A,#N/A,FALSE,"SanGorgonio";#N/A,#N/A,FALSE,"Tehachapi";#N/A,#N/A,FALSE,"Results";#N/A,#N/A,FALSE,"ReplaceForecast"}</definedName>
    <definedName name="wrn.PrintOther." localSheetId="1" hidden="1">{#N/A,#N/A,FALSE,"Cover";#N/A,#N/A,FALSE,"ProjectSelector";#N/A,#N/A,FALSE,"ProjectTable";#N/A,#N/A,FALSE,"SanGorgonio";#N/A,#N/A,FALSE,"Tehachapi";#N/A,#N/A,FALSE,"Results";#N/A,#N/A,FALSE,"ReplaceForecast"}</definedName>
    <definedName name="wrn.PrintOther." localSheetId="3" hidden="1">{#N/A,#N/A,FALSE,"Cover";#N/A,#N/A,FALSE,"ProjectSelector";#N/A,#N/A,FALSE,"ProjectTable";#N/A,#N/A,FALSE,"SanGorgonio";#N/A,#N/A,FALSE,"Tehachapi";#N/A,#N/A,FALSE,"Results";#N/A,#N/A,FALSE,"ReplaceForecast"}</definedName>
    <definedName name="wrn.PrintOther." hidden="1">{#N/A,#N/A,FALSE,"Cover";#N/A,#N/A,FALSE,"ProjectSelector";#N/A,#N/A,FALSE,"ProjectTable";#N/A,#N/A,FALSE,"SanGorgonio";#N/A,#N/A,FALSE,"Tehachapi";#N/A,#N/A,FALSE,"Results";#N/A,#N/A,FALSE,"ReplaceForecast"}</definedName>
    <definedName name="wrn.Resource._.Dictionary._.Notebook." localSheetId="4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Resource._.Dictionary._.Notebook." localSheetId="2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Resource._.Dictionary._.Notebook." localSheetId="1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Resource._.Dictionary._.Notebook." localSheetId="3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Resource._.Dictionary._.Notebook.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Section1." localSheetId="4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." localSheetId="2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." localSheetId="1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." localSheetId="3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.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Summaries." localSheetId="4" hidden="1">{#N/A,#N/A,TRUE,"Section1";#N/A,#N/A,TRUE,"SumF";#N/A,#N/A,TRUE,"FigExchange";#N/A,#N/A,TRUE,"Escalation";#N/A,#N/A,TRUE,"GraphEscalate";#N/A,#N/A,TRUE,"Scenarios"}</definedName>
    <definedName name="wrn.Section1Summaries." localSheetId="2" hidden="1">{#N/A,#N/A,TRUE,"Section1";#N/A,#N/A,TRUE,"SumF";#N/A,#N/A,TRUE,"FigExchange";#N/A,#N/A,TRUE,"Escalation";#N/A,#N/A,TRUE,"GraphEscalate";#N/A,#N/A,TRUE,"Scenarios"}</definedName>
    <definedName name="wrn.Section1Summaries." localSheetId="1" hidden="1">{#N/A,#N/A,TRUE,"Section1";#N/A,#N/A,TRUE,"SumF";#N/A,#N/A,TRUE,"FigExchange";#N/A,#N/A,TRUE,"Escalation";#N/A,#N/A,TRUE,"GraphEscalate";#N/A,#N/A,TRUE,"Scenarios"}</definedName>
    <definedName name="wrn.Section1Summaries." localSheetId="3" hidden="1">{#N/A,#N/A,TRUE,"Section1";#N/A,#N/A,TRUE,"SumF";#N/A,#N/A,TRUE,"FigExchange";#N/A,#N/A,TRUE,"Escalation";#N/A,#N/A,TRUE,"GraphEscalate";#N/A,#N/A,TRUE,"Scenarios"}</definedName>
    <definedName name="wrn.Section1Summaries." hidden="1">{#N/A,#N/A,TRUE,"Section1";#N/A,#N/A,TRUE,"SumF";#N/A,#N/A,TRUE,"FigExchange";#N/A,#N/A,TRUE,"Escalation";#N/A,#N/A,TRUE,"GraphEscalate";#N/A,#N/A,TRUE,"Scenarios"}</definedName>
    <definedName name="wrn.Section2." localSheetId="4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." localSheetId="2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." localSheetId="1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." localSheetId="3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.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TotalProjectCost." localSheetId="4" hidden="1">{#N/A,#N/A,TRUE,"Section2";#N/A,#N/A,TRUE,"TPCestimate";#N/A,#N/A,TRUE,"SumTPC";#N/A,#N/A,TRUE,"ConstrLoan";#N/A,#N/A,TRUE,"FigBalance";#N/A,#N/A,TRUE,"DEV27air";#N/A,#N/A,TRUE,"Graph27air";#N/A,#N/A,TRUE,"PreOp"}</definedName>
    <definedName name="wrn.Section2TotalProjectCost." localSheetId="2" hidden="1">{#N/A,#N/A,TRUE,"Section2";#N/A,#N/A,TRUE,"TPCestimate";#N/A,#N/A,TRUE,"SumTPC";#N/A,#N/A,TRUE,"ConstrLoan";#N/A,#N/A,TRUE,"FigBalance";#N/A,#N/A,TRUE,"DEV27air";#N/A,#N/A,TRUE,"Graph27air";#N/A,#N/A,TRUE,"PreOp"}</definedName>
    <definedName name="wrn.Section2TotalProjectCost." localSheetId="1" hidden="1">{#N/A,#N/A,TRUE,"Section2";#N/A,#N/A,TRUE,"TPCestimate";#N/A,#N/A,TRUE,"SumTPC";#N/A,#N/A,TRUE,"ConstrLoan";#N/A,#N/A,TRUE,"FigBalance";#N/A,#N/A,TRUE,"DEV27air";#N/A,#N/A,TRUE,"Graph27air";#N/A,#N/A,TRUE,"PreOp"}</definedName>
    <definedName name="wrn.Section2TotalProjectCost." localSheetId="3" hidden="1">{#N/A,#N/A,TRUE,"Section2";#N/A,#N/A,TRUE,"TPCestimate";#N/A,#N/A,TRUE,"SumTPC";#N/A,#N/A,TRUE,"ConstrLoan";#N/A,#N/A,TRUE,"FigBalance";#N/A,#N/A,TRUE,"DEV27air";#N/A,#N/A,TRUE,"Graph27air";#N/A,#N/A,TRUE,"PreOp"}</definedName>
    <definedName name="wrn.Section2TotalProjectCost." hidden="1">{#N/A,#N/A,TRUE,"Section2";#N/A,#N/A,TRUE,"TPCestimate";#N/A,#N/A,TRUE,"SumTPC";#N/A,#N/A,TRUE,"ConstrLoan";#N/A,#N/A,TRUE,"FigBalance";#N/A,#N/A,TRUE,"DEV27air";#N/A,#N/A,TRUE,"Graph27air";#N/A,#N/A,TRUE,"PreOp"}</definedName>
    <definedName name="wrn.Section3." localSheetId="4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." localSheetId="2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." localSheetId="1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." localSheetId="3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.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PowerPlantCompany." localSheetId="4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3PowerPlantCompany." localSheetId="2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3PowerPlantCompany." localSheetId="1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3PowerPlantCompany." localSheetId="3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3PowerPlantCompany.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4." localSheetId="4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." localSheetId="2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." localSheetId="1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." localSheetId="3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.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Revenue." localSheetId="4" hidden="1">{#N/A,#N/A,TRUE,"Section4";#N/A,#N/A,TRUE,"PPAtable";#N/A,#N/A,TRUE,"RFPtable";#N/A,#N/A,TRUE,"RevCap";#N/A,#N/A,TRUE,"RevOther";#N/A,#N/A,TRUE,"RevGas";#N/A,#N/A,TRUE,"GraphRev"}</definedName>
    <definedName name="wrn.Section4Revenue." localSheetId="2" hidden="1">{#N/A,#N/A,TRUE,"Section4";#N/A,#N/A,TRUE,"PPAtable";#N/A,#N/A,TRUE,"RFPtable";#N/A,#N/A,TRUE,"RevCap";#N/A,#N/A,TRUE,"RevOther";#N/A,#N/A,TRUE,"RevGas";#N/A,#N/A,TRUE,"GraphRev"}</definedName>
    <definedName name="wrn.Section4Revenue." localSheetId="1" hidden="1">{#N/A,#N/A,TRUE,"Section4";#N/A,#N/A,TRUE,"PPAtable";#N/A,#N/A,TRUE,"RFPtable";#N/A,#N/A,TRUE,"RevCap";#N/A,#N/A,TRUE,"RevOther";#N/A,#N/A,TRUE,"RevGas";#N/A,#N/A,TRUE,"GraphRev"}</definedName>
    <definedName name="wrn.Section4Revenue." localSheetId="3" hidden="1">{#N/A,#N/A,TRUE,"Section4";#N/A,#N/A,TRUE,"PPAtable";#N/A,#N/A,TRUE,"RFPtable";#N/A,#N/A,TRUE,"RevCap";#N/A,#N/A,TRUE,"RevOther";#N/A,#N/A,TRUE,"RevGas";#N/A,#N/A,TRUE,"GraphRev"}</definedName>
    <definedName name="wrn.Section4Revenue." hidden="1">{#N/A,#N/A,TRUE,"Section4";#N/A,#N/A,TRUE,"PPAtable";#N/A,#N/A,TRUE,"RFPtable";#N/A,#N/A,TRUE,"RevCap";#N/A,#N/A,TRUE,"RevOther";#N/A,#N/A,TRUE,"RevGas";#N/A,#N/A,TRUE,"GraphRev"}</definedName>
    <definedName name="wrn.Section5." localSheetId="4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." localSheetId="2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." localSheetId="1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." localSheetId="3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.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Expenses." localSheetId="4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5Expenses." localSheetId="2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5Expenses." localSheetId="1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5Expenses." localSheetId="3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5Expenses.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6Equipment." localSheetId="4" hidden="1">{#N/A,#N/A,TRUE,"Section6";#N/A,#N/A,TRUE,"OHcycles";#N/A,#N/A,TRUE,"OHtiming";#N/A,#N/A,TRUE,"OHcosts";#N/A,#N/A,TRUE,"GTdegradation";#N/A,#N/A,TRUE,"GTperformance";#N/A,#N/A,TRUE,"GraphEquip"}</definedName>
    <definedName name="wrn.Section6Equipment." localSheetId="2" hidden="1">{#N/A,#N/A,TRUE,"Section6";#N/A,#N/A,TRUE,"OHcycles";#N/A,#N/A,TRUE,"OHtiming";#N/A,#N/A,TRUE,"OHcosts";#N/A,#N/A,TRUE,"GTdegradation";#N/A,#N/A,TRUE,"GTperformance";#N/A,#N/A,TRUE,"GraphEquip"}</definedName>
    <definedName name="wrn.Section6Equipment." localSheetId="1" hidden="1">{#N/A,#N/A,TRUE,"Section6";#N/A,#N/A,TRUE,"OHcycles";#N/A,#N/A,TRUE,"OHtiming";#N/A,#N/A,TRUE,"OHcosts";#N/A,#N/A,TRUE,"GTdegradation";#N/A,#N/A,TRUE,"GTperformance";#N/A,#N/A,TRUE,"GraphEquip"}</definedName>
    <definedName name="wrn.Section6Equipment." localSheetId="3" hidden="1">{#N/A,#N/A,TRUE,"Section6";#N/A,#N/A,TRUE,"OHcycles";#N/A,#N/A,TRUE,"OHtiming";#N/A,#N/A,TRUE,"OHcosts";#N/A,#N/A,TRUE,"GTdegradation";#N/A,#N/A,TRUE,"GTperformance";#N/A,#N/A,TRUE,"GraphEquip"}</definedName>
    <definedName name="wrn.Section6Equipment." hidden="1">{#N/A,#N/A,TRUE,"Section6";#N/A,#N/A,TRUE,"OHcycles";#N/A,#N/A,TRUE,"OHtiming";#N/A,#N/A,TRUE,"OHcosts";#N/A,#N/A,TRUE,"GTdegradation";#N/A,#N/A,TRUE,"GTperformance";#N/A,#N/A,TRUE,"GraphEquip"}</definedName>
    <definedName name="wrn.Section7DebtService." localSheetId="4" hidden="1">{#N/A,#N/A,TRUE,"Section7";#N/A,#N/A,TRUE,"DebtService";#N/A,#N/A,TRUE,"LoanSchedules";#N/A,#N/A,TRUE,"GraphDebt"}</definedName>
    <definedName name="wrn.Section7DebtService." localSheetId="2" hidden="1">{#N/A,#N/A,TRUE,"Section7";#N/A,#N/A,TRUE,"DebtService";#N/A,#N/A,TRUE,"LoanSchedules";#N/A,#N/A,TRUE,"GraphDebt"}</definedName>
    <definedName name="wrn.Section7DebtService." localSheetId="1" hidden="1">{#N/A,#N/A,TRUE,"Section7";#N/A,#N/A,TRUE,"DebtService";#N/A,#N/A,TRUE,"LoanSchedules";#N/A,#N/A,TRUE,"GraphDebt"}</definedName>
    <definedName name="wrn.Section7DebtService." localSheetId="3" hidden="1">{#N/A,#N/A,TRUE,"Section7";#N/A,#N/A,TRUE,"DebtService";#N/A,#N/A,TRUE,"LoanSchedules";#N/A,#N/A,TRUE,"GraphDebt"}</definedName>
    <definedName name="wrn.Section7DebtService." hidden="1">{#N/A,#N/A,TRUE,"Section7";#N/A,#N/A,TRUE,"DebtService";#N/A,#N/A,TRUE,"LoanSchedules";#N/A,#N/A,TRUE,"GraphDebt"}</definedName>
    <definedName name="wrn.SponsorSection." localSheetId="4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ponsorSection." localSheetId="2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ponsorSection." localSheetId="1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ponsorSection." localSheetId="3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ponsorSection.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ummary." localSheetId="4" hidden="1">{"Table A",#N/A,FALSE,"Summary";"Table D",#N/A,FALSE,"Summary";"Table E",#N/A,FALSE,"Summary"}</definedName>
    <definedName name="wrn.Summary." localSheetId="2" hidden="1">{"Table A",#N/A,FALSE,"Summary";"Table D",#N/A,FALSE,"Summary";"Table E",#N/A,FALSE,"Summary"}</definedName>
    <definedName name="wrn.Summary." localSheetId="1" hidden="1">{"Table A",#N/A,FALSE,"Summary";"Table D",#N/A,FALSE,"Summary";"Table E",#N/A,FALSE,"Summary"}</definedName>
    <definedName name="wrn.Summary." localSheetId="3" hidden="1">{"Table A",#N/A,FALSE,"Summary";"Table D",#N/A,FALSE,"Summary";"Table E",#N/A,FALSE,"Summary"}</definedName>
    <definedName name="wrn.Summary." hidden="1">{"Table A",#N/A,FALSE,"Summary";"Table D",#N/A,FALSE,"Summary";"Table E",#N/A,FALSE,"Summary"}</definedName>
    <definedName name="wrn.Total._.Summary." localSheetId="4" hidden="1">{"Total Summary",#N/A,FALSE,"Summary"}</definedName>
    <definedName name="wrn.Total._.Summary." localSheetId="2" hidden="1">{"Total Summary",#N/A,FALSE,"Summary"}</definedName>
    <definedName name="wrn.Total._.Summary." localSheetId="1" hidden="1">{"Total Summary",#N/A,FALSE,"Summary"}</definedName>
    <definedName name="wrn.Total._.Summary." localSheetId="3" hidden="1">{"Total Summary",#N/A,FALSE,"Summary"}</definedName>
    <definedName name="wrn.Total._.Summary." hidden="1">{"Total Summary",#N/A,FALSE,"Summary"}</definedName>
    <definedName name="YearList">'[6]Calpine Renewable Cntrct  MTM'!$AS$15:$AS$20</definedName>
    <definedName name="YearProxyList">'[6]Calpine Renewable Cntrct  MTM'!$AS$15:$AT$20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7" i="5" l="1"/>
  <c r="E17" i="5" s="1"/>
  <c r="F16" i="5"/>
  <c r="B21" i="4"/>
  <c r="B12" i="4"/>
  <c r="D7" i="2" s="1"/>
  <c r="D48" i="2"/>
  <c r="D13" i="2"/>
  <c r="D12" i="2"/>
  <c r="D72" i="2" s="1"/>
  <c r="D20" i="1" s="1"/>
  <c r="D10" i="2"/>
  <c r="D69" i="2" s="1"/>
  <c r="D17" i="1" s="1"/>
  <c r="D9" i="2"/>
  <c r="D67" i="2" s="1"/>
  <c r="G32" i="1"/>
  <c r="F25" i="1"/>
  <c r="F24" i="1"/>
  <c r="F23" i="1"/>
  <c r="F22" i="1"/>
  <c r="F21" i="1"/>
  <c r="F20" i="1"/>
  <c r="D25" i="1"/>
  <c r="C25" i="1" s="1"/>
  <c r="D24" i="1"/>
  <c r="D21" i="1"/>
  <c r="F18" i="1"/>
  <c r="F17" i="1"/>
  <c r="F16" i="1"/>
  <c r="F15" i="1"/>
  <c r="F13" i="1"/>
  <c r="D16" i="1"/>
  <c r="K89" i="5"/>
  <c r="D21" i="5"/>
  <c r="E19" i="5"/>
  <c r="E13" i="5"/>
  <c r="E12" i="5"/>
  <c r="E11" i="5"/>
  <c r="E10" i="5"/>
  <c r="E8" i="5"/>
  <c r="E5" i="5"/>
  <c r="B49" i="4"/>
  <c r="B44" i="4"/>
  <c r="B40" i="4"/>
  <c r="D11" i="2" s="1"/>
  <c r="B30" i="4"/>
  <c r="B26" i="4"/>
  <c r="D8" i="2"/>
  <c r="C148" i="3"/>
  <c r="C149" i="3" s="1"/>
  <c r="C150" i="3" s="1"/>
  <c r="C151" i="3" s="1"/>
  <c r="C152" i="3" s="1"/>
  <c r="C153" i="3" s="1"/>
  <c r="C154" i="3" s="1"/>
  <c r="C155" i="3" s="1"/>
  <c r="C156" i="3" s="1"/>
  <c r="C157" i="3" s="1"/>
  <c r="C158" i="3" s="1"/>
  <c r="C159" i="3" s="1"/>
  <c r="C160" i="3" s="1"/>
  <c r="G147" i="3"/>
  <c r="E136" i="3"/>
  <c r="E118" i="3"/>
  <c r="F109" i="3"/>
  <c r="F108" i="3"/>
  <c r="F107" i="3"/>
  <c r="F106" i="3"/>
  <c r="F105" i="3"/>
  <c r="F104" i="3"/>
  <c r="F103" i="3"/>
  <c r="F102" i="3"/>
  <c r="F101" i="3"/>
  <c r="F100" i="3"/>
  <c r="E131" i="3" s="1"/>
  <c r="E150" i="3" s="1"/>
  <c r="F99" i="3"/>
  <c r="F98" i="3"/>
  <c r="F97" i="3"/>
  <c r="E88" i="3"/>
  <c r="E72" i="3"/>
  <c r="E78" i="3" s="1"/>
  <c r="E70" i="3"/>
  <c r="H78" i="3" s="1"/>
  <c r="E53" i="3"/>
  <c r="E55" i="3" s="1"/>
  <c r="G59" i="3" s="1"/>
  <c r="G46" i="3"/>
  <c r="E46" i="3"/>
  <c r="E47" i="3" s="1"/>
  <c r="H59" i="3" s="1"/>
  <c r="E116" i="3"/>
  <c r="E27" i="3"/>
  <c r="E17" i="3" s="1"/>
  <c r="G25" i="3"/>
  <c r="F25" i="3"/>
  <c r="G24" i="3"/>
  <c r="G23" i="3"/>
  <c r="F23" i="3"/>
  <c r="E19" i="3"/>
  <c r="E12" i="3"/>
  <c r="D76" i="2"/>
  <c r="B65" i="2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D77" i="2"/>
  <c r="D75" i="2"/>
  <c r="D23" i="1" s="1"/>
  <c r="C23" i="1" s="1"/>
  <c r="D74" i="2"/>
  <c r="D22" i="1" s="1"/>
  <c r="C22" i="1" s="1"/>
  <c r="G47" i="1"/>
  <c r="F47" i="1"/>
  <c r="G18" i="1" s="1"/>
  <c r="F40" i="1"/>
  <c r="H33" i="1"/>
  <c r="A14" i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13" i="1"/>
  <c r="C16" i="1" l="1"/>
  <c r="C21" i="1"/>
  <c r="G27" i="3"/>
  <c r="C24" i="1"/>
  <c r="D15" i="1"/>
  <c r="C15" i="1" s="1"/>
  <c r="I59" i="3"/>
  <c r="E117" i="3" s="1"/>
  <c r="E120" i="3" s="1"/>
  <c r="E147" i="3" s="1"/>
  <c r="E21" i="5"/>
  <c r="D14" i="2"/>
  <c r="C20" i="1"/>
  <c r="D70" i="2"/>
  <c r="C17" i="1"/>
  <c r="F21" i="5"/>
  <c r="F23" i="5" s="1"/>
  <c r="D23" i="5" s="1"/>
  <c r="B51" i="4"/>
  <c r="E124" i="3"/>
  <c r="G149" i="3"/>
  <c r="F14" i="1" s="1"/>
  <c r="H25" i="3"/>
  <c r="I25" i="3" s="1"/>
  <c r="G37" i="3" s="1"/>
  <c r="E39" i="1" s="1"/>
  <c r="H23" i="3"/>
  <c r="E119" i="3"/>
  <c r="F110" i="3"/>
  <c r="E125" i="3"/>
  <c r="E126" i="3"/>
  <c r="E74" i="3"/>
  <c r="G78" i="3" s="1"/>
  <c r="I23" i="3"/>
  <c r="F24" i="3"/>
  <c r="F27" i="3" s="1"/>
  <c r="D64" i="2"/>
  <c r="D65" i="2"/>
  <c r="D13" i="1" s="1"/>
  <c r="C13" i="1" s="1"/>
  <c r="D12" i="1" l="1"/>
  <c r="E149" i="3"/>
  <c r="D14" i="1" s="1"/>
  <c r="C14" i="1" s="1"/>
  <c r="I78" i="3"/>
  <c r="E135" i="3"/>
  <c r="E137" i="3" s="1"/>
  <c r="E153" i="3" s="1"/>
  <c r="D18" i="1" s="1"/>
  <c r="C18" i="1" s="1"/>
  <c r="H24" i="3"/>
  <c r="I24" i="3" s="1"/>
  <c r="G36" i="3" s="1"/>
  <c r="E38" i="1" s="1"/>
  <c r="G35" i="3"/>
  <c r="E37" i="1" s="1"/>
  <c r="E127" i="3"/>
  <c r="D78" i="2"/>
  <c r="E40" i="1" l="1"/>
  <c r="G33" i="1"/>
  <c r="G34" i="1" s="1"/>
  <c r="F12" i="1" s="1"/>
  <c r="C12" i="1" s="1"/>
  <c r="I27" i="3"/>
  <c r="H27" i="3"/>
  <c r="G38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Jee Kim</author>
  </authors>
  <commentList>
    <comment ref="C29" authorId="0" shapeId="0" xr:uid="{1DA80ECC-59E3-4FBC-971C-BC32B89C6074}">
      <text>
        <r>
          <rPr>
            <b/>
            <sz val="9"/>
            <color indexed="81"/>
            <rFont val="Tahoma"/>
            <family val="2"/>
          </rPr>
          <t>Jee Kim:</t>
        </r>
        <r>
          <rPr>
            <sz val="9"/>
            <color indexed="81"/>
            <rFont val="Tahoma"/>
            <family val="2"/>
          </rPr>
          <t xml:space="preserve">
Related to CA Wildfire Insurance Fund</t>
        </r>
      </text>
    </comment>
  </commentList>
</comments>
</file>

<file path=xl/sharedStrings.xml><?xml version="1.0" encoding="utf-8"?>
<sst xmlns="http://schemas.openxmlformats.org/spreadsheetml/2006/main" count="532" uniqueCount="326">
  <si>
    <t>Total of all A&amp;G Exclusions in Formula Input Format ("Shareholder + Other" and Incentive Compensation)</t>
  </si>
  <si>
    <t>The following matrix presents the exclusions to be entered into the Schedule 20 exclusions matrix and associated notes.</t>
  </si>
  <si>
    <t>Presented in same format as Schedule 20.</t>
  </si>
  <si>
    <t>See "Shareholder and Other" and "Incentives" worksheets for contributions to these exclusions.</t>
  </si>
  <si>
    <t>Note 1: Itemization of exclusions</t>
  </si>
  <si>
    <t>Col 1</t>
  </si>
  <si>
    <t>Col 2</t>
  </si>
  <si>
    <t>Col 3</t>
  </si>
  <si>
    <t>Col 4</t>
  </si>
  <si>
    <t>Shareholder</t>
  </si>
  <si>
    <t>Total</t>
  </si>
  <si>
    <t>Exclusions</t>
  </si>
  <si>
    <t>Amount Excluded</t>
  </si>
  <si>
    <t>or Other</t>
  </si>
  <si>
    <t>Franchise</t>
  </si>
  <si>
    <t>Line</t>
  </si>
  <si>
    <t>Acct.</t>
  </si>
  <si>
    <t>(Sum of C1 to C4)</t>
  </si>
  <si>
    <t>Adjustments</t>
  </si>
  <si>
    <t>Requirements</t>
  </si>
  <si>
    <t>NOIC</t>
  </si>
  <si>
    <t>PBOPs</t>
  </si>
  <si>
    <t>Source of Yellow-shaded Inputs</t>
  </si>
  <si>
    <t>Sum of "Shareholder and Other" and Incentives sheets</t>
  </si>
  <si>
    <t>NA</t>
  </si>
  <si>
    <t>Not applicable, not yellow shaded</t>
  </si>
  <si>
    <t xml:space="preserve">Note 2: Non-Officer Incentive Compensation ("NOIC") Adjustment </t>
  </si>
  <si>
    <t xml:space="preserve">Adjust NOIC by excluding accrued NOIC Amount and replacing with the actual non-capitalized A&amp;G NOIC payout. </t>
  </si>
  <si>
    <t>Amount</t>
  </si>
  <si>
    <t>Source</t>
  </si>
  <si>
    <t>a</t>
  </si>
  <si>
    <t>Accrued NOIC Amount:</t>
  </si>
  <si>
    <t>SCE Records</t>
  </si>
  <si>
    <t>Incentives Worksheet, Section 1</t>
  </si>
  <si>
    <t>b</t>
  </si>
  <si>
    <t>Actual A&amp;G NOIC payout:</t>
  </si>
  <si>
    <t>c</t>
  </si>
  <si>
    <t>Adjustment:</t>
  </si>
  <si>
    <t>Actual non-capitalized NOIC Payouts:</t>
  </si>
  <si>
    <t>Department</t>
  </si>
  <si>
    <t>d</t>
  </si>
  <si>
    <t>A&amp;G</t>
  </si>
  <si>
    <t>SCE Records and Workpapers</t>
  </si>
  <si>
    <t>Incentives Worksheet, Section 2</t>
  </si>
  <si>
    <t>e</t>
  </si>
  <si>
    <t>Other</t>
  </si>
  <si>
    <t>f</t>
  </si>
  <si>
    <t>TDBU</t>
  </si>
  <si>
    <t>g</t>
  </si>
  <si>
    <t>Total:</t>
  </si>
  <si>
    <t>Note 3: PBOPs Exclusion Calculation</t>
  </si>
  <si>
    <t>Note:</t>
  </si>
  <si>
    <t>Current Authorized PBOPs expense amount:</t>
  </si>
  <si>
    <t>See instruction #4</t>
  </si>
  <si>
    <t>Prior Year Authorized PBOPs Expense Amount:</t>
  </si>
  <si>
    <t>Authorized PBOPs Expense Amount during Prior Year</t>
  </si>
  <si>
    <t>Prior Year FF1 PBOPs expense:</t>
  </si>
  <si>
    <t>PBOPs Expense Exclusion:</t>
  </si>
  <si>
    <t>A&amp;G "Shareholder or Other Exclusions" workpapers</t>
  </si>
  <si>
    <t>1) Shareholder Exclusions for A&amp;G Accounts 920-935:</t>
  </si>
  <si>
    <t xml:space="preserve">Line </t>
  </si>
  <si>
    <t xml:space="preserve">Account </t>
  </si>
  <si>
    <t>Exclusion</t>
  </si>
  <si>
    <t>Notes:</t>
  </si>
  <si>
    <t>1a</t>
  </si>
  <si>
    <t>See ShareholderExclusions tab for detail</t>
  </si>
  <si>
    <t>1b</t>
  </si>
  <si>
    <t>1c</t>
  </si>
  <si>
    <t>1d</t>
  </si>
  <si>
    <t>1e</t>
  </si>
  <si>
    <t>1f</t>
  </si>
  <si>
    <t>1g</t>
  </si>
  <si>
    <t>Total Shareholder:</t>
  </si>
  <si>
    <t>2) Other Exclusions for A&amp;G Accounts 920-935:</t>
  </si>
  <si>
    <t xml:space="preserve">The following additional items have been determined to be not appropriate for inclusion in transmission rates, </t>
  </si>
  <si>
    <t xml:space="preserve">and therefore have been excluded as "Other Exclusions" in Note 1 to Schedule 20, Column 1. </t>
  </si>
  <si>
    <t>Item</t>
  </si>
  <si>
    <t>2a</t>
  </si>
  <si>
    <t>Generation, Hydro, Nuclear, Solar, and SSID 100% CPUC costs</t>
  </si>
  <si>
    <t>2b</t>
  </si>
  <si>
    <t>Affiliate Charges</t>
  </si>
  <si>
    <t>2c</t>
  </si>
  <si>
    <t>Base Revenue Requirement Balancing Account (BRRBA) Distribution</t>
  </si>
  <si>
    <t>2d</t>
  </si>
  <si>
    <t>Grid Safety and Resiliency Program Memo Account (GSRPMA)</t>
  </si>
  <si>
    <t>2e</t>
  </si>
  <si>
    <t>Wildfire Mitigation Plan Memo Account (WMPMA)</t>
  </si>
  <si>
    <t>2f</t>
  </si>
  <si>
    <t>Customer Service Re-Platform Memo Account (CSRPMA)</t>
  </si>
  <si>
    <t>2g</t>
  </si>
  <si>
    <t>Fire Risk Mitigation Memo Account (FRMMA)</t>
  </si>
  <si>
    <t>2h</t>
  </si>
  <si>
    <t>California Consumer Privacy Act Memorandum Account (CCPAMA)</t>
  </si>
  <si>
    <t>2i</t>
  </si>
  <si>
    <t>Finance related Shareholder work</t>
  </si>
  <si>
    <t>2j</t>
  </si>
  <si>
    <t>2k</t>
  </si>
  <si>
    <t>Nuclear General Functions and SONGS Settlement Costs</t>
  </si>
  <si>
    <t>2l</t>
  </si>
  <si>
    <t>Claim reimbursement for 2011 and 2012 claims from insurer</t>
  </si>
  <si>
    <t>2m</t>
  </si>
  <si>
    <t xml:space="preserve">Base Revenue Requirement Balancing Account (BRRBA) </t>
  </si>
  <si>
    <t>2n</t>
  </si>
  <si>
    <t>Generation, Nuclear and Hydro 100% CPUC costs</t>
  </si>
  <si>
    <t>2o</t>
  </si>
  <si>
    <t>Energy Resource Recovery Account (ERRA)</t>
  </si>
  <si>
    <t>2p</t>
  </si>
  <si>
    <t>Public Purpose Programs Adjustment Mechanism (PPPAM)</t>
  </si>
  <si>
    <t>2q</t>
  </si>
  <si>
    <t>Litigation Cost Tracking Account (LCTA)</t>
  </si>
  <si>
    <t>2r</t>
  </si>
  <si>
    <t>2s</t>
  </si>
  <si>
    <t xml:space="preserve">Accounting Suspense </t>
  </si>
  <si>
    <t>2t</t>
  </si>
  <si>
    <t>Provision for Doubtful Accounts</t>
  </si>
  <si>
    <t>2u</t>
  </si>
  <si>
    <t>Electric Program Investment Charge balancing acct. (EPICBA)</t>
  </si>
  <si>
    <t>2v</t>
  </si>
  <si>
    <t>2w</t>
  </si>
  <si>
    <t>Nuclear expenses</t>
  </si>
  <si>
    <t>2x</t>
  </si>
  <si>
    <t>Demand Response</t>
  </si>
  <si>
    <t>2y</t>
  </si>
  <si>
    <t>2z</t>
  </si>
  <si>
    <t>SSID 100% CPUC costs</t>
  </si>
  <si>
    <t>Total Other:</t>
  </si>
  <si>
    <t>3) Order 668 Amount Transferred from O&amp;M Accounts 569.</t>
  </si>
  <si>
    <t>This amount of costs is transferred from O&amp;M accounts 569.100, 569.200, and 569.300:</t>
  </si>
  <si>
    <t>Transfer to A&amp;G account 920:</t>
  </si>
  <si>
    <t>4) Total "Shareholder and Other" Input Exclusions for Column 1, Lines 24-37 of Schedule 20</t>
  </si>
  <si>
    <t>(In Formula Input Format)</t>
  </si>
  <si>
    <t>Line #</t>
  </si>
  <si>
    <t>Calculation</t>
  </si>
  <si>
    <t>Line 1a + 2a to 2h - 3</t>
  </si>
  <si>
    <t>Line 1b</t>
  </si>
  <si>
    <t>Line 1c + 2i + 2j</t>
  </si>
  <si>
    <t>Line 1d + 2k + 2l</t>
  </si>
  <si>
    <t>Line 1e + 2m + 2n</t>
  </si>
  <si>
    <t>Line 1f + (2o to 2q)</t>
  </si>
  <si>
    <t>Line 2r</t>
  </si>
  <si>
    <t>Line 1g + (2s to 2v)</t>
  </si>
  <si>
    <t>Line 2w</t>
  </si>
  <si>
    <t>Line 2x to 2z</t>
  </si>
  <si>
    <t>Total All "Shareholder or Other":</t>
  </si>
  <si>
    <t>A&amp;G Incentive Compensation Adjustments Calculations</t>
  </si>
  <si>
    <t xml:space="preserve">A) A&amp;G Non-Officer Incentive Compensation (NOIC) Adjustments </t>
  </si>
  <si>
    <t>(NOIC includes Short-Term Incentive Plan, Augmented Bonus, and Non-Officer Executive Incentive Compensation, as well as any plans which replace these).</t>
  </si>
  <si>
    <t>1) Calculation of capitalized portion of NOIC costs in Account 920:</t>
  </si>
  <si>
    <t>Source or</t>
  </si>
  <si>
    <t>Accrued NOIC</t>
  </si>
  <si>
    <t>Included in Account 920</t>
  </si>
  <si>
    <t>Capitalization rate</t>
  </si>
  <si>
    <t>CPUC GRC Decision for Test Year</t>
  </si>
  <si>
    <t>Capitalized NOIC</t>
  </si>
  <si>
    <t>L1 * L2</t>
  </si>
  <si>
    <t>2) Calculation of NOIC Payouts:</t>
  </si>
  <si>
    <t>Actual NOIC Payout</t>
  </si>
  <si>
    <t>Section 2, L7</t>
  </si>
  <si>
    <t>Authorized NOIC Payout</t>
  </si>
  <si>
    <t>2019 Authorized Settlement Caps</t>
  </si>
  <si>
    <t>NOIC Payout To Be Recovered</t>
  </si>
  <si>
    <t xml:space="preserve">Lesser of Line 1 or Line 2 </t>
  </si>
  <si>
    <t>Business Unit</t>
  </si>
  <si>
    <t>Actual Payout</t>
  </si>
  <si>
    <t>% of Total Payout</t>
  </si>
  <si>
    <t>Allocated Capitalized NOIC</t>
  </si>
  <si>
    <t>Non-Capitalized NOIC</t>
  </si>
  <si>
    <t xml:space="preserve">A </t>
  </si>
  <si>
    <t>B = Col A / L7</t>
  </si>
  <si>
    <t>C = Section 2, L3 * B</t>
  </si>
  <si>
    <t>D =  Section 1, L3 * B</t>
  </si>
  <si>
    <t>E = C - D</t>
  </si>
  <si>
    <t>Trans. And Dist. Business Unit</t>
  </si>
  <si>
    <t>Totals</t>
  </si>
  <si>
    <t>Instruction for Lines 4-6, Column A: "Actual Payout" amount is to be the actual amount paid out in the Prior Year.</t>
  </si>
  <si>
    <t>Actual non-capitalized NOIC Payouts</t>
  </si>
  <si>
    <t>(In Formula Input Format for input to Schedule 20, Note 2)</t>
  </si>
  <si>
    <t>Line 4, column E above</t>
  </si>
  <si>
    <t>Line 5, column E above</t>
  </si>
  <si>
    <t>Line 6, column E above</t>
  </si>
  <si>
    <t xml:space="preserve">B) A&amp;G Officer Executive Incentive Compensation (OEIC) Adjustments </t>
  </si>
  <si>
    <t>3) Calculation of capitalized portion of OEIC costs in Account 920:</t>
  </si>
  <si>
    <t>Accrued OEIC</t>
  </si>
  <si>
    <t>Included in Account 920.</t>
  </si>
  <si>
    <t>CPUC GRC Decision for test year:</t>
  </si>
  <si>
    <t>Capitalized OEIC</t>
  </si>
  <si>
    <t>4) Calculation of OEIC Payouts:</t>
  </si>
  <si>
    <t>Actual OEIC Payout</t>
  </si>
  <si>
    <t>Section 4, L4</t>
  </si>
  <si>
    <t>Authorized OEIC Payout</t>
  </si>
  <si>
    <t>OEIC Payout To Be Recovered</t>
  </si>
  <si>
    <t>Allocated Capitalized OEIC</t>
  </si>
  <si>
    <t>Non-Capitalized OEIC</t>
  </si>
  <si>
    <t>A</t>
  </si>
  <si>
    <t>B</t>
  </si>
  <si>
    <t>C = Section 4, L3 * B</t>
  </si>
  <si>
    <t>D =  Section 3, L3 * B</t>
  </si>
  <si>
    <t xml:space="preserve">E = C - D </t>
  </si>
  <si>
    <t>Instruction for Line 4: "Actual Payout" amount is to be the actual amount paid out in the Prior Year.</t>
  </si>
  <si>
    <t>5) Calculation of capitalized portion of SERP costs in Account 926:</t>
  </si>
  <si>
    <t>Accrued SERP</t>
  </si>
  <si>
    <t>Included in Account 926.</t>
  </si>
  <si>
    <t>Capitalized SERP</t>
  </si>
  <si>
    <t>Actual SERP Payout</t>
  </si>
  <si>
    <t>Section 5, L1</t>
  </si>
  <si>
    <t>Authorized SERP</t>
  </si>
  <si>
    <t>SERP Payout To Be Recovered</t>
  </si>
  <si>
    <t>Allocated Capitalized SERP</t>
  </si>
  <si>
    <t>Non-Capitalized SERP</t>
  </si>
  <si>
    <t>C = Section 5, L6 * B</t>
  </si>
  <si>
    <t>D =  Section 5, L3 * B</t>
  </si>
  <si>
    <t xml:space="preserve">E = D - C </t>
  </si>
  <si>
    <t xml:space="preserve">C) A&amp;G Long Term Incentive Compensation (LTI) Adjustments </t>
  </si>
  <si>
    <t>6) Calculation of LTI costs</t>
  </si>
  <si>
    <t>Accrued LTI Payout</t>
  </si>
  <si>
    <t>Authorized LTI Payout</t>
  </si>
  <si>
    <t>Exclude 100%.</t>
  </si>
  <si>
    <t>LTI Payout To Be Recovered</t>
  </si>
  <si>
    <t>Lesser of Line 1 or Line 2</t>
  </si>
  <si>
    <t>Note:  LTI is not capitalized.</t>
  </si>
  <si>
    <t>D) ACE and Spot Bonus Award Exclusions</t>
  </si>
  <si>
    <t>7) ACE and Spot bonus Awards by A&amp;G account</t>
  </si>
  <si>
    <t>ACE Awards</t>
  </si>
  <si>
    <t>Spot Bonus</t>
  </si>
  <si>
    <t>Total ACE and Spot Bonus Exclusions</t>
  </si>
  <si>
    <t>Total ACE and Spot:</t>
  </si>
  <si>
    <t>E) A&amp;G Summary of Incentive Compensation Adjustment Calculations</t>
  </si>
  <si>
    <t>8) Adjustments to Account 920:</t>
  </si>
  <si>
    <t>Deduct Accrued OEIC</t>
  </si>
  <si>
    <t>Section 3, L1</t>
  </si>
  <si>
    <t>Add Non-Capitalized OEIC</t>
  </si>
  <si>
    <t>Section 4, L4, Col E</t>
  </si>
  <si>
    <t>Deduct Accrued LTI</t>
  </si>
  <si>
    <t>Section 6, L1</t>
  </si>
  <si>
    <t>Deduct ACE/Spot</t>
  </si>
  <si>
    <t>Section 7, L1</t>
  </si>
  <si>
    <t>9) Adjustments to Account 922:</t>
  </si>
  <si>
    <t>Deduct Capitalized NOIC</t>
  </si>
  <si>
    <t>Section 1, L3</t>
  </si>
  <si>
    <t>Deduct Capitalized OEIC</t>
  </si>
  <si>
    <t>Section 3, L3</t>
  </si>
  <si>
    <t>Deduct Capitalized SERP</t>
  </si>
  <si>
    <t>Section 5, L3</t>
  </si>
  <si>
    <t>10) Adjustments to Account 923:</t>
  </si>
  <si>
    <t>Section 7, L3</t>
  </si>
  <si>
    <t>11) Adjustments to Account 926:</t>
  </si>
  <si>
    <t>Add Non-Capitalized SERP</t>
  </si>
  <si>
    <t>Section 5, L4, Col C  - Section 5, L4, Col D</t>
  </si>
  <si>
    <t>Exclude Accrued SERP</t>
  </si>
  <si>
    <t>F) Total All A&amp;G Incentive Compensation Adjustments</t>
  </si>
  <si>
    <t>12) Total Incentive Compensation Input Adjustments for Columns 1 and 3, Lines 24-37 of Schedule 20</t>
  </si>
  <si>
    <t xml:space="preserve">Sec. 7, L4 </t>
  </si>
  <si>
    <t>Not an input in formula</t>
  </si>
  <si>
    <t xml:space="preserve">Sec. 8, L2 and L3 (enter neg)  </t>
  </si>
  <si>
    <t>Sec. 1, L3 (enter negative)</t>
  </si>
  <si>
    <t>Sec. 9, L3</t>
  </si>
  <si>
    <t>Shareholder Exclusions in June 15, 2020 Draft Annual Update</t>
  </si>
  <si>
    <t>Schedule 20, Lines 24-37, Column 1 for the following accounts:</t>
  </si>
  <si>
    <t>Account</t>
  </si>
  <si>
    <t>Title</t>
  </si>
  <si>
    <t>Description</t>
  </si>
  <si>
    <t>LAM Shareholder Licensing Activities-Eastern</t>
  </si>
  <si>
    <t>Includes labor and other expenses associated with real estate licensing and leasing activities performed by Real Properties personnel for shareholder funded activities.</t>
  </si>
  <si>
    <t>LAM Shareholder Licensing Activities-Metro</t>
  </si>
  <si>
    <t>LAM Shareholder Licensing Activities-Northern</t>
  </si>
  <si>
    <t>LAM Shareholder Licensing Activities-Southern</t>
  </si>
  <si>
    <t>Shareholder Licensing and Land Services</t>
  </si>
  <si>
    <t>Includes costs incurred by Real Properties for shareholder funded activities.</t>
  </si>
  <si>
    <t>Operation Support Services</t>
  </si>
  <si>
    <t>Includes labor and other expenses by Operation Services for shareholder funded activities.</t>
  </si>
  <si>
    <t>Finance Shareholder Funded Activities</t>
  </si>
  <si>
    <t>Includes labor and other expenses by Finance for shareholder funded activities.</t>
  </si>
  <si>
    <t>Total 920:</t>
  </si>
  <si>
    <t>Total 921:</t>
  </si>
  <si>
    <t>EIX Costs</t>
  </si>
  <si>
    <t>Removes certain EIX costs not recoverable from ratepayers</t>
  </si>
  <si>
    <t>Outside Services</t>
  </si>
  <si>
    <t>Removes shareholder outside services costs</t>
  </si>
  <si>
    <t>Total 923:</t>
  </si>
  <si>
    <t>Injuries &amp; Damages  - Shareholder</t>
  </si>
  <si>
    <t>Removes shareholder cost related to injuries and damages</t>
  </si>
  <si>
    <t>Total 925:</t>
  </si>
  <si>
    <t>Fitness Center Expenses</t>
  </si>
  <si>
    <t xml:space="preserve">Includes labor and non-labor costs supporting the Company Fitness Center, as well as removes a credit associated with dues paid by members.  </t>
  </si>
  <si>
    <t>Service Awards</t>
  </si>
  <si>
    <t>Includes company expenses related to anniversary awards, service pins, and other costs incurred in connection with employee welfare activities not otherwise included in a specific final cost center.</t>
  </si>
  <si>
    <t>Diamond Club</t>
  </si>
  <si>
    <t>Company cost to support quarterly meetings for retiree and employees with 25+ years of service.</t>
  </si>
  <si>
    <t>Humanitarian Award Program</t>
  </si>
  <si>
    <t>Company cost to provide recognition of employees who provided a life saving action.</t>
  </si>
  <si>
    <t>Miscellaneous</t>
  </si>
  <si>
    <t>Includes adjusting entries and miscellaneous corrections.</t>
  </si>
  <si>
    <t>Executive Benefits Adjustment</t>
  </si>
  <si>
    <t>Removes executive benefit credits not related to Executive Retirement Plan</t>
  </si>
  <si>
    <t>Pensions &amp; Benefits Billed to Affiliates</t>
  </si>
  <si>
    <t xml:space="preserve">Removes Pensions and Benefits expenses related to Affliates </t>
  </si>
  <si>
    <t>Total 926:</t>
  </si>
  <si>
    <t>SONGS Outside Services Costs</t>
  </si>
  <si>
    <t>Removes costs associated with outside services related to San Onofre Generating Station</t>
  </si>
  <si>
    <t>Total 928:</t>
  </si>
  <si>
    <t>General Function - Controllers</t>
  </si>
  <si>
    <t>Miscellaneous Controllers Department General Function</t>
  </si>
  <si>
    <t>General Function - EMS</t>
  </si>
  <si>
    <t>Miscellaneous EMS Department General Function</t>
  </si>
  <si>
    <t>Total 930.2:</t>
  </si>
  <si>
    <t>Total All</t>
  </si>
  <si>
    <t>If there are multiple items in an account, add sub lines for each excluded item</t>
  </si>
  <si>
    <t>FERC Form 1 Pg. 335 Line #</t>
  </si>
  <si>
    <t>FERC Form 1 Amount</t>
  </si>
  <si>
    <t>Included</t>
  </si>
  <si>
    <t>Excluded</t>
  </si>
  <si>
    <t>Formula References</t>
  </si>
  <si>
    <t>Industry Association Dues</t>
  </si>
  <si>
    <t>Sch. 20, Line 35</t>
  </si>
  <si>
    <t>Nuclear Power Research Expenses</t>
  </si>
  <si>
    <t>Other Experimental and General Research Expenses</t>
  </si>
  <si>
    <t>Pub &amp; Dist Info to Stkhldrs…expn servicing outstanding Securities</t>
  </si>
  <si>
    <t>Other Expn &gt;=$5,000 show purpose, receipt, amount.  Group if &lt; $5,000</t>
  </si>
  <si>
    <t>Credit Line Fees / Bank Charges</t>
  </si>
  <si>
    <t>Directors' Fees and Expenses</t>
  </si>
  <si>
    <t>Periodic SEC Reports</t>
  </si>
  <si>
    <t>Planning and Development of Communication Systems</t>
  </si>
  <si>
    <t>Provision for Doubtful Accounts - Non-Energy Billings</t>
  </si>
  <si>
    <t>Vendor Discounts</t>
  </si>
  <si>
    <t>Accounting Suspense</t>
  </si>
  <si>
    <t>Administrative and General Expense Charged or Paid to Others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</si>
</sst>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-* #,##0.00\ _D_M_-;\-* #,##0.00\ _D_M_-;_-* &quot;-&quot;??\ _D_M_-;_-@_-"/>
    <numFmt numFmtId="166" formatCode="0.0%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10"/>
      <color theme="1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11"/>
      <color theme="1"/>
      <name val="Calibri"/>
      <family val="2"/>
      <scheme val="minor"/>
    </font>
    <font>
      <u/>
      <sz val="10"/>
      <color theme="1"/>
      <name val="Arial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trike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165" fontId="9" fillId="0" borderId="0" applyFont="0" applyFill="0" applyBorder="0" applyAlignment="0" applyProtection="0"/>
    <xf numFmtId="0" fontId="9" fillId="0" borderId="0"/>
  </cellStyleXfs>
  <cellXfs count="179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right" indent="1"/>
    </xf>
    <xf numFmtId="164" fontId="9" fillId="2" borderId="0" xfId="0" applyNumberFormat="1" applyFont="1" applyFill="1"/>
    <xf numFmtId="164" fontId="5" fillId="2" borderId="0" xfId="0" applyNumberFormat="1" applyFont="1" applyFill="1"/>
    <xf numFmtId="164" fontId="5" fillId="0" borderId="0" xfId="0" applyNumberFormat="1" applyFont="1" applyAlignment="1">
      <alignment horizontal="center"/>
    </xf>
    <xf numFmtId="164" fontId="9" fillId="2" borderId="0" xfId="4" applyNumberFormat="1" applyFill="1"/>
    <xf numFmtId="164" fontId="5" fillId="0" borderId="0" xfId="0" quotePrefix="1" applyNumberFormat="1" applyFont="1" applyAlignment="1">
      <alignment horizontal="right" indent="1"/>
    </xf>
    <xf numFmtId="164" fontId="9" fillId="0" borderId="0" xfId="0" quotePrefix="1" applyNumberFormat="1" applyFont="1" applyAlignment="1">
      <alignment horizontal="right" indent="1"/>
    </xf>
    <xf numFmtId="0" fontId="9" fillId="0" borderId="0" xfId="0" applyFont="1" applyAlignment="1">
      <alignment horizontal="center"/>
    </xf>
    <xf numFmtId="164" fontId="9" fillId="0" borderId="0" xfId="0" applyNumberFormat="1" applyFont="1" applyAlignment="1">
      <alignment horizontal="right" indent="1"/>
    </xf>
    <xf numFmtId="0" fontId="9" fillId="0" borderId="0" xfId="0" applyFont="1"/>
    <xf numFmtId="0" fontId="9" fillId="0" borderId="0" xfId="4"/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164" fontId="10" fillId="0" borderId="0" xfId="0" applyNumberFormat="1" applyFont="1"/>
    <xf numFmtId="164" fontId="5" fillId="0" borderId="0" xfId="0" applyNumberFormat="1" applyFont="1"/>
    <xf numFmtId="0" fontId="7" fillId="0" borderId="0" xfId="0" applyFont="1"/>
    <xf numFmtId="164" fontId="10" fillId="2" borderId="0" xfId="4" applyNumberFormat="1" applyFont="1" applyFill="1"/>
    <xf numFmtId="164" fontId="9" fillId="0" borderId="0" xfId="0" applyNumberFormat="1" applyFont="1" applyAlignment="1">
      <alignment horizontal="right"/>
    </xf>
    <xf numFmtId="164" fontId="9" fillId="2" borderId="0" xfId="0" applyNumberFormat="1" applyFont="1" applyFill="1" applyAlignment="1">
      <alignment horizontal="right"/>
    </xf>
    <xf numFmtId="0" fontId="9" fillId="0" borderId="0" xfId="0" applyFont="1" applyAlignment="1">
      <alignment horizontal="left"/>
    </xf>
    <xf numFmtId="164" fontId="10" fillId="2" borderId="0" xfId="0" applyNumberFormat="1" applyFont="1" applyFill="1" applyAlignment="1">
      <alignment horizontal="right"/>
    </xf>
    <xf numFmtId="0" fontId="11" fillId="0" borderId="0" xfId="0" applyFont="1"/>
    <xf numFmtId="164" fontId="0" fillId="0" borderId="0" xfId="0" applyNumberFormat="1"/>
    <xf numFmtId="0" fontId="8" fillId="0" borderId="0" xfId="0" applyFont="1" applyAlignment="1">
      <alignment horizontal="center"/>
    </xf>
    <xf numFmtId="0" fontId="7" fillId="0" borderId="0" xfId="4" applyFont="1" applyAlignment="1">
      <alignment horizontal="center"/>
    </xf>
    <xf numFmtId="0" fontId="6" fillId="0" borderId="0" xfId="4" applyFont="1" applyAlignment="1">
      <alignment horizontal="center"/>
    </xf>
    <xf numFmtId="164" fontId="12" fillId="0" borderId="0" xfId="0" applyNumberFormat="1" applyFont="1"/>
    <xf numFmtId="0" fontId="5" fillId="0" borderId="0" xfId="0" applyFont="1" applyAlignment="1">
      <alignment horizontal="right"/>
    </xf>
    <xf numFmtId="164" fontId="9" fillId="0" borderId="0" xfId="0" applyNumberFormat="1" applyFont="1"/>
    <xf numFmtId="0" fontId="13" fillId="0" borderId="0" xfId="0" applyFont="1"/>
    <xf numFmtId="0" fontId="2" fillId="0" borderId="0" xfId="0" applyFont="1"/>
    <xf numFmtId="0" fontId="14" fillId="0" borderId="0" xfId="0" applyFont="1"/>
    <xf numFmtId="0" fontId="15" fillId="0" borderId="0" xfId="0" applyFont="1" applyAlignment="1">
      <alignment horizontal="center"/>
    </xf>
    <xf numFmtId="164" fontId="9" fillId="0" borderId="0" xfId="2" applyNumberFormat="1" applyFont="1" applyFill="1" applyBorder="1"/>
    <xf numFmtId="0" fontId="15" fillId="0" borderId="0" xfId="4" applyFont="1" applyAlignment="1">
      <alignment horizontal="center"/>
    </xf>
    <xf numFmtId="164" fontId="9" fillId="0" borderId="0" xfId="4" applyNumberFormat="1" applyAlignment="1">
      <alignment horizontal="center"/>
    </xf>
    <xf numFmtId="0" fontId="0" fillId="0" borderId="0" xfId="0" applyAlignment="1">
      <alignment horizontal="right"/>
    </xf>
    <xf numFmtId="164" fontId="10" fillId="0" borderId="0" xfId="2" applyNumberFormat="1" applyFont="1" applyFill="1" applyBorder="1"/>
    <xf numFmtId="164" fontId="5" fillId="0" borderId="0" xfId="2" applyNumberFormat="1" applyFont="1" applyFill="1" applyBorder="1"/>
    <xf numFmtId="0" fontId="16" fillId="0" borderId="0" xfId="0" applyFont="1"/>
    <xf numFmtId="0" fontId="9" fillId="0" borderId="0" xfId="4" applyAlignment="1">
      <alignment horizontal="left"/>
    </xf>
    <xf numFmtId="164" fontId="9" fillId="0" borderId="0" xfId="0" applyNumberFormat="1" applyFont="1" applyAlignment="1">
      <alignment horizontal="left"/>
    </xf>
    <xf numFmtId="5" fontId="14" fillId="0" borderId="0" xfId="5" applyNumberFormat="1" applyFont="1" applyFill="1" applyBorder="1"/>
    <xf numFmtId="0" fontId="17" fillId="0" borderId="0" xfId="0" applyFont="1"/>
    <xf numFmtId="0" fontId="5" fillId="0" borderId="0" xfId="0" quotePrefix="1" applyFont="1"/>
    <xf numFmtId="0" fontId="8" fillId="0" borderId="0" xfId="0" applyFont="1" applyAlignment="1">
      <alignment horizontal="left"/>
    </xf>
    <xf numFmtId="164" fontId="10" fillId="2" borderId="0" xfId="0" applyNumberFormat="1" applyFont="1" applyFill="1"/>
    <xf numFmtId="0" fontId="6" fillId="0" borderId="0" xfId="4" applyFont="1"/>
    <xf numFmtId="7" fontId="7" fillId="0" borderId="0" xfId="0" applyNumberFormat="1" applyFont="1" applyAlignment="1">
      <alignment horizontal="center"/>
    </xf>
    <xf numFmtId="49" fontId="9" fillId="0" borderId="0" xfId="0" applyNumberFormat="1" applyFont="1"/>
    <xf numFmtId="0" fontId="5" fillId="0" borderId="0" xfId="0" applyFont="1" applyAlignment="1">
      <alignment horizontal="left" indent="1"/>
    </xf>
    <xf numFmtId="0" fontId="15" fillId="0" borderId="0" xfId="0" applyFont="1"/>
    <xf numFmtId="0" fontId="18" fillId="0" borderId="0" xfId="0" applyFont="1"/>
    <xf numFmtId="0" fontId="3" fillId="0" borderId="0" xfId="0" applyFont="1"/>
    <xf numFmtId="0" fontId="9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49" fontId="7" fillId="0" borderId="0" xfId="0" applyNumberFormat="1" applyFont="1" applyAlignment="1">
      <alignment horizontal="center" wrapText="1"/>
    </xf>
    <xf numFmtId="49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 vertical="center"/>
    </xf>
    <xf numFmtId="164" fontId="9" fillId="2" borderId="0" xfId="2" applyNumberFormat="1" applyFont="1" applyFill="1" applyBorder="1" applyAlignment="1">
      <alignment horizontal="center"/>
    </xf>
    <xf numFmtId="9" fontId="9" fillId="0" borderId="0" xfId="3" applyFont="1" applyBorder="1" applyAlignment="1">
      <alignment horizontal="center"/>
    </xf>
    <xf numFmtId="164" fontId="9" fillId="0" borderId="0" xfId="3" applyNumberFormat="1" applyFont="1" applyBorder="1" applyAlignment="1">
      <alignment horizontal="center"/>
    </xf>
    <xf numFmtId="164" fontId="9" fillId="0" borderId="0" xfId="2" applyNumberFormat="1" applyFont="1" applyBorder="1" applyAlignment="1">
      <alignment horizontal="center"/>
    </xf>
    <xf numFmtId="164" fontId="9" fillId="0" borderId="0" xfId="0" applyNumberFormat="1" applyFont="1" applyAlignment="1">
      <alignment horizontal="center"/>
    </xf>
    <xf numFmtId="164" fontId="9" fillId="0" borderId="0" xfId="2" applyNumberFormat="1" applyFont="1" applyFill="1" applyBorder="1" applyAlignment="1">
      <alignment horizontal="center"/>
    </xf>
    <xf numFmtId="0" fontId="1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7" fillId="0" borderId="0" xfId="4" applyFont="1"/>
    <xf numFmtId="0" fontId="9" fillId="0" borderId="0" xfId="4" applyAlignment="1">
      <alignment horizontal="right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 vertical="center"/>
    </xf>
    <xf numFmtId="164" fontId="18" fillId="0" borderId="0" xfId="2" applyNumberFormat="1" applyFont="1" applyFill="1" applyBorder="1" applyAlignment="1">
      <alignment horizontal="center"/>
    </xf>
    <xf numFmtId="9" fontId="13" fillId="0" borderId="0" xfId="3" applyFont="1" applyFill="1" applyBorder="1" applyAlignment="1">
      <alignment horizontal="center"/>
    </xf>
    <xf numFmtId="164" fontId="13" fillId="0" borderId="0" xfId="3" applyNumberFormat="1" applyFont="1" applyFill="1" applyBorder="1" applyAlignment="1">
      <alignment horizontal="center"/>
    </xf>
    <xf numFmtId="164" fontId="13" fillId="0" borderId="0" xfId="2" applyNumberFormat="1" applyFont="1" applyFill="1" applyBorder="1" applyAlignment="1">
      <alignment horizontal="center"/>
    </xf>
    <xf numFmtId="9" fontId="13" fillId="0" borderId="0" xfId="3" applyFont="1" applyBorder="1" applyAlignment="1">
      <alignment horizontal="center"/>
    </xf>
    <xf numFmtId="164" fontId="13" fillId="0" borderId="0" xfId="3" applyNumberFormat="1" applyFont="1" applyBorder="1" applyAlignment="1">
      <alignment horizontal="center"/>
    </xf>
    <xf numFmtId="164" fontId="18" fillId="0" borderId="0" xfId="2" applyNumberFormat="1" applyFont="1" applyBorder="1" applyAlignment="1"/>
    <xf numFmtId="164" fontId="15" fillId="0" borderId="0" xfId="2" applyNumberFormat="1" applyFont="1" applyBorder="1" applyAlignment="1"/>
    <xf numFmtId="0" fontId="6" fillId="0" borderId="0" xfId="0" applyFont="1" applyAlignment="1">
      <alignment horizontal="left" vertical="center"/>
    </xf>
    <xf numFmtId="164" fontId="6" fillId="0" borderId="0" xfId="2" applyNumberFormat="1" applyFont="1" applyFill="1" applyBorder="1" applyAlignment="1">
      <alignment horizontal="center"/>
    </xf>
    <xf numFmtId="9" fontId="6" fillId="0" borderId="0" xfId="3" applyFont="1" applyBorder="1" applyAlignment="1">
      <alignment horizontal="center"/>
    </xf>
    <xf numFmtId="0" fontId="9" fillId="0" borderId="0" xfId="0" applyFont="1" applyAlignment="1">
      <alignment horizontal="left" vertical="top"/>
    </xf>
    <xf numFmtId="164" fontId="9" fillId="0" borderId="0" xfId="2" applyNumberFormat="1" applyFont="1" applyFill="1" applyBorder="1" applyAlignment="1">
      <alignment horizontal="right"/>
    </xf>
    <xf numFmtId="0" fontId="5" fillId="0" borderId="0" xfId="0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/>
    </xf>
    <xf numFmtId="164" fontId="14" fillId="0" borderId="0" xfId="3" applyNumberFormat="1" applyFont="1" applyBorder="1" applyAlignment="1">
      <alignment horizontal="center"/>
    </xf>
    <xf numFmtId="164" fontId="2" fillId="0" borderId="0" xfId="2" applyNumberFormat="1" applyFont="1" applyBorder="1" applyAlignment="1">
      <alignment horizontal="center"/>
    </xf>
    <xf numFmtId="164" fontId="14" fillId="0" borderId="0" xfId="0" applyNumberFormat="1" applyFont="1" applyAlignment="1">
      <alignment horizontal="center"/>
    </xf>
    <xf numFmtId="0" fontId="19" fillId="0" borderId="0" xfId="0" applyFont="1"/>
    <xf numFmtId="0" fontId="13" fillId="0" borderId="0" xfId="0" applyFont="1" applyAlignment="1">
      <alignment horizontal="left"/>
    </xf>
    <xf numFmtId="164" fontId="13" fillId="0" borderId="0" xfId="0" applyNumberFormat="1" applyFont="1"/>
    <xf numFmtId="0" fontId="14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 vertical="top"/>
    </xf>
    <xf numFmtId="0" fontId="20" fillId="0" borderId="0" xfId="0" applyFont="1" applyAlignment="1">
      <alignment horizontal="center"/>
    </xf>
    <xf numFmtId="164" fontId="5" fillId="0" borderId="0" xfId="0" applyNumberFormat="1" applyFont="1" applyAlignment="1">
      <alignment horizontal="left" indent="1"/>
    </xf>
    <xf numFmtId="164" fontId="9" fillId="0" borderId="0" xfId="0" applyNumberFormat="1" applyFont="1" applyAlignment="1">
      <alignment vertical="center"/>
    </xf>
    <xf numFmtId="0" fontId="9" fillId="0" borderId="0" xfId="6" applyAlignment="1">
      <alignment vertical="center" wrapText="1"/>
    </xf>
    <xf numFmtId="0" fontId="9" fillId="0" borderId="0" xfId="4" applyAlignment="1">
      <alignment vertical="center" wrapText="1"/>
    </xf>
    <xf numFmtId="164" fontId="10" fillId="0" borderId="0" xfId="0" applyNumberFormat="1" applyFont="1" applyAlignment="1">
      <alignment vertical="center"/>
    </xf>
    <xf numFmtId="0" fontId="4" fillId="0" borderId="0" xfId="0" applyFont="1" applyAlignment="1">
      <alignment horizontal="right"/>
    </xf>
    <xf numFmtId="43" fontId="0" fillId="0" borderId="0" xfId="0" applyNumberFormat="1"/>
    <xf numFmtId="0" fontId="6" fillId="0" borderId="0" xfId="0" applyFont="1" applyAlignment="1">
      <alignment horizontal="right"/>
    </xf>
    <xf numFmtId="164" fontId="9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164" fontId="9" fillId="0" borderId="0" xfId="2" applyNumberFormat="1" applyFont="1" applyFill="1" applyBorder="1" applyAlignment="1">
      <alignment vertical="center"/>
    </xf>
    <xf numFmtId="0" fontId="9" fillId="0" borderId="0" xfId="0" applyFont="1" applyAlignment="1">
      <alignment vertical="center"/>
    </xf>
    <xf numFmtId="164" fontId="10" fillId="0" borderId="0" xfId="2" applyNumberFormat="1" applyFont="1" applyFill="1" applyBorder="1" applyAlignment="1">
      <alignment vertic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/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0" fontId="3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left" indent="1"/>
    </xf>
    <xf numFmtId="164" fontId="5" fillId="0" borderId="7" xfId="2" applyNumberFormat="1" applyFont="1" applyFill="1" applyBorder="1" applyAlignment="1">
      <alignment horizontal="right" vertical="center"/>
    </xf>
    <xf numFmtId="164" fontId="9" fillId="0" borderId="8" xfId="0" applyNumberFormat="1" applyFont="1" applyBorder="1"/>
    <xf numFmtId="164" fontId="14" fillId="0" borderId="8" xfId="0" applyNumberFormat="1" applyFont="1" applyBorder="1"/>
    <xf numFmtId="0" fontId="5" fillId="0" borderId="7" xfId="0" applyFont="1" applyBorder="1" applyAlignment="1">
      <alignment horizontal="left" indent="1"/>
    </xf>
    <xf numFmtId="164" fontId="9" fillId="0" borderId="5" xfId="0" applyNumberFormat="1" applyFont="1" applyBorder="1"/>
    <xf numFmtId="164" fontId="9" fillId="0" borderId="9" xfId="0" applyNumberFormat="1" applyFont="1" applyBorder="1"/>
    <xf numFmtId="0" fontId="5" fillId="0" borderId="5" xfId="0" applyFont="1" applyBorder="1" applyAlignment="1">
      <alignment horizontal="left" indent="1"/>
    </xf>
    <xf numFmtId="164" fontId="14" fillId="0" borderId="5" xfId="0" applyNumberFormat="1" applyFont="1" applyBorder="1"/>
    <xf numFmtId="164" fontId="14" fillId="0" borderId="9" xfId="0" applyNumberFormat="1" applyFont="1" applyBorder="1"/>
    <xf numFmtId="0" fontId="5" fillId="0" borderId="6" xfId="0" applyFont="1" applyBorder="1" applyAlignment="1">
      <alignment horizontal="left" indent="2"/>
    </xf>
    <xf numFmtId="0" fontId="5" fillId="0" borderId="5" xfId="0" applyFont="1" applyBorder="1"/>
    <xf numFmtId="0" fontId="5" fillId="0" borderId="9" xfId="0" applyFont="1" applyBorder="1"/>
    <xf numFmtId="164" fontId="5" fillId="0" borderId="5" xfId="0" applyNumberFormat="1" applyFont="1" applyBorder="1"/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left" indent="1"/>
    </xf>
    <xf numFmtId="164" fontId="9" fillId="0" borderId="10" xfId="0" applyNumberFormat="1" applyFont="1" applyBorder="1"/>
    <xf numFmtId="164" fontId="9" fillId="0" borderId="12" xfId="0" applyNumberFormat="1" applyFont="1" applyBorder="1"/>
    <xf numFmtId="0" fontId="5" fillId="0" borderId="10" xfId="0" applyFont="1" applyBorder="1" applyAlignment="1">
      <alignment horizontal="left" indent="1"/>
    </xf>
    <xf numFmtId="0" fontId="23" fillId="0" borderId="0" xfId="0" applyFont="1"/>
    <xf numFmtId="0" fontId="23" fillId="0" borderId="0" xfId="0" applyFont="1" applyAlignment="1">
      <alignment horizontal="center"/>
    </xf>
    <xf numFmtId="43" fontId="0" fillId="0" borderId="0" xfId="1" applyFont="1" applyFill="1"/>
    <xf numFmtId="3" fontId="0" fillId="0" borderId="0" xfId="0" applyNumberFormat="1"/>
    <xf numFmtId="43" fontId="23" fillId="0" borderId="0" xfId="1" applyFont="1" applyFill="1"/>
    <xf numFmtId="164" fontId="9" fillId="2" borderId="0" xfId="0" applyNumberFormat="1" applyFont="1" applyFill="1" applyAlignment="1">
      <alignment horizontal="center"/>
    </xf>
    <xf numFmtId="166" fontId="9" fillId="2" borderId="1" xfId="0" applyNumberFormat="1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9" fillId="0" borderId="0" xfId="4" applyAlignment="1">
      <alignment horizontal="center"/>
    </xf>
    <xf numFmtId="164" fontId="10" fillId="0" borderId="0" xfId="4" applyNumberFormat="1" applyFont="1" applyAlignment="1">
      <alignment horizontal="center"/>
    </xf>
    <xf numFmtId="0" fontId="5" fillId="2" borderId="0" xfId="0" applyFont="1" applyFill="1" applyAlignment="1">
      <alignment horizontal="center"/>
    </xf>
    <xf numFmtId="166" fontId="10" fillId="2" borderId="0" xfId="0" applyNumberFormat="1" applyFont="1" applyFill="1" applyAlignment="1">
      <alignment horizontal="center"/>
    </xf>
    <xf numFmtId="164" fontId="10" fillId="2" borderId="0" xfId="0" applyNumberFormat="1" applyFont="1" applyFill="1" applyAlignment="1">
      <alignment horizontal="center"/>
    </xf>
    <xf numFmtId="0" fontId="9" fillId="0" borderId="0" xfId="0" applyFont="1" applyAlignment="1">
      <alignment horizontal="center" vertical="top"/>
    </xf>
    <xf numFmtId="166" fontId="10" fillId="2" borderId="0" xfId="3" applyNumberFormat="1" applyFont="1" applyFill="1" applyBorder="1" applyAlignment="1">
      <alignment horizontal="center"/>
    </xf>
    <xf numFmtId="1" fontId="9" fillId="2" borderId="0" xfId="3" applyNumberFormat="1" applyFont="1" applyFill="1" applyBorder="1" applyAlignment="1">
      <alignment horizontal="center"/>
    </xf>
    <xf numFmtId="164" fontId="10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  <xf numFmtId="164" fontId="12" fillId="0" borderId="0" xfId="0" applyNumberFormat="1" applyFont="1" applyAlignment="1">
      <alignment horizontal="center"/>
    </xf>
    <xf numFmtId="0" fontId="0" fillId="0" borderId="0" xfId="0" applyAlignment="1">
      <alignment horizontal="left" wrapText="1"/>
    </xf>
    <xf numFmtId="164" fontId="24" fillId="0" borderId="0" xfId="0" applyNumberFormat="1" applyFont="1"/>
    <xf numFmtId="0" fontId="24" fillId="0" borderId="0" xfId="0" applyFont="1"/>
  </cellXfs>
  <cellStyles count="7">
    <cellStyle name="Comma" xfId="1" builtinId="3"/>
    <cellStyle name="Comma 3" xfId="5" xr:uid="{BFFC33AA-BFDF-44FC-9672-987EB65B66D5}"/>
    <cellStyle name="Currency" xfId="2" builtinId="4"/>
    <cellStyle name="Normal" xfId="0" builtinId="0"/>
    <cellStyle name="Normal 2 2 2" xfId="4" xr:uid="{DB71CB8F-AA9E-4A0D-815E-0E8C3D97817C}"/>
    <cellStyle name="Normal 3" xfId="6" xr:uid="{13E4D70A-798E-414B-9520-A125AC173874}"/>
    <cellStyle name="Percent" xfId="3" builtinId="5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21.xml"/><Relationship Id="rId39" Type="http://schemas.openxmlformats.org/officeDocument/2006/relationships/externalLink" Target="externalLinks/externalLink34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34" Type="http://schemas.openxmlformats.org/officeDocument/2006/relationships/externalLink" Target="externalLinks/externalLink29.xml"/><Relationship Id="rId42" Type="http://schemas.openxmlformats.org/officeDocument/2006/relationships/sharedStrings" Target="sharedStrings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externalLink" Target="externalLinks/externalLink28.xml"/><Relationship Id="rId38" Type="http://schemas.openxmlformats.org/officeDocument/2006/relationships/externalLink" Target="externalLinks/externalLink3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4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externalLink" Target="externalLinks/externalLink27.xml"/><Relationship Id="rId37" Type="http://schemas.openxmlformats.org/officeDocument/2006/relationships/externalLink" Target="externalLinks/externalLink32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externalLink" Target="externalLinks/externalLink31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31" Type="http://schemas.openxmlformats.org/officeDocument/2006/relationships/externalLink" Target="externalLinks/externalLink2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35" Type="http://schemas.openxmlformats.org/officeDocument/2006/relationships/externalLink" Target="externalLinks/externalLink30.xml"/><Relationship Id="rId43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IGL%20Sub%20Team\GL%20-%20Realization%20Working%20Files\Master%20Conversion%20Files\Master%20Conversion%20Files\Rose\EIX%20Holding%20Conversio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Controllers/EIX%20Budget/2011/2011%20Budget%20Template%20-%20Exec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Controllers/EIX%20Budget/2011/Draft%203%20011511/2011%20Budget%20Summary%20Draft%203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Controllers/EIX%20Budget/2011/Draft%203%20011511/2011%20Labor%20&amp;%20Related%20Budget%20Draft%20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-my.sharepoint.com/DATA/EXCEL/MLC/DEC95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DOCUME~1/chavezds/LOCALS~1/Temp/notesE1EF34/Compare%20MTM%202008_02_03_New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chavezds\LOCALS~1\Temp\notesE1EF34\Compare%20MTM%202008_02_03_New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-my.sharepoint.com/Documents%20and%20Settings/lesliepj/Desktop/Blip/Current%20Month%20F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IGL%20Sub%20Team\GL%20-%20Realization%20Working%20Files\Master%20Conversion%20Files\Validation\07%20Validations\Balance%20Sheet\Jan%202007%2010K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FEA-RPTS\VARIANCES%20SINCE%202010\2012\DEC%202012\COMPARATIVE%20WS\1312%20Month%20Comparative%202001-2010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FEA\GLSECT\CORPORATE%20ACCTING\Monthly%20Closing%20JE\Final%20Entries\EIX\Affiliate%20Equity%20Activities\2016%201001%20SCE%20Equity%20F-EX-M-7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OldExcomp2\EIC%20Bonus\2016%20Bonus%20Paid%20in%202017\Bonus%20File%20-%20Finance%20Split%202017_0323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Project%20Files/2014%20SONGS%20Prelim/SONGSFinalDCE/2014%20SONGS%20Distributed%20Activities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ct%20Files\2014%20SONGS%20Prelim\SONGSFinalDCE\2014%20SONGS%20Distributed%20Activities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DOCUME~1/dizonma/LOCALS~1/Temp/C.Lotus.Notes.Data/ForwardPriceUpload_06302004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dizonma\LOCALS~1\Temp\C.Lotus.Notes.Data\ForwardPriceUpload_06302004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Users/COWELLDM/AppData/Local/Microsoft/Windows/Temporary%20Internet%20Files/Content.Outlook/6M7U4B1I/2013-2014%20Transfer%20Adjustments%2003-17-2015%20v3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WELLDM\AppData\Local\Microsoft\Windows\Temporary%20Internet%20Files\Content.Outlook\6M7U4B1I\2013-2014%20Transfer%20Adjustments%2003-17-2015%20v3.xlsx" TargetMode="External"/></Relationships>
</file>

<file path=xl/externalLinks/_rels/externalLink26.xml.rels><?xml version="1.0" encoding="UTF-8" standalone="yes"?>
<Relationships xmlns="http://schemas.openxmlformats.org/package/2006/relationships"><Relationship Id="rId2" Type="http://schemas.microsoft.com/office/2019/04/relationships/externalLinkLongPath" Target="https://edisonintl.sharepoint.com/DOCUME~1/SIMONC~1/LOCALS~1/Temp/Temporary%20Directory%201%20for%202008_05%20MONTH%20END%20REPORT%20%20FINANCIALS%20P&amp;G.zip/Settlements/Gas%20Financials/2007%20Financial%20Reports/200707/Compare%20MTM%202007_0630_0731.xls?848418A4" TargetMode="External"/><Relationship Id="rId1" Type="http://schemas.openxmlformats.org/officeDocument/2006/relationships/externalLinkPath" Target="file:///\\848418A4\Compare%20MTM%202007_0630_0731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SIMONC~1\LOCALS~1\Temp\Temporary%20Directory%201%20for%202008_05%20MONTH%20END%20REPORT%20%20FINANCIALS%20P&amp;G.zip\Settlements\Gas%20Financials\2007%20Financial%20Reports\200707\Compare%20MTM%202007_0630_0731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Users/lins1/Documents/GL%20RELATED%20SCHEDULE/EIC%20RS%20True-Up/EIX%202015/Diana%202015%20EIC%20True%20Up%20Entry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DOCUME~1/SIMONC~1/LOCALS~1/Temp/Temporary%20Directory%201%20for%202008_05%20MONTH%20END%20REPORT%20%20FINANCIALS%20P&amp;G.zip/CRR%20LT%20MTM%20Model_1231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Users/chanck/Desktop/Survey%20Matches/Survey%20Matches%202014-5%2020141121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SIMONC~1\LOCALS~1\Temp\Temporary%20Directory%201%20for%202008_05%20MONTH%20END%20REPORT%20%20FINANCIALS%20P&amp;G.zip\CRR%20LT%20MTM%20Model_12312007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OFFICIAL%20COST%20RECORDS/05.0%20Contracts/5.1%20RSG%20Fabrication/5.1.7%20SG%20Repair/RSG-003-Invoice%20Backup/U3-KOB1-AUG-OCT-2012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FFICIAL%20COST%20RECORDS\05.0%20Contracts\5.1%20RSG%20Fabrication\5.1.7%20SG%20Repair\RSG-003-Invoice%20Backup\U3-KOB1-AUG-OCT-2012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Settlements/Bilateral%20Contracts_2003-2004-2005/2006/2006_05_MONTH%20END/FAS133JUN06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ettlements\Bilateral%20Contracts_2003-2004-2005\2006\2006_05_MONTH%20END\FAS133JUN0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Controllers/EIX%20Budget/2011/Draft%203%20011511/Template%20Sampl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IGL%20Sub%20Team\GL%20-%20Realization%20Working%20Files\Master%20Conversion%20Files\Master%20Conversion%20Files\Rose\SCE%20Balance%20Sheet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Calpine%20Contract%20MTM\200402\ForwardPriceUpload_0211200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DOCUME~1/dizonma/LOCALS~1/Temp/C.Lotus.Notes.Data/ForwardPriceUpload_0419200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dizonma\LOCALS~1\Temp\C.Lotus.Notes.Data\ForwardPriceUpload_0419200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CORPORATE%20ACCTING\GINA\Gina's%20works\BI%20-%20Adj%20R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ther Co Conversion Ck"/>
      <sheetName val="Legacy COA with EIX"/>
      <sheetName val="EIX Cost Centers"/>
      <sheetName val="Lookup to COA"/>
      <sheetName val="Do not use"/>
      <sheetName val="Action Items"/>
      <sheetName val="GL Master Data"/>
      <sheetName val="IC Trading Partners"/>
    </sheetNames>
    <sheetDataSet>
      <sheetData sheetId="0" refreshError="1"/>
      <sheetData sheetId="1" refreshError="1"/>
      <sheetData sheetId="2">
        <row r="1">
          <cell r="A1" t="str">
            <v>F100040</v>
          </cell>
          <cell r="B1" t="str">
            <v>EIX Executives Operation Expense</v>
          </cell>
        </row>
        <row r="2">
          <cell r="A2" t="str">
            <v>F100041</v>
          </cell>
          <cell r="B2" t="str">
            <v>EIX Cont Oversight Operation Expense</v>
          </cell>
        </row>
        <row r="3">
          <cell r="A3" t="str">
            <v>F100042</v>
          </cell>
          <cell r="B3" t="str">
            <v>EIX Financial Planning Operation Expense</v>
          </cell>
        </row>
        <row r="4">
          <cell r="A4" t="str">
            <v>F100043</v>
          </cell>
          <cell r="B4" t="str">
            <v>EIX Public Affairs Operation Expense</v>
          </cell>
        </row>
        <row r="5">
          <cell r="A5" t="str">
            <v>F100044</v>
          </cell>
          <cell r="B5" t="str">
            <v>EIX Legal Expense</v>
          </cell>
        </row>
        <row r="6">
          <cell r="A6" t="str">
            <v>F100045</v>
          </cell>
          <cell r="B6" t="str">
            <v>EIX Corp Comm Expense</v>
          </cell>
        </row>
        <row r="7">
          <cell r="A7" t="str">
            <v>F100046</v>
          </cell>
          <cell r="B7" t="str">
            <v>EIX Charitable Contributions</v>
          </cell>
        </row>
        <row r="8">
          <cell r="A8" t="str">
            <v>F100047</v>
          </cell>
          <cell r="B8" t="str">
            <v>EIX Directors Expense</v>
          </cell>
        </row>
        <row r="9">
          <cell r="A9" t="str">
            <v>F401121</v>
          </cell>
          <cell r="B9" t="str">
            <v>EIX Bill to EME</v>
          </cell>
        </row>
        <row r="10">
          <cell r="A10" t="str">
            <v>F401122</v>
          </cell>
          <cell r="B10" t="str">
            <v>EIX Bill to EMG</v>
          </cell>
        </row>
        <row r="11">
          <cell r="A11" t="str">
            <v>F401123</v>
          </cell>
          <cell r="B11" t="str">
            <v>EIX Bill to EC</v>
          </cell>
        </row>
        <row r="12">
          <cell r="A12" t="str">
            <v>F401124</v>
          </cell>
          <cell r="B12" t="str">
            <v>EIX Bill to ML</v>
          </cell>
        </row>
        <row r="13">
          <cell r="A13" t="str">
            <v>F401125</v>
          </cell>
          <cell r="B13" t="str">
            <v>EIX Bill to EE</v>
          </cell>
        </row>
        <row r="14">
          <cell r="A14" t="str">
            <v>F401126</v>
          </cell>
          <cell r="B14" t="str">
            <v>EIX Bill to ES</v>
          </cell>
        </row>
        <row r="15">
          <cell r="A15" t="str">
            <v>F401127</v>
          </cell>
          <cell r="B15" t="str">
            <v>EIX Bill to EOMS</v>
          </cell>
        </row>
        <row r="16">
          <cell r="A16" t="str">
            <v>F401128</v>
          </cell>
          <cell r="B16" t="str">
            <v>EIX Bill to MEHC</v>
          </cell>
        </row>
        <row r="17">
          <cell r="A17" t="str">
            <v>F401129</v>
          </cell>
          <cell r="B17" t="str">
            <v>EIX Bill to MWGLLC</v>
          </cell>
        </row>
        <row r="18">
          <cell r="A18" t="str">
            <v>F401130</v>
          </cell>
          <cell r="B18" t="str">
            <v>EIX Bill to MWGEME</v>
          </cell>
        </row>
        <row r="19">
          <cell r="A19" t="str">
            <v>F401131</v>
          </cell>
          <cell r="B19" t="str">
            <v>EIX Bill to HC</v>
          </cell>
        </row>
        <row r="20">
          <cell r="A20" t="str">
            <v>F401132</v>
          </cell>
          <cell r="B20" t="str">
            <v>EIX Bill to EIS</v>
          </cell>
        </row>
        <row r="21">
          <cell r="A21" t="str">
            <v>F401133</v>
          </cell>
          <cell r="B21" t="str">
            <v>EIX Bill to SCE</v>
          </cell>
        </row>
        <row r="22">
          <cell r="A22" t="str">
            <v>F401230</v>
          </cell>
          <cell r="B22" t="str">
            <v>EIX General</v>
          </cell>
        </row>
        <row r="23">
          <cell r="A23" t="str">
            <v>F513226</v>
          </cell>
          <cell r="B23" t="str">
            <v>EIX Executives Allocations to Affiliates</v>
          </cell>
        </row>
        <row r="24">
          <cell r="A24" t="str">
            <v>F513227</v>
          </cell>
          <cell r="B24" t="str">
            <v>EIX Investor Relations Alloc to Affili</v>
          </cell>
        </row>
        <row r="25">
          <cell r="A25" t="str">
            <v>F513228</v>
          </cell>
          <cell r="B25" t="str">
            <v>EIX Risk Management Alloc to Affiliates</v>
          </cell>
        </row>
        <row r="26">
          <cell r="A26" t="str">
            <v>F513229</v>
          </cell>
          <cell r="B26" t="str">
            <v>EIX Controllers' Oversight Alloc to Affi</v>
          </cell>
        </row>
        <row r="27">
          <cell r="A27" t="str">
            <v>F513230</v>
          </cell>
          <cell r="B27" t="str">
            <v>EIX Public Affairs Alloc to Affiliates</v>
          </cell>
        </row>
        <row r="28">
          <cell r="A28" t="str">
            <v>F513231</v>
          </cell>
          <cell r="B28" t="str">
            <v>EIX Legal Allocations to Affiliates</v>
          </cell>
        </row>
        <row r="29">
          <cell r="A29" t="str">
            <v>F513232</v>
          </cell>
          <cell r="B29" t="str">
            <v>EIX Corp Comm Allocations to Affiliates</v>
          </cell>
        </row>
        <row r="30">
          <cell r="A30" t="str">
            <v>F513233</v>
          </cell>
          <cell r="B30" t="str">
            <v>EIX Charitable Cont Alloc to Affiliates</v>
          </cell>
        </row>
        <row r="31">
          <cell r="A31" t="str">
            <v>F513234</v>
          </cell>
          <cell r="B31" t="str">
            <v>EIX Directors Allocations</v>
          </cell>
        </row>
        <row r="32">
          <cell r="A32" t="str">
            <v>F513235</v>
          </cell>
          <cell r="B32" t="str">
            <v>EIX Financial Planning Allocations</v>
          </cell>
        </row>
        <row r="33">
          <cell r="A33" t="str">
            <v>F513236</v>
          </cell>
          <cell r="B33" t="str">
            <v>EIX General Allocations</v>
          </cell>
        </row>
      </sheetData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Staffing"/>
      <sheetName val="Details"/>
      <sheetName val="Summary"/>
      <sheetName val="2010 Details Actual"/>
      <sheetName val="2010 Details Budget"/>
      <sheetName val="2010 Details Outlook"/>
      <sheetName val="2010 Outlook"/>
      <sheetName val="2010 Budget"/>
      <sheetName val="Cost Elements"/>
      <sheetName val="Details wNotes"/>
      <sheetName val="SAP Monthly 2"/>
      <sheetName val="SAP Monthly"/>
      <sheetName val="Sheet3"/>
      <sheetName val="2011 Budget Template - Exec"/>
      <sheetName val="Group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15">
          <cell r="E15" t="str">
            <v>6012045  Other Earnings/Inctv</v>
          </cell>
        </row>
        <row r="27">
          <cell r="E27" t="str">
            <v>6020110  Education Assistance</v>
          </cell>
        </row>
        <row r="28">
          <cell r="E28" t="str">
            <v>6020120  Prev Health Benefits</v>
          </cell>
        </row>
        <row r="29">
          <cell r="E29" t="str">
            <v>6023010  LTD Flex Dollars Exp</v>
          </cell>
        </row>
        <row r="30">
          <cell r="E30" t="str">
            <v>6023020  Life Ins Flex Exp</v>
          </cell>
        </row>
        <row r="31">
          <cell r="E31" t="str">
            <v>6023040  LTD Flex Dollars Exp</v>
          </cell>
        </row>
        <row r="32">
          <cell r="E32" t="str">
            <v>6023050  Medical Flex Expense</v>
          </cell>
        </row>
        <row r="33">
          <cell r="E33" t="str">
            <v>6023060  Dental Flex Exp</v>
          </cell>
        </row>
        <row r="34">
          <cell r="E34" t="str">
            <v>6023069  Flex Ben-NU Cr</v>
          </cell>
        </row>
        <row r="35">
          <cell r="E35" t="str">
            <v>6843020  Employer FICA OASDI</v>
          </cell>
        </row>
        <row r="36">
          <cell r="E36" t="str">
            <v>6843030  Employer FICA Medic</v>
          </cell>
        </row>
        <row r="37">
          <cell r="E37" t="str">
            <v>6843040  Fed Unmploymnt Tax</v>
          </cell>
        </row>
        <row r="38">
          <cell r="E38" t="str">
            <v>6843050  State Unmplymnt Tax</v>
          </cell>
        </row>
        <row r="60">
          <cell r="E60" t="str">
            <v>6050010  Trng-Skills/Technicl</v>
          </cell>
        </row>
        <row r="61">
          <cell r="E61" t="str">
            <v>6050020  Prof Development</v>
          </cell>
        </row>
        <row r="62">
          <cell r="E62" t="str">
            <v>6050030  Conferences</v>
          </cell>
        </row>
        <row r="63">
          <cell r="E63" t="str">
            <v>6060016  Fuel Costs</v>
          </cell>
        </row>
        <row r="64">
          <cell r="E64" t="str">
            <v>6060018  Car Allowance</v>
          </cell>
        </row>
        <row r="65">
          <cell r="E65" t="str">
            <v>6060032  Empl Recognt Awards</v>
          </cell>
        </row>
        <row r="66">
          <cell r="E66" t="str">
            <v>6060038  Meals/Snack 100% Ded</v>
          </cell>
        </row>
        <row r="67">
          <cell r="E67" t="str">
            <v>6060050  Employee Exp - Other</v>
          </cell>
        </row>
        <row r="68">
          <cell r="E68" t="str">
            <v>6060052  Credit Card Accrual</v>
          </cell>
        </row>
        <row r="69">
          <cell r="E69" t="str">
            <v>6060070  Employee Education</v>
          </cell>
        </row>
        <row r="70">
          <cell r="E70" t="str">
            <v>6070010  Air Fare</v>
          </cell>
        </row>
        <row r="71">
          <cell r="E71" t="str">
            <v>6070015  Car Rental</v>
          </cell>
        </row>
        <row r="72">
          <cell r="E72" t="str">
            <v>6070020  Lodging</v>
          </cell>
        </row>
        <row r="73">
          <cell r="E73" t="str">
            <v>6070025  Bus Meals-Part Ded</v>
          </cell>
        </row>
        <row r="74">
          <cell r="E74" t="str">
            <v>6070030  Catrng/InHouse Meals</v>
          </cell>
        </row>
        <row r="75">
          <cell r="E75" t="str">
            <v>6070035  Business Entertainmt</v>
          </cell>
        </row>
        <row r="76">
          <cell r="E76" t="str">
            <v>6070040  Taxi/Shuttle/Trans</v>
          </cell>
        </row>
        <row r="77">
          <cell r="E77" t="str">
            <v>6070045  Mileage</v>
          </cell>
        </row>
        <row r="78">
          <cell r="E78" t="str">
            <v>6070055  Travel - Other</v>
          </cell>
        </row>
        <row r="82">
          <cell r="E82" t="str">
            <v>5901020  FI/CO Recon Mats</v>
          </cell>
        </row>
        <row r="83">
          <cell r="E83" t="str">
            <v>6110065  Material Sales Tax</v>
          </cell>
        </row>
        <row r="84">
          <cell r="E84" t="str">
            <v>6110335  Comm Syst &amp; Equp DP</v>
          </cell>
        </row>
        <row r="85">
          <cell r="E85" t="str">
            <v>6110655  Trans&amp;Moble Equip DP</v>
          </cell>
        </row>
        <row r="86">
          <cell r="E86" t="str">
            <v>6110665  Ofc&amp;Ofc Sprt Prdt DP</v>
          </cell>
        </row>
        <row r="87">
          <cell r="E87" t="str">
            <v>6110795  Other Consumables-DP</v>
          </cell>
        </row>
        <row r="88">
          <cell r="E88" t="str">
            <v>6110986  Mat-Other Correction</v>
          </cell>
        </row>
        <row r="89">
          <cell r="E89" t="str">
            <v>6110990  Material-Conversion</v>
          </cell>
        </row>
        <row r="94">
          <cell r="E94" t="str">
            <v>5901030  FI/CO Recon Cntrct</v>
          </cell>
        </row>
        <row r="95">
          <cell r="E95" t="str">
            <v>6160510  Temp/Supp-Tech/Prof</v>
          </cell>
        </row>
        <row r="96">
          <cell r="E96" t="str">
            <v>6160515  Temp/Supp-Admin</v>
          </cell>
        </row>
        <row r="97">
          <cell r="E97" t="str">
            <v>6160520  Temp/Supp-Trade</v>
          </cell>
        </row>
        <row r="98">
          <cell r="E98" t="str">
            <v>6161015  Subcontracting Srvcs</v>
          </cell>
        </row>
        <row r="99">
          <cell r="E99" t="str">
            <v>6161020  Consultants-Legal</v>
          </cell>
        </row>
        <row r="100">
          <cell r="E100" t="str">
            <v>6161055  Consult-Str Plan/Dev</v>
          </cell>
        </row>
        <row r="101">
          <cell r="E101" t="str">
            <v>6161061  Envirn/Safety Svcs</v>
          </cell>
        </row>
        <row r="102">
          <cell r="E102" t="str">
            <v>6161065  Consult-Engnrg/Tchnl</v>
          </cell>
        </row>
        <row r="103">
          <cell r="E103" t="str">
            <v>6161070  Consult-Othr/Businss</v>
          </cell>
        </row>
        <row r="104">
          <cell r="E104" t="str">
            <v>6161100  Consultants-Finance</v>
          </cell>
        </row>
        <row r="105">
          <cell r="E105" t="str">
            <v>6161102  Fin/Acct Profsl Svcs</v>
          </cell>
        </row>
        <row r="106">
          <cell r="E106" t="str">
            <v>6161105  Consultants-HR</v>
          </cell>
        </row>
        <row r="107">
          <cell r="E107" t="str">
            <v>6161110  Consult-Info System</v>
          </cell>
        </row>
        <row r="108">
          <cell r="E108" t="str">
            <v>6161112  Info Sys Profsl Svcs</v>
          </cell>
        </row>
        <row r="109">
          <cell r="E109" t="str">
            <v>6161122  Mkting Profssnl Svcs</v>
          </cell>
        </row>
        <row r="110">
          <cell r="E110" t="str">
            <v>6161130  DP Svc/DP Equp Maint</v>
          </cell>
        </row>
        <row r="111">
          <cell r="E111" t="str">
            <v>6161145  General Support Svcs</v>
          </cell>
        </row>
        <row r="112">
          <cell r="E112" t="str">
            <v>6161150  Hauling/Movg Service</v>
          </cell>
        </row>
        <row r="113">
          <cell r="E113" t="str">
            <v>6161155  Vehcl/Mobile Eq Svc</v>
          </cell>
        </row>
        <row r="114">
          <cell r="E114" t="str">
            <v>6161165  Prof Development</v>
          </cell>
        </row>
        <row r="115">
          <cell r="E115" t="str">
            <v>6161180  Int Compliance Trng</v>
          </cell>
        </row>
        <row r="116">
          <cell r="E116" t="str">
            <v>6161190  Conf Rm Svcs</v>
          </cell>
        </row>
        <row r="117">
          <cell r="E117" t="str">
            <v>6161200  Bldg Repairs &amp; Maint</v>
          </cell>
        </row>
        <row r="118">
          <cell r="E118" t="str">
            <v>6161205  Cleaning/Janitorial</v>
          </cell>
        </row>
        <row r="119">
          <cell r="E119" t="str">
            <v>6161210  Security</v>
          </cell>
        </row>
        <row r="120">
          <cell r="E120" t="str">
            <v>6161215  Offc Equip-Rpr&amp;Maint</v>
          </cell>
        </row>
        <row r="121">
          <cell r="E121" t="str">
            <v>6161230  Advertising / Media</v>
          </cell>
        </row>
        <row r="122">
          <cell r="E122" t="str">
            <v>6161235  Copying &amp; Printing</v>
          </cell>
        </row>
        <row r="123">
          <cell r="E123" t="str">
            <v>6161240  Bondholder Tracking</v>
          </cell>
        </row>
        <row r="124">
          <cell r="E124" t="str">
            <v>6161245  Shareholder Services</v>
          </cell>
        </row>
        <row r="125">
          <cell r="E125" t="str">
            <v>6161250  Shuttle Service</v>
          </cell>
        </row>
        <row r="126">
          <cell r="E126" t="str">
            <v>6165015  Decon/Disposal Srvcs</v>
          </cell>
        </row>
        <row r="127">
          <cell r="E127" t="str">
            <v>6165045  Constrn Prprty</v>
          </cell>
        </row>
        <row r="128">
          <cell r="E128" t="str">
            <v>6165180  Telcm Sys/Equip Svcs</v>
          </cell>
        </row>
        <row r="132">
          <cell r="E132" t="str">
            <v>5801070  Other Op-Ext Stlmt</v>
          </cell>
        </row>
        <row r="133">
          <cell r="E133" t="str">
            <v>5801072  Alloc-Ext Stlmt</v>
          </cell>
        </row>
        <row r="134">
          <cell r="E134" t="str">
            <v>5901040  FI/CO Recon Alloc</v>
          </cell>
        </row>
        <row r="135">
          <cell r="E135" t="str">
            <v>5901050  FI/CO Recon Overhead</v>
          </cell>
        </row>
        <row r="136">
          <cell r="E136" t="str">
            <v>5901060  FI/CO Recon Other Op</v>
          </cell>
        </row>
        <row r="137">
          <cell r="E137" t="str">
            <v>6120010  Office/Fac Lease</v>
          </cell>
        </row>
        <row r="138">
          <cell r="E138" t="str">
            <v>6120012  Off/Fac Lease - I/C</v>
          </cell>
        </row>
        <row r="139">
          <cell r="E139" t="str">
            <v>6120020  Offc Equipment Rent</v>
          </cell>
        </row>
        <row r="140">
          <cell r="E140" t="str">
            <v>6120030  Vehicle Lease/Rent</v>
          </cell>
        </row>
        <row r="141">
          <cell r="E141" t="str">
            <v>6130015  Utilities</v>
          </cell>
        </row>
        <row r="142">
          <cell r="E142" t="str">
            <v>6141075  Software-Installed</v>
          </cell>
        </row>
        <row r="143">
          <cell r="E143" t="str">
            <v>6150010  Postage/Delivery</v>
          </cell>
        </row>
        <row r="144">
          <cell r="E144" t="str">
            <v>6150020  Advertising / Media</v>
          </cell>
        </row>
        <row r="145">
          <cell r="E145" t="str">
            <v>6150030  Copying &amp; Printing</v>
          </cell>
        </row>
        <row r="146">
          <cell r="E146" t="str">
            <v>6150040  Gifts</v>
          </cell>
        </row>
        <row r="147">
          <cell r="E147" t="str">
            <v>6150050  Politcl Actvts/Contr</v>
          </cell>
        </row>
        <row r="148">
          <cell r="E148" t="str">
            <v>6150075  Other Spnsrd Events</v>
          </cell>
        </row>
        <row r="149">
          <cell r="E149" t="str">
            <v>6150085  Subscription</v>
          </cell>
        </row>
        <row r="150">
          <cell r="E150" t="str">
            <v>6150090  Publications/Books</v>
          </cell>
        </row>
        <row r="151">
          <cell r="E151" t="str">
            <v>6150095  On-line Services</v>
          </cell>
        </row>
        <row r="152">
          <cell r="E152" t="str">
            <v>6150100  Bank Charges</v>
          </cell>
        </row>
        <row r="153">
          <cell r="E153" t="str">
            <v>6150125  License Fee</v>
          </cell>
        </row>
        <row r="154">
          <cell r="E154" t="str">
            <v>6150127  Credit Line Fees</v>
          </cell>
        </row>
        <row r="155">
          <cell r="E155" t="str">
            <v>6150175  Bus Exp-Non-Employee</v>
          </cell>
        </row>
        <row r="156">
          <cell r="E156" t="str">
            <v>6150230  Property Insurance</v>
          </cell>
        </row>
        <row r="157">
          <cell r="E157" t="str">
            <v>6150235  Insurance-Other</v>
          </cell>
        </row>
        <row r="158">
          <cell r="E158" t="str">
            <v>6150272  Crime Insurance</v>
          </cell>
        </row>
        <row r="159">
          <cell r="E159" t="str">
            <v>6150400  Other Gen Oper Exp</v>
          </cell>
        </row>
        <row r="160">
          <cell r="E160" t="str">
            <v>6158000  Other/Gen-Conversion</v>
          </cell>
        </row>
        <row r="161">
          <cell r="E161" t="str">
            <v>6158888  Other/Gen-Correction</v>
          </cell>
        </row>
        <row r="162">
          <cell r="E162" t="str">
            <v>6159800  Alloc-Conversion</v>
          </cell>
        </row>
        <row r="163">
          <cell r="E163" t="str">
            <v>6159888  IMM/Alloc-Correction</v>
          </cell>
        </row>
        <row r="164">
          <cell r="E164" t="str">
            <v>6170010  Filing Fees</v>
          </cell>
        </row>
        <row r="165">
          <cell r="E165" t="str">
            <v>6181010  WC Insurance</v>
          </cell>
        </row>
        <row r="166">
          <cell r="E166" t="str">
            <v>6181025  Inj/Dam/WC-Payments</v>
          </cell>
        </row>
        <row r="167">
          <cell r="E167" t="str">
            <v>6181026  Inj/Damages/WC Claim</v>
          </cell>
        </row>
        <row r="168">
          <cell r="E168" t="str">
            <v>6181040  Dir&amp;Officer Liab Ins</v>
          </cell>
        </row>
        <row r="169">
          <cell r="E169" t="str">
            <v>6181045  Fiduciary Liab Ins</v>
          </cell>
        </row>
        <row r="170">
          <cell r="E170" t="str">
            <v>6181060  General Liab Ins</v>
          </cell>
        </row>
        <row r="171">
          <cell r="E171" t="str">
            <v>6181065  Misc Liab Insurance</v>
          </cell>
        </row>
        <row r="172">
          <cell r="E172" t="str">
            <v>6189030  Wind Liab Insurance</v>
          </cell>
        </row>
        <row r="173">
          <cell r="E173" t="str">
            <v>6461090  Ana Field/Staple Ctr</v>
          </cell>
        </row>
        <row r="174">
          <cell r="E174" t="str">
            <v>5702010  Lab-NT-WO Ext Stlmt</v>
          </cell>
        </row>
        <row r="175">
          <cell r="E175" t="str">
            <v>6841010  Property Taxes</v>
          </cell>
        </row>
        <row r="176">
          <cell r="E176" t="str">
            <v>6845020  Sales/Use Taxes</v>
          </cell>
        </row>
        <row r="177">
          <cell r="E177" t="str">
            <v>6845145  St Misc Tax/Oper</v>
          </cell>
        </row>
        <row r="192">
          <cell r="E192" t="str">
            <v>6020300  Directors' Def Comp</v>
          </cell>
        </row>
        <row r="193">
          <cell r="E193" t="str">
            <v>6020302  Dirctrs' Retire Plan</v>
          </cell>
        </row>
        <row r="194">
          <cell r="E194" t="str">
            <v>6020304  Dirctrs 1985 DCP</v>
          </cell>
        </row>
        <row r="195">
          <cell r="E195" t="str">
            <v>6271055  Director Fees</v>
          </cell>
        </row>
        <row r="203">
          <cell r="E203" t="str">
            <v>6150045  Charitable Donations</v>
          </cell>
        </row>
        <row r="204">
          <cell r="E204" t="str">
            <v>6150055  Memberships-General</v>
          </cell>
        </row>
        <row r="205">
          <cell r="E205" t="str">
            <v>6150060  Club/Prof Due-Ddctbl</v>
          </cell>
        </row>
        <row r="206">
          <cell r="E206" t="str">
            <v>6150062  Corp Dues &amp; Mmbrshps</v>
          </cell>
        </row>
        <row r="207">
          <cell r="E207" t="str">
            <v>6150065  Assc Dues-Non-Deduct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C Summary"/>
      <sheetName val="CC Summary wAllocation"/>
      <sheetName val="CC Detail Summary wAllo"/>
      <sheetName val="Cost Groups Summary"/>
      <sheetName val="Consultants"/>
      <sheetName val="Labor Summary"/>
      <sheetName val="Labor Details"/>
      <sheetName val="Headcount Summary"/>
      <sheetName val="Total"/>
      <sheetName val="Exec"/>
      <sheetName val="PA"/>
      <sheetName val="Corp Comm"/>
      <sheetName val="Ethics"/>
      <sheetName val="IR"/>
      <sheetName val="HR"/>
      <sheetName val="CFP"/>
      <sheetName val="RPM"/>
      <sheetName val="RM"/>
      <sheetName val="SP"/>
      <sheetName val="Controllers"/>
      <sheetName val="Tax"/>
      <sheetName val="Legal"/>
      <sheetName val="Other"/>
      <sheetName val="Last"/>
      <sheetName val="Cost Ele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85">
          <cell r="E85">
            <v>5377611</v>
          </cell>
        </row>
      </sheetData>
      <sheetData sheetId="9">
        <row r="85">
          <cell r="E85">
            <v>2748151</v>
          </cell>
        </row>
      </sheetData>
      <sheetData sheetId="10">
        <row r="85">
          <cell r="E85">
            <v>653912</v>
          </cell>
        </row>
      </sheetData>
      <sheetData sheetId="11">
        <row r="85">
          <cell r="E85">
            <v>336392</v>
          </cell>
        </row>
      </sheetData>
      <sheetData sheetId="12">
        <row r="85">
          <cell r="E85">
            <v>141302</v>
          </cell>
        </row>
      </sheetData>
      <sheetData sheetId="13">
        <row r="85">
          <cell r="E85">
            <v>164144</v>
          </cell>
        </row>
      </sheetData>
      <sheetData sheetId="14">
        <row r="85">
          <cell r="E85">
            <v>440777</v>
          </cell>
        </row>
      </sheetData>
      <sheetData sheetId="15">
        <row r="85">
          <cell r="E85">
            <v>112332</v>
          </cell>
        </row>
      </sheetData>
      <sheetData sheetId="16">
        <row r="85">
          <cell r="E85">
            <v>116334</v>
          </cell>
        </row>
      </sheetData>
      <sheetData sheetId="17">
        <row r="85">
          <cell r="E85">
            <v>72940</v>
          </cell>
        </row>
      </sheetData>
      <sheetData sheetId="18">
        <row r="85">
          <cell r="E85">
            <v>298670</v>
          </cell>
        </row>
      </sheetData>
      <sheetData sheetId="19">
        <row r="85">
          <cell r="E85">
            <v>172588</v>
          </cell>
        </row>
      </sheetData>
      <sheetData sheetId="20">
        <row r="85">
          <cell r="E85">
            <v>120069</v>
          </cell>
        </row>
      </sheetData>
      <sheetData sheetId="21"/>
      <sheetData sheetId="22"/>
      <sheetData sheetId="23"/>
      <sheetData sheetId="24">
        <row r="6">
          <cell r="E6" t="str">
            <v>5801010  Lab-NT-Ext Stl Plt</v>
          </cell>
        </row>
        <row r="7">
          <cell r="E7" t="str">
            <v>5801020  Lab-PT-Ext Stlmt</v>
          </cell>
        </row>
        <row r="8">
          <cell r="E8" t="str">
            <v>5801030  Lab-Oth-Ext Stlmt</v>
          </cell>
        </row>
        <row r="9">
          <cell r="E9" t="str">
            <v>5901010  FI/CO Recon Labor-NT</v>
          </cell>
        </row>
        <row r="10">
          <cell r="E10" t="str">
            <v>6012010  Exempt Normal Time</v>
          </cell>
        </row>
        <row r="11">
          <cell r="E11" t="str">
            <v>6012015  Non-Exempt Nrml Time</v>
          </cell>
        </row>
        <row r="12">
          <cell r="E12" t="str">
            <v>6012020  Exempt Premium Time</v>
          </cell>
        </row>
        <row r="13">
          <cell r="E13" t="str">
            <v>6012025  Non-Exempt Prem Time</v>
          </cell>
        </row>
        <row r="14">
          <cell r="E14" t="str">
            <v>6012040  NT Labor PTO</v>
          </cell>
        </row>
        <row r="15">
          <cell r="E15" t="str">
            <v>6012045  Other Earnings/Inctv</v>
          </cell>
        </row>
        <row r="16">
          <cell r="E16" t="str">
            <v>6012047  Severance Pay</v>
          </cell>
        </row>
        <row r="17">
          <cell r="E17" t="str">
            <v>6012065  NT Labor CDP</v>
          </cell>
        </row>
        <row r="18">
          <cell r="E18" t="str">
            <v>6012067  NT Lab CDP - Direct</v>
          </cell>
        </row>
        <row r="19">
          <cell r="E19" t="str">
            <v>6012095  Labor Dfrntls/Allow</v>
          </cell>
        </row>
        <row r="20">
          <cell r="E20" t="str">
            <v>6019188  Labor-NT-Correction</v>
          </cell>
        </row>
        <row r="21">
          <cell r="E21" t="str">
            <v>6019288  Labor-PT-Correction</v>
          </cell>
        </row>
        <row r="22">
          <cell r="E22" t="str">
            <v>6019388  Labor-Oth-Correction</v>
          </cell>
        </row>
        <row r="23">
          <cell r="E23" t="str">
            <v>6019990  Labor - Conversion</v>
          </cell>
        </row>
        <row r="42">
          <cell r="E42" t="str">
            <v>6012050  Reslts Shrng (Accrl)</v>
          </cell>
        </row>
        <row r="43">
          <cell r="E43" t="str">
            <v>6012055  EIC (Accrual)</v>
          </cell>
        </row>
        <row r="47">
          <cell r="E47" t="str">
            <v>6012056  Stock option Diff.</v>
          </cell>
        </row>
        <row r="48">
          <cell r="E48" t="str">
            <v>6012060  Stock-Based Comp</v>
          </cell>
        </row>
        <row r="49">
          <cell r="E49" t="str">
            <v>6020035  Stock Options</v>
          </cell>
        </row>
        <row r="50">
          <cell r="E50" t="str">
            <v>6020036  Exec Inc Comp Match</v>
          </cell>
        </row>
        <row r="51">
          <cell r="E51" t="str">
            <v>6020135  Executive Ret Plan</v>
          </cell>
        </row>
        <row r="52">
          <cell r="E52" t="str">
            <v>6020140  Survr Inc Cont Accrl</v>
          </cell>
        </row>
        <row r="53">
          <cell r="E53" t="str">
            <v>6020145  Surv Ben Plan Accrl</v>
          </cell>
        </row>
        <row r="54">
          <cell r="E54" t="str">
            <v>6020150  Sup-Srv/Ret Inc Acrl</v>
          </cell>
        </row>
        <row r="55">
          <cell r="E55" t="str">
            <v>6020155  Supp LTD Accruals</v>
          </cell>
        </row>
        <row r="56">
          <cell r="E56" t="str">
            <v>6020185  Prov for LTD Ben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Exec"/>
      <sheetName val="PA"/>
      <sheetName val="Corp Comm"/>
      <sheetName val="Ethics"/>
      <sheetName val="IR"/>
      <sheetName val="HR"/>
      <sheetName val="HR Support"/>
      <sheetName val="CFP"/>
      <sheetName val="RPM"/>
      <sheetName val="RM"/>
      <sheetName val="SP"/>
      <sheetName val="Controllers"/>
      <sheetName val="Tax"/>
      <sheetName val="Cost Elements"/>
      <sheetName val="Details wNotes"/>
      <sheetName val="Outstand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4">
          <cell r="E24">
            <v>117000</v>
          </cell>
        </row>
      </sheetData>
      <sheetData sheetId="8"/>
      <sheetData sheetId="9"/>
      <sheetData sheetId="10"/>
      <sheetData sheetId="11"/>
      <sheetData sheetId="12"/>
      <sheetData sheetId="13"/>
      <sheetData sheetId="14">
        <row r="182">
          <cell r="E182" t="str">
            <v>6193010  SCE Corp Supp - L</v>
          </cell>
        </row>
        <row r="183">
          <cell r="E183" t="str">
            <v>6193015  SCE Corp Supp - M</v>
          </cell>
        </row>
        <row r="184">
          <cell r="E184" t="str">
            <v>6193020  SCE Corp Supp - C</v>
          </cell>
        </row>
        <row r="185">
          <cell r="E185" t="str">
            <v>6193025  SCE Corp Supp - I</v>
          </cell>
        </row>
        <row r="186">
          <cell r="E186" t="str">
            <v>6193030  SCE Corp Supp - O</v>
          </cell>
        </row>
        <row r="187">
          <cell r="E187" t="str">
            <v>6193035  SCE Load - LMU &amp; FC</v>
          </cell>
        </row>
        <row r="188">
          <cell r="E188" t="str">
            <v>6193037  SCE Load P&amp;B</v>
          </cell>
        </row>
      </sheetData>
      <sheetData sheetId="15"/>
      <sheetData sheetId="16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ksheet"/>
    </sheetNames>
    <sheetDataSet>
      <sheetData sheetId="0">
        <row r="9">
          <cell r="A9" t="str">
            <v>Labor</v>
          </cell>
          <cell r="D9" t="str">
            <v>S/C 20's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 And Prices"/>
      <sheetName val="Power Prices"/>
      <sheetName val="Gas Prices"/>
      <sheetName val="Interest rates"/>
      <sheetName val="Main Menu"/>
      <sheetName val="Error check"/>
      <sheetName val="Monthly MTM 1"/>
      <sheetName val="Monthly MTM 2"/>
      <sheetName val="Summary Data Check"/>
      <sheetName val="Summary"/>
      <sheetName val="Range Name"/>
      <sheetName val="Power Fin"/>
      <sheetName val="Power"/>
      <sheetName val="CRR"/>
      <sheetName val="FTR"/>
      <sheetName val="Gas Physical"/>
      <sheetName val="Gas Fin Options"/>
      <sheetName val="Gas Fin Non Options"/>
      <sheetName val=" RFO"/>
      <sheetName val="Change Control"/>
    </sheetNames>
    <sheetDataSet>
      <sheetData sheetId="0">
        <row r="4">
          <cell r="C4">
            <v>39538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 And Prices"/>
      <sheetName val="Power Prices"/>
      <sheetName val="Gas Prices"/>
      <sheetName val="Interest rates"/>
      <sheetName val="Main Menu"/>
      <sheetName val="Error check"/>
      <sheetName val="Monthly MTM 1"/>
      <sheetName val="Monthly MTM 2"/>
      <sheetName val="Summary Data Check"/>
      <sheetName val="Summary"/>
      <sheetName val="Range Name"/>
      <sheetName val="Power Fin"/>
      <sheetName val="Power"/>
      <sheetName val="CRR"/>
      <sheetName val="FTR"/>
      <sheetName val="Gas Physical"/>
      <sheetName val="Gas Fin Options"/>
      <sheetName val="Gas Fin Non Options"/>
      <sheetName val=" RFO"/>
      <sheetName val="Change Control"/>
    </sheetNames>
    <sheetDataSet>
      <sheetData sheetId="0">
        <row r="4">
          <cell r="C4">
            <v>39538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ome Statement"/>
      <sheetName val="Balance Sheet"/>
    </sheetNames>
    <sheetDataSet>
      <sheetData sheetId="0">
        <row r="1">
          <cell r="A1">
            <v>39114</v>
          </cell>
        </row>
      </sheetData>
      <sheetData sheetId="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WS"/>
      <sheetName val="WS SUBS"/>
      <sheetName val="Regulatory Assets"/>
      <sheetName val="Accum Def Inc Tax Rec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Master Rpt - EIX1"/>
      <sheetName val="Master Rpt - Oth Ded"/>
      <sheetName val="Master Rpt - EIX2"/>
      <sheetName val="Master Rpt - EIX2 (2)"/>
      <sheetName val="depreciation"/>
      <sheetName val="property tax"/>
      <sheetName val="int inc"/>
      <sheetName val="other inc"/>
      <sheetName val="other op ded"/>
      <sheetName val="corp comm"/>
      <sheetName val="LT int"/>
      <sheetName val="ST int"/>
      <sheetName val="other int"/>
      <sheetName val="PREF STK"/>
    </sheetNames>
    <sheetDataSet>
      <sheetData sheetId="0" refreshError="1"/>
      <sheetData sheetId="1">
        <row r="1">
          <cell r="B1" t="str">
            <v>FY 2012   12 -  12</v>
          </cell>
        </row>
        <row r="2">
          <cell r="F2" t="str">
            <v>Account</v>
          </cell>
          <cell r="G2" t="str">
            <v>Budget</v>
          </cell>
          <cell r="H2" t="str">
            <v>Actual</v>
          </cell>
          <cell r="I2" t="str">
            <v>Variance</v>
          </cell>
        </row>
        <row r="3">
          <cell r="F3" t="str">
            <v>CAMT/*ERGEBN</v>
          </cell>
          <cell r="G3">
            <v>25781874.039999899</v>
          </cell>
          <cell r="H3">
            <v>32674207.75</v>
          </cell>
          <cell r="I3">
            <v>-6892333.71</v>
          </cell>
        </row>
        <row r="4">
          <cell r="F4" t="str">
            <v>CAMT/4101010</v>
          </cell>
          <cell r="G4">
            <v>-375095821.72000003</v>
          </cell>
          <cell r="H4">
            <v>-394088502.67000002</v>
          </cell>
          <cell r="I4">
            <v>18992680.949999899</v>
          </cell>
        </row>
        <row r="5">
          <cell r="F5" t="str">
            <v>CAMT/4101020</v>
          </cell>
          <cell r="G5">
            <v>-18320999.98</v>
          </cell>
          <cell r="H5">
            <v>7062000</v>
          </cell>
          <cell r="I5">
            <v>-25382999.98</v>
          </cell>
        </row>
        <row r="6">
          <cell r="F6" t="str">
            <v>CAMT/4111010</v>
          </cell>
          <cell r="G6">
            <v>-9585592.02999999</v>
          </cell>
          <cell r="H6">
            <v>-9662506.8399999905</v>
          </cell>
          <cell r="I6">
            <v>76914.809999999896</v>
          </cell>
        </row>
        <row r="7">
          <cell r="F7" t="str">
            <v>CAMT/4111020</v>
          </cell>
          <cell r="G7">
            <v>1222000.02</v>
          </cell>
          <cell r="H7">
            <v>1727999.97</v>
          </cell>
          <cell r="I7">
            <v>-505999.95</v>
          </cell>
        </row>
        <row r="8">
          <cell r="F8" t="str">
            <v>CAMT/4121010</v>
          </cell>
          <cell r="G8">
            <v>-326073044.41000003</v>
          </cell>
          <cell r="H8">
            <v>-319759967.56</v>
          </cell>
          <cell r="I8">
            <v>-6313076.8499999903</v>
          </cell>
        </row>
        <row r="9">
          <cell r="F9" t="str">
            <v>CAMT/4121020</v>
          </cell>
          <cell r="G9">
            <v>8069000</v>
          </cell>
          <cell r="H9">
            <v>42382000.009999901</v>
          </cell>
          <cell r="I9">
            <v>-34313000.009999901</v>
          </cell>
        </row>
        <row r="10">
          <cell r="F10" t="str">
            <v>CAMT/4131010</v>
          </cell>
          <cell r="G10">
            <v>-47699841.3699999</v>
          </cell>
          <cell r="H10">
            <v>-47745165.210000001</v>
          </cell>
          <cell r="I10">
            <v>45323.839999999902</v>
          </cell>
        </row>
        <row r="11">
          <cell r="F11" t="str">
            <v>CAMT/4131020</v>
          </cell>
          <cell r="G11">
            <v>2877999.98</v>
          </cell>
          <cell r="H11">
            <v>6788000.0099999905</v>
          </cell>
          <cell r="I11">
            <v>-3910000.02999999</v>
          </cell>
        </row>
        <row r="12">
          <cell r="F12" t="str">
            <v>CAMT/4141010</v>
          </cell>
          <cell r="G12">
            <v>-32127596.969999898</v>
          </cell>
          <cell r="H12">
            <v>-32183443.41</v>
          </cell>
          <cell r="I12">
            <v>55846.44</v>
          </cell>
        </row>
        <row r="13">
          <cell r="F13" t="str">
            <v>CAMT/4141020</v>
          </cell>
          <cell r="G13">
            <v>1850000</v>
          </cell>
          <cell r="H13">
            <v>5390000</v>
          </cell>
          <cell r="I13">
            <v>-3540000</v>
          </cell>
        </row>
        <row r="14">
          <cell r="F14" t="str">
            <v>CAMT/4141030</v>
          </cell>
          <cell r="G14">
            <v>-9391323.5199999902</v>
          </cell>
          <cell r="H14">
            <v>-9316272.7899999898</v>
          </cell>
          <cell r="I14">
            <v>-75050.729999999894</v>
          </cell>
        </row>
        <row r="15">
          <cell r="F15" t="str">
            <v>CAMT/4141040</v>
          </cell>
          <cell r="G15">
            <v>-61000.019999999902</v>
          </cell>
          <cell r="H15">
            <v>-161999.989999999</v>
          </cell>
          <cell r="I15">
            <v>100999.97</v>
          </cell>
        </row>
        <row r="16">
          <cell r="F16" t="str">
            <v>CAMT/4141050</v>
          </cell>
          <cell r="G16">
            <v>-791550.83999999904</v>
          </cell>
          <cell r="H16">
            <v>-347509.53</v>
          </cell>
          <cell r="I16">
            <v>-444041.31</v>
          </cell>
        </row>
        <row r="17">
          <cell r="F17" t="str">
            <v>CAMT/4151010</v>
          </cell>
          <cell r="G17">
            <v>-10872.639999999899</v>
          </cell>
          <cell r="H17">
            <v>-9049.59</v>
          </cell>
          <cell r="I17">
            <v>-1823.05</v>
          </cell>
        </row>
        <row r="18">
          <cell r="F18" t="str">
            <v>CAMT/4161010</v>
          </cell>
          <cell r="G18">
            <v>-668142.33999999904</v>
          </cell>
          <cell r="H18">
            <v>-513516.22999999899</v>
          </cell>
          <cell r="I18">
            <v>-154626.109999999</v>
          </cell>
        </row>
        <row r="19">
          <cell r="F19" t="str">
            <v>CAMT/4171015</v>
          </cell>
          <cell r="G19">
            <v>0</v>
          </cell>
          <cell r="H19">
            <v>0</v>
          </cell>
          <cell r="I19">
            <v>0</v>
          </cell>
        </row>
        <row r="20">
          <cell r="F20" t="str">
            <v>CAMT/4171020</v>
          </cell>
          <cell r="G20">
            <v>-967611.79</v>
          </cell>
          <cell r="H20">
            <v>-3026772.1499999901</v>
          </cell>
          <cell r="I20">
            <v>2059160.36</v>
          </cell>
        </row>
        <row r="21">
          <cell r="F21" t="str">
            <v>CAMT/4171025</v>
          </cell>
          <cell r="G21">
            <v>-4389912.7199999904</v>
          </cell>
          <cell r="H21">
            <v>-3612951.9199999901</v>
          </cell>
          <cell r="I21">
            <v>-776960.8</v>
          </cell>
        </row>
        <row r="22">
          <cell r="F22" t="str">
            <v>CAMT/4171030</v>
          </cell>
          <cell r="G22">
            <v>-4018138.7</v>
          </cell>
          <cell r="H22">
            <v>0</v>
          </cell>
          <cell r="I22">
            <v>-4018138.7</v>
          </cell>
        </row>
        <row r="23">
          <cell r="F23" t="str">
            <v>CAMT/4175010</v>
          </cell>
          <cell r="G23">
            <v>2475086</v>
          </cell>
          <cell r="H23">
            <v>0</v>
          </cell>
          <cell r="I23">
            <v>2475086</v>
          </cell>
        </row>
        <row r="24">
          <cell r="F24" t="str">
            <v>CAMT/4175015</v>
          </cell>
          <cell r="G24">
            <v>0</v>
          </cell>
          <cell r="H24">
            <v>0</v>
          </cell>
          <cell r="I24">
            <v>0</v>
          </cell>
        </row>
        <row r="25">
          <cell r="F25" t="str">
            <v>CAMT/4180000</v>
          </cell>
          <cell r="G25">
            <v>0</v>
          </cell>
          <cell r="H25">
            <v>0</v>
          </cell>
          <cell r="I25">
            <v>0</v>
          </cell>
        </row>
        <row r="26">
          <cell r="F26" t="str">
            <v>CAMT/4182110</v>
          </cell>
          <cell r="G26">
            <v>-9012.45999999999</v>
          </cell>
          <cell r="H26">
            <v>-16404.02</v>
          </cell>
          <cell r="I26">
            <v>7391.56</v>
          </cell>
        </row>
        <row r="27">
          <cell r="F27" t="str">
            <v>CAMT/4182115</v>
          </cell>
          <cell r="G27">
            <v>-144753.989999999</v>
          </cell>
          <cell r="H27">
            <v>-153679.73000000001</v>
          </cell>
          <cell r="I27">
            <v>8925.7399999999907</v>
          </cell>
        </row>
        <row r="28">
          <cell r="F28" t="str">
            <v>CAMT/4182120</v>
          </cell>
          <cell r="G28">
            <v>0</v>
          </cell>
          <cell r="H28">
            <v>0</v>
          </cell>
          <cell r="I28">
            <v>0</v>
          </cell>
        </row>
        <row r="29">
          <cell r="F29" t="str">
            <v>CAMT/4183110</v>
          </cell>
          <cell r="G29">
            <v>0</v>
          </cell>
          <cell r="H29">
            <v>-12258.37</v>
          </cell>
          <cell r="I29">
            <v>12258.37</v>
          </cell>
        </row>
        <row r="30">
          <cell r="F30" t="str">
            <v>CAMT/4183115</v>
          </cell>
          <cell r="G30">
            <v>0</v>
          </cell>
          <cell r="H30">
            <v>0</v>
          </cell>
          <cell r="I30">
            <v>0</v>
          </cell>
        </row>
        <row r="31">
          <cell r="F31" t="str">
            <v>CAMT/4184110</v>
          </cell>
          <cell r="G31">
            <v>-42041.61</v>
          </cell>
          <cell r="H31">
            <v>-42805.489999999903</v>
          </cell>
          <cell r="I31">
            <v>763.88</v>
          </cell>
        </row>
        <row r="32">
          <cell r="F32" t="str">
            <v>CAMT/4184112</v>
          </cell>
          <cell r="G32">
            <v>-227800.85</v>
          </cell>
          <cell r="H32">
            <v>-212648.25</v>
          </cell>
          <cell r="I32">
            <v>-15152.6</v>
          </cell>
        </row>
        <row r="33">
          <cell r="F33" t="str">
            <v>CAMT/4184114</v>
          </cell>
          <cell r="G33">
            <v>-52400</v>
          </cell>
          <cell r="H33">
            <v>-67840</v>
          </cell>
          <cell r="I33">
            <v>15440</v>
          </cell>
        </row>
        <row r="34">
          <cell r="F34" t="str">
            <v>CAMT/4184118</v>
          </cell>
          <cell r="G34">
            <v>0</v>
          </cell>
          <cell r="H34">
            <v>0</v>
          </cell>
          <cell r="I34">
            <v>0</v>
          </cell>
        </row>
        <row r="35">
          <cell r="F35" t="str">
            <v>CAMT/4184122</v>
          </cell>
          <cell r="G35">
            <v>0</v>
          </cell>
          <cell r="H35">
            <v>0</v>
          </cell>
          <cell r="I35">
            <v>0</v>
          </cell>
        </row>
        <row r="36">
          <cell r="F36" t="str">
            <v>CAMT/4184124</v>
          </cell>
          <cell r="G36">
            <v>0</v>
          </cell>
          <cell r="H36">
            <v>0</v>
          </cell>
          <cell r="I36">
            <v>0</v>
          </cell>
        </row>
        <row r="37">
          <cell r="F37" t="str">
            <v>CAMT/4184510</v>
          </cell>
          <cell r="G37">
            <v>-10611.93</v>
          </cell>
          <cell r="H37">
            <v>-10781.17</v>
          </cell>
          <cell r="I37">
            <v>169.24</v>
          </cell>
        </row>
        <row r="38">
          <cell r="F38" t="str">
            <v>CAMT/4184512</v>
          </cell>
          <cell r="G38">
            <v>0</v>
          </cell>
          <cell r="H38">
            <v>0</v>
          </cell>
          <cell r="I38">
            <v>0</v>
          </cell>
        </row>
        <row r="39">
          <cell r="F39" t="str">
            <v>CAMT/4184514</v>
          </cell>
          <cell r="G39">
            <v>-51</v>
          </cell>
          <cell r="H39">
            <v>0</v>
          </cell>
          <cell r="I39">
            <v>-51</v>
          </cell>
        </row>
        <row r="40">
          <cell r="F40" t="str">
            <v>CAMT/4184516</v>
          </cell>
          <cell r="G40">
            <v>-2848.3699999999899</v>
          </cell>
          <cell r="H40">
            <v>-5287.75</v>
          </cell>
          <cell r="I40">
            <v>2439.38</v>
          </cell>
        </row>
        <row r="41">
          <cell r="F41" t="str">
            <v>CAMT/4184518</v>
          </cell>
          <cell r="G41">
            <v>1007134.9</v>
          </cell>
          <cell r="H41">
            <v>5683.4799999999896</v>
          </cell>
          <cell r="I41">
            <v>1001451.42</v>
          </cell>
        </row>
        <row r="42">
          <cell r="F42" t="str">
            <v>CAMT/4184810</v>
          </cell>
          <cell r="G42">
            <v>-185436.09</v>
          </cell>
          <cell r="H42">
            <v>-137025.09</v>
          </cell>
          <cell r="I42">
            <v>-48411</v>
          </cell>
        </row>
        <row r="43">
          <cell r="F43" t="str">
            <v>CAMT/4184815</v>
          </cell>
          <cell r="G43">
            <v>0</v>
          </cell>
          <cell r="H43">
            <v>-266.17</v>
          </cell>
          <cell r="I43">
            <v>266.17</v>
          </cell>
        </row>
        <row r="44">
          <cell r="F44" t="str">
            <v>CAMT/4184820</v>
          </cell>
          <cell r="G44">
            <v>-110130.08</v>
          </cell>
          <cell r="H44">
            <v>-100101.42</v>
          </cell>
          <cell r="I44">
            <v>-10028.66</v>
          </cell>
        </row>
        <row r="45">
          <cell r="F45" t="str">
            <v>CAMT/4184825</v>
          </cell>
          <cell r="G45">
            <v>-364.25999999999902</v>
          </cell>
          <cell r="H45">
            <v>-266.81</v>
          </cell>
          <cell r="I45">
            <v>-97.45</v>
          </cell>
        </row>
        <row r="46">
          <cell r="F46" t="str">
            <v>CAMT/4186114</v>
          </cell>
          <cell r="G46">
            <v>-365849.15</v>
          </cell>
          <cell r="H46">
            <v>-227804.63</v>
          </cell>
          <cell r="I46">
            <v>-138044.519999999</v>
          </cell>
        </row>
        <row r="47">
          <cell r="F47" t="str">
            <v>CAMT/4186118</v>
          </cell>
          <cell r="G47">
            <v>-392201.64</v>
          </cell>
          <cell r="H47">
            <v>-68943.149999999907</v>
          </cell>
          <cell r="I47">
            <v>-323258.489999999</v>
          </cell>
        </row>
        <row r="48">
          <cell r="F48" t="str">
            <v>CAMT/4186120</v>
          </cell>
          <cell r="G48">
            <v>-190.3</v>
          </cell>
          <cell r="H48">
            <v>-40868.879999999903</v>
          </cell>
          <cell r="I48">
            <v>40678.58</v>
          </cell>
        </row>
        <row r="49">
          <cell r="F49" t="str">
            <v>CAMT/4186122</v>
          </cell>
          <cell r="G49">
            <v>0</v>
          </cell>
          <cell r="H49">
            <v>0</v>
          </cell>
          <cell r="I49">
            <v>0</v>
          </cell>
        </row>
        <row r="50">
          <cell r="F50" t="str">
            <v>CAMT/4186126</v>
          </cell>
          <cell r="G50">
            <v>0</v>
          </cell>
          <cell r="H50">
            <v>0</v>
          </cell>
          <cell r="I50">
            <v>0</v>
          </cell>
        </row>
        <row r="51">
          <cell r="F51" t="str">
            <v>CAMT/4186128</v>
          </cell>
          <cell r="G51">
            <v>-1077203.1899999899</v>
          </cell>
          <cell r="H51">
            <v>-1031504.34</v>
          </cell>
          <cell r="I51">
            <v>-45698.849999999897</v>
          </cell>
        </row>
        <row r="52">
          <cell r="F52" t="str">
            <v>CAMT/4186130</v>
          </cell>
          <cell r="G52">
            <v>0</v>
          </cell>
          <cell r="H52">
            <v>0</v>
          </cell>
          <cell r="I52">
            <v>0</v>
          </cell>
        </row>
        <row r="53">
          <cell r="F53" t="str">
            <v>CAMT/4186142</v>
          </cell>
          <cell r="G53">
            <v>-285.63999999999902</v>
          </cell>
          <cell r="H53">
            <v>-285.63999999999902</v>
          </cell>
          <cell r="I53">
            <v>0</v>
          </cell>
        </row>
        <row r="54">
          <cell r="F54" t="str">
            <v>CAMT/4186150</v>
          </cell>
          <cell r="G54">
            <v>0</v>
          </cell>
          <cell r="H54">
            <v>-48.479999999999897</v>
          </cell>
          <cell r="I54">
            <v>48.479999999999897</v>
          </cell>
        </row>
        <row r="55">
          <cell r="F55" t="str">
            <v>CAMT/4186155</v>
          </cell>
          <cell r="G55">
            <v>-27357.619999999901</v>
          </cell>
          <cell r="H55">
            <v>-23947.31</v>
          </cell>
          <cell r="I55">
            <v>-3410.3099999999899</v>
          </cell>
        </row>
        <row r="56">
          <cell r="F56" t="str">
            <v>CAMT/4186162</v>
          </cell>
          <cell r="G56">
            <v>-120.569999999999</v>
          </cell>
          <cell r="H56">
            <v>-120.569999999999</v>
          </cell>
          <cell r="I56">
            <v>0</v>
          </cell>
        </row>
        <row r="57">
          <cell r="F57" t="str">
            <v>CAMT/4186164</v>
          </cell>
          <cell r="G57">
            <v>-1210.1600000000001</v>
          </cell>
          <cell r="H57">
            <v>-1210.1600000000001</v>
          </cell>
          <cell r="I57">
            <v>0</v>
          </cell>
        </row>
        <row r="58">
          <cell r="F58" t="str">
            <v>CAMT/4186166</v>
          </cell>
          <cell r="G58">
            <v>-365.74</v>
          </cell>
          <cell r="H58">
            <v>-365.74</v>
          </cell>
          <cell r="I58">
            <v>0</v>
          </cell>
        </row>
        <row r="59">
          <cell r="F59" t="str">
            <v>CAMT/4186168</v>
          </cell>
          <cell r="G59">
            <v>-82.75</v>
          </cell>
          <cell r="H59">
            <v>-82.75</v>
          </cell>
          <cell r="I59">
            <v>0</v>
          </cell>
        </row>
        <row r="60">
          <cell r="F60" t="str">
            <v>CAMT/4186170</v>
          </cell>
          <cell r="G60">
            <v>-70.409999999999897</v>
          </cell>
          <cell r="H60">
            <v>-70.409999999999897</v>
          </cell>
          <cell r="I60">
            <v>0</v>
          </cell>
        </row>
        <row r="61">
          <cell r="F61" t="str">
            <v>CAMT/4186194</v>
          </cell>
          <cell r="G61">
            <v>-17388</v>
          </cell>
          <cell r="H61">
            <v>-17388</v>
          </cell>
          <cell r="I61">
            <v>0</v>
          </cell>
        </row>
        <row r="62">
          <cell r="F62" t="str">
            <v>CAMT/4186512</v>
          </cell>
          <cell r="G62">
            <v>-6288.51</v>
          </cell>
          <cell r="H62">
            <v>-2670.9499999999898</v>
          </cell>
          <cell r="I62">
            <v>-3617.5599999999899</v>
          </cell>
        </row>
        <row r="63">
          <cell r="F63" t="str">
            <v>CAMT/4186514</v>
          </cell>
          <cell r="G63">
            <v>-10424.549999999899</v>
          </cell>
          <cell r="H63">
            <v>-7466.05</v>
          </cell>
          <cell r="I63">
            <v>-2958.5</v>
          </cell>
        </row>
        <row r="64">
          <cell r="F64" t="str">
            <v>CAMT/4186518</v>
          </cell>
          <cell r="G64">
            <v>-13050</v>
          </cell>
          <cell r="H64">
            <v>-325</v>
          </cell>
          <cell r="I64">
            <v>-12725</v>
          </cell>
        </row>
        <row r="65">
          <cell r="F65" t="str">
            <v>CAMT/4186524</v>
          </cell>
          <cell r="G65">
            <v>0</v>
          </cell>
          <cell r="H65">
            <v>-2377.1399999999899</v>
          </cell>
          <cell r="I65">
            <v>2377.1399999999899</v>
          </cell>
        </row>
        <row r="66">
          <cell r="F66" t="str">
            <v>CAMT/4186528</v>
          </cell>
          <cell r="G66">
            <v>0</v>
          </cell>
          <cell r="H66">
            <v>1150</v>
          </cell>
          <cell r="I66">
            <v>-1150</v>
          </cell>
        </row>
        <row r="67">
          <cell r="F67" t="str">
            <v>CAMT/4186530</v>
          </cell>
          <cell r="G67">
            <v>0</v>
          </cell>
          <cell r="H67">
            <v>0</v>
          </cell>
          <cell r="I67">
            <v>0</v>
          </cell>
        </row>
        <row r="68">
          <cell r="F68" t="str">
            <v>CAMT/4186730</v>
          </cell>
          <cell r="G68">
            <v>-1091.5</v>
          </cell>
          <cell r="H68">
            <v>-2812</v>
          </cell>
          <cell r="I68">
            <v>1720.5</v>
          </cell>
        </row>
        <row r="69">
          <cell r="F69" t="str">
            <v>CAMT/4186815</v>
          </cell>
          <cell r="G69">
            <v>0</v>
          </cell>
          <cell r="H69">
            <v>0</v>
          </cell>
          <cell r="I69">
            <v>0</v>
          </cell>
        </row>
        <row r="70">
          <cell r="F70" t="str">
            <v>CAMT/4186910</v>
          </cell>
          <cell r="G70">
            <v>5983944</v>
          </cell>
          <cell r="H70">
            <v>-6244782.21</v>
          </cell>
          <cell r="I70">
            <v>12228726.210000001</v>
          </cell>
        </row>
        <row r="71">
          <cell r="F71" t="str">
            <v>CAMT/4186911</v>
          </cell>
          <cell r="G71">
            <v>-245434.16</v>
          </cell>
          <cell r="H71">
            <v>-373442.28</v>
          </cell>
          <cell r="I71">
            <v>128008.12</v>
          </cell>
        </row>
        <row r="72">
          <cell r="F72" t="str">
            <v>CAMT/4186912</v>
          </cell>
          <cell r="G72">
            <v>-21357626.989999902</v>
          </cell>
          <cell r="H72">
            <v>14764434.25</v>
          </cell>
          <cell r="I72">
            <v>-36122061.240000002</v>
          </cell>
        </row>
        <row r="73">
          <cell r="F73" t="str">
            <v>CAMT/4186914</v>
          </cell>
          <cell r="G73">
            <v>0</v>
          </cell>
          <cell r="H73">
            <v>12821306.970000001</v>
          </cell>
          <cell r="I73">
            <v>-12821306.970000001</v>
          </cell>
        </row>
        <row r="74">
          <cell r="F74" t="str">
            <v>CAMT/4186916</v>
          </cell>
          <cell r="G74">
            <v>21481673.5</v>
          </cell>
          <cell r="H74">
            <v>-14937415.32</v>
          </cell>
          <cell r="I74">
            <v>36419088.82</v>
          </cell>
        </row>
        <row r="75">
          <cell r="F75" t="str">
            <v>CAMT/4186918</v>
          </cell>
          <cell r="G75">
            <v>0</v>
          </cell>
          <cell r="H75">
            <v>-12821306.970000001</v>
          </cell>
          <cell r="I75">
            <v>12821306.970000001</v>
          </cell>
        </row>
        <row r="76">
          <cell r="F76" t="str">
            <v>CAMT/4186920</v>
          </cell>
          <cell r="G76">
            <v>0</v>
          </cell>
          <cell r="H76">
            <v>-21295222.77</v>
          </cell>
          <cell r="I76">
            <v>21295222.77</v>
          </cell>
        </row>
        <row r="77">
          <cell r="F77" t="str">
            <v>CAMT/4186922</v>
          </cell>
          <cell r="G77">
            <v>0</v>
          </cell>
          <cell r="H77">
            <v>21295222.77</v>
          </cell>
          <cell r="I77">
            <v>-21295222.77</v>
          </cell>
        </row>
        <row r="78">
          <cell r="F78" t="str">
            <v>CAMT/4186925</v>
          </cell>
          <cell r="G78">
            <v>-109658120</v>
          </cell>
          <cell r="H78">
            <v>0</v>
          </cell>
          <cell r="I78">
            <v>-109658120</v>
          </cell>
        </row>
        <row r="79">
          <cell r="F79" t="str">
            <v>CAMT/4188114</v>
          </cell>
          <cell r="G79">
            <v>-24978.1699999999</v>
          </cell>
          <cell r="H79">
            <v>-24978.1699999999</v>
          </cell>
          <cell r="I79">
            <v>0</v>
          </cell>
        </row>
        <row r="80">
          <cell r="F80" t="str">
            <v>CAMT/4188116</v>
          </cell>
          <cell r="G80">
            <v>-82713.58</v>
          </cell>
          <cell r="H80">
            <v>-82713.58</v>
          </cell>
          <cell r="I80">
            <v>0</v>
          </cell>
        </row>
        <row r="81">
          <cell r="F81" t="str">
            <v>CAMT/4188714</v>
          </cell>
          <cell r="G81">
            <v>0</v>
          </cell>
          <cell r="H81">
            <v>22750</v>
          </cell>
          <cell r="I81">
            <v>-22750</v>
          </cell>
        </row>
        <row r="82">
          <cell r="F82" t="str">
            <v>CAMT/4188812</v>
          </cell>
          <cell r="G82">
            <v>-46236.379999999903</v>
          </cell>
          <cell r="H82">
            <v>-20442.63</v>
          </cell>
          <cell r="I82">
            <v>-25793.75</v>
          </cell>
        </row>
        <row r="83">
          <cell r="F83" t="str">
            <v>CAMT/4188814</v>
          </cell>
          <cell r="G83">
            <v>-2697570.00999999</v>
          </cell>
          <cell r="H83">
            <v>-2412262.77999999</v>
          </cell>
          <cell r="I83">
            <v>-285307.22999999899</v>
          </cell>
        </row>
        <row r="84">
          <cell r="F84" t="str">
            <v>CAMT/4191110</v>
          </cell>
          <cell r="G84">
            <v>-589607.56999999902</v>
          </cell>
          <cell r="H84">
            <v>-604381.47999999905</v>
          </cell>
          <cell r="I84">
            <v>14773.91</v>
          </cell>
        </row>
        <row r="85">
          <cell r="F85" t="str">
            <v>CAMT/4191115</v>
          </cell>
          <cell r="G85">
            <v>-976674.05</v>
          </cell>
          <cell r="H85">
            <v>-902434.92</v>
          </cell>
          <cell r="I85">
            <v>-74239.13</v>
          </cell>
        </row>
        <row r="86">
          <cell r="F86" t="str">
            <v>CAMT/4192110</v>
          </cell>
          <cell r="G86">
            <v>-363</v>
          </cell>
          <cell r="H86">
            <v>-111982355.33</v>
          </cell>
          <cell r="I86">
            <v>111981992.33</v>
          </cell>
        </row>
        <row r="87">
          <cell r="F87" t="str">
            <v>CAMT/4192115</v>
          </cell>
          <cell r="G87">
            <v>-150759.41</v>
          </cell>
          <cell r="H87">
            <v>-140993.70000000001</v>
          </cell>
          <cell r="I87">
            <v>-9765.70999999999</v>
          </cell>
        </row>
        <row r="88">
          <cell r="F88" t="str">
            <v>CAMT/4192125</v>
          </cell>
          <cell r="G88">
            <v>-398412.859999999</v>
          </cell>
          <cell r="H88">
            <v>-352393.549999999</v>
          </cell>
          <cell r="I88">
            <v>-46019.309999999903</v>
          </cell>
        </row>
        <row r="89">
          <cell r="F89" t="str">
            <v>CAMT/4192130</v>
          </cell>
          <cell r="G89">
            <v>-1237991.28</v>
          </cell>
          <cell r="H89">
            <v>-1273023.1000000001</v>
          </cell>
          <cell r="I89">
            <v>35031.82</v>
          </cell>
        </row>
        <row r="90">
          <cell r="F90" t="str">
            <v>CAMT/4192140</v>
          </cell>
          <cell r="G90">
            <v>-48837</v>
          </cell>
          <cell r="H90">
            <v>-471756</v>
          </cell>
          <cell r="I90">
            <v>422919</v>
          </cell>
        </row>
        <row r="91">
          <cell r="F91" t="str">
            <v>CAMT/4192152</v>
          </cell>
          <cell r="G91">
            <v>-2720</v>
          </cell>
          <cell r="H91">
            <v>0</v>
          </cell>
          <cell r="I91">
            <v>-2720</v>
          </cell>
        </row>
        <row r="92">
          <cell r="F92" t="str">
            <v>CAMT/4192155</v>
          </cell>
          <cell r="G92">
            <v>-24530</v>
          </cell>
          <cell r="H92">
            <v>0</v>
          </cell>
          <cell r="I92">
            <v>-24530</v>
          </cell>
        </row>
        <row r="93">
          <cell r="F93" t="str">
            <v>CAMT/4192158</v>
          </cell>
          <cell r="G93">
            <v>-46800</v>
          </cell>
          <cell r="H93">
            <v>0</v>
          </cell>
          <cell r="I93">
            <v>-46800</v>
          </cell>
        </row>
        <row r="94">
          <cell r="F94" t="str">
            <v>CAMT/4192160</v>
          </cell>
          <cell r="G94">
            <v>-145790</v>
          </cell>
          <cell r="H94">
            <v>0</v>
          </cell>
          <cell r="I94">
            <v>-145790</v>
          </cell>
        </row>
        <row r="95">
          <cell r="F95" t="str">
            <v>CAMT/4192510</v>
          </cell>
          <cell r="G95">
            <v>-55</v>
          </cell>
          <cell r="H95">
            <v>-513474.549999999</v>
          </cell>
          <cell r="I95">
            <v>513419.549999999</v>
          </cell>
        </row>
        <row r="96">
          <cell r="F96" t="str">
            <v>CAMT/4192910</v>
          </cell>
          <cell r="G96">
            <v>-18410.330000000002</v>
          </cell>
          <cell r="H96">
            <v>-19449.150000000001</v>
          </cell>
          <cell r="I96">
            <v>1038.8199999999899</v>
          </cell>
        </row>
        <row r="97">
          <cell r="F97" t="str">
            <v>CAMT/4194110</v>
          </cell>
          <cell r="G97">
            <v>0</v>
          </cell>
          <cell r="H97">
            <v>0</v>
          </cell>
          <cell r="I97">
            <v>0</v>
          </cell>
        </row>
        <row r="98">
          <cell r="F98" t="str">
            <v>CAMT/4194115</v>
          </cell>
          <cell r="G98">
            <v>-790364.18999999901</v>
          </cell>
          <cell r="H98">
            <v>-959136.52</v>
          </cell>
          <cell r="I98">
            <v>168772.329999999</v>
          </cell>
        </row>
        <row r="99">
          <cell r="F99" t="str">
            <v>CAMT/4194120</v>
          </cell>
          <cell r="G99">
            <v>-67497.809999999896</v>
          </cell>
          <cell r="H99">
            <v>-60991</v>
          </cell>
          <cell r="I99">
            <v>-6506.81</v>
          </cell>
        </row>
        <row r="100">
          <cell r="F100" t="str">
            <v>CAMT/4194130</v>
          </cell>
          <cell r="G100">
            <v>-2027305.8999999899</v>
          </cell>
          <cell r="H100">
            <v>-2284027.75</v>
          </cell>
          <cell r="I100">
            <v>256721.85</v>
          </cell>
        </row>
        <row r="101">
          <cell r="F101" t="str">
            <v>CAMT/4194135</v>
          </cell>
          <cell r="G101">
            <v>-1161874.06</v>
          </cell>
          <cell r="H101">
            <v>-1182272.27</v>
          </cell>
          <cell r="I101">
            <v>20398.209999999901</v>
          </cell>
        </row>
        <row r="102">
          <cell r="F102" t="str">
            <v>CAMT/4196105</v>
          </cell>
          <cell r="G102">
            <v>-34009.760000000002</v>
          </cell>
          <cell r="H102">
            <v>-37451.959999999897</v>
          </cell>
          <cell r="I102">
            <v>3442.1999999999898</v>
          </cell>
        </row>
        <row r="103">
          <cell r="F103" t="str">
            <v>CAMT/4196158</v>
          </cell>
          <cell r="G103">
            <v>-126455.59</v>
          </cell>
          <cell r="H103">
            <v>-186586.649999999</v>
          </cell>
          <cell r="I103">
            <v>60131.059999999903</v>
          </cell>
        </row>
        <row r="104">
          <cell r="F104" t="str">
            <v>CAMT/4196162</v>
          </cell>
          <cell r="G104">
            <v>-43096.309999999903</v>
          </cell>
          <cell r="H104">
            <v>-45314.989999999903</v>
          </cell>
          <cell r="I104">
            <v>2218.6799999999898</v>
          </cell>
        </row>
        <row r="105">
          <cell r="F105" t="str">
            <v>CAMT/4196166</v>
          </cell>
          <cell r="G105">
            <v>70</v>
          </cell>
          <cell r="H105">
            <v>210</v>
          </cell>
          <cell r="I105">
            <v>-140</v>
          </cell>
        </row>
        <row r="106">
          <cell r="F106" t="str">
            <v>CAMT/4196172</v>
          </cell>
          <cell r="G106">
            <v>0</v>
          </cell>
          <cell r="H106">
            <v>0</v>
          </cell>
          <cell r="I106">
            <v>0</v>
          </cell>
        </row>
        <row r="107">
          <cell r="F107" t="str">
            <v>CAMT/4196174</v>
          </cell>
          <cell r="G107">
            <v>-197.63</v>
          </cell>
          <cell r="H107">
            <v>-199.34</v>
          </cell>
          <cell r="I107">
            <v>1.71</v>
          </cell>
        </row>
        <row r="108">
          <cell r="F108" t="str">
            <v>CAMT/4196176</v>
          </cell>
          <cell r="G108">
            <v>-178246.34</v>
          </cell>
          <cell r="H108">
            <v>-161147.17000000001</v>
          </cell>
          <cell r="I108">
            <v>-17099.1699999999</v>
          </cell>
        </row>
        <row r="109">
          <cell r="F109" t="str">
            <v>CAMT/4196178</v>
          </cell>
          <cell r="G109">
            <v>-427359.96999999898</v>
          </cell>
          <cell r="H109">
            <v>-241107.97</v>
          </cell>
          <cell r="I109">
            <v>-186252</v>
          </cell>
        </row>
        <row r="110">
          <cell r="F110" t="str">
            <v>CAMT/4196184</v>
          </cell>
          <cell r="G110">
            <v>-235.19999999999899</v>
          </cell>
          <cell r="H110">
            <v>-106.349999999999</v>
          </cell>
          <cell r="I110">
            <v>-128.849999999999</v>
          </cell>
        </row>
        <row r="111">
          <cell r="F111" t="str">
            <v>CAMT/4196188</v>
          </cell>
          <cell r="G111">
            <v>0</v>
          </cell>
          <cell r="H111">
            <v>-2088.8699999999899</v>
          </cell>
          <cell r="I111">
            <v>2088.8699999999899</v>
          </cell>
        </row>
        <row r="112">
          <cell r="F112" t="str">
            <v>CAMT/4198110</v>
          </cell>
          <cell r="G112">
            <v>-3634323.6099999901</v>
          </cell>
          <cell r="H112">
            <v>-2757306.31</v>
          </cell>
          <cell r="I112">
            <v>-877017.3</v>
          </cell>
        </row>
        <row r="113">
          <cell r="F113" t="str">
            <v>CAMT/4198112</v>
          </cell>
          <cell r="G113">
            <v>-414367.59</v>
          </cell>
          <cell r="H113">
            <v>-405115</v>
          </cell>
          <cell r="I113">
            <v>-9252.59</v>
          </cell>
        </row>
        <row r="114">
          <cell r="F114" t="str">
            <v>CAMT/4198114</v>
          </cell>
          <cell r="G114">
            <v>-32885.18</v>
          </cell>
          <cell r="H114">
            <v>-32885.18</v>
          </cell>
          <cell r="I114">
            <v>0</v>
          </cell>
        </row>
        <row r="115">
          <cell r="F115" t="str">
            <v>CAMT/4198116</v>
          </cell>
          <cell r="G115">
            <v>-90165.479999999894</v>
          </cell>
          <cell r="H115">
            <v>-90165.479999999894</v>
          </cell>
          <cell r="I115">
            <v>0</v>
          </cell>
        </row>
        <row r="116">
          <cell r="F116" t="str">
            <v>CAMT/4198118</v>
          </cell>
          <cell r="G116">
            <v>-33512.300000000003</v>
          </cell>
          <cell r="H116">
            <v>-33512.300000000003</v>
          </cell>
          <cell r="I116">
            <v>0</v>
          </cell>
        </row>
        <row r="117">
          <cell r="F117" t="str">
            <v>CAMT/4198120</v>
          </cell>
          <cell r="G117">
            <v>-17175.88</v>
          </cell>
          <cell r="H117">
            <v>-17175.88</v>
          </cell>
          <cell r="I117">
            <v>0</v>
          </cell>
        </row>
        <row r="118">
          <cell r="F118" t="str">
            <v>CAMT/4198122</v>
          </cell>
          <cell r="G118">
            <v>-45916.809999999903</v>
          </cell>
          <cell r="H118">
            <v>-45916.809999999903</v>
          </cell>
          <cell r="I118">
            <v>0</v>
          </cell>
        </row>
        <row r="119">
          <cell r="F119" t="str">
            <v>CAMT/4198124</v>
          </cell>
          <cell r="G119">
            <v>-54207.349999999897</v>
          </cell>
          <cell r="H119">
            <v>-54207.349999999897</v>
          </cell>
          <cell r="I119">
            <v>0</v>
          </cell>
        </row>
        <row r="120">
          <cell r="F120" t="str">
            <v>CAMT/4198126</v>
          </cell>
          <cell r="G120">
            <v>-22011.119999999901</v>
          </cell>
          <cell r="H120">
            <v>-22011.119999999901</v>
          </cell>
          <cell r="I120">
            <v>0</v>
          </cell>
        </row>
        <row r="121">
          <cell r="F121" t="str">
            <v>CAMT/4198128</v>
          </cell>
          <cell r="G121">
            <v>0</v>
          </cell>
          <cell r="H121">
            <v>0</v>
          </cell>
          <cell r="I121">
            <v>0</v>
          </cell>
        </row>
        <row r="122">
          <cell r="F122" t="str">
            <v>CAMT/4198130</v>
          </cell>
          <cell r="G122">
            <v>-3541.01</v>
          </cell>
          <cell r="H122">
            <v>-3541.01</v>
          </cell>
          <cell r="I122">
            <v>0</v>
          </cell>
        </row>
        <row r="123">
          <cell r="F123" t="str">
            <v>CAMT/4198910</v>
          </cell>
          <cell r="G123">
            <v>-3990.0799999999899</v>
          </cell>
          <cell r="H123">
            <v>-1045.21</v>
          </cell>
          <cell r="I123">
            <v>-2944.8699999999899</v>
          </cell>
        </row>
        <row r="124">
          <cell r="F124" t="str">
            <v>CAMT/4198915</v>
          </cell>
          <cell r="G124">
            <v>0</v>
          </cell>
          <cell r="H124">
            <v>0</v>
          </cell>
          <cell r="I124">
            <v>0</v>
          </cell>
        </row>
        <row r="125">
          <cell r="F125" t="str">
            <v>CAMT/4204515</v>
          </cell>
          <cell r="G125">
            <v>-1991095.5</v>
          </cell>
          <cell r="H125">
            <v>-2066649.3999999899</v>
          </cell>
          <cell r="I125">
            <v>75553.899999999907</v>
          </cell>
        </row>
        <row r="126">
          <cell r="F126" t="str">
            <v>CAMT/4206515</v>
          </cell>
          <cell r="G126">
            <v>0</v>
          </cell>
          <cell r="H126">
            <v>-437303.72999999899</v>
          </cell>
          <cell r="I126">
            <v>437303.72999999899</v>
          </cell>
        </row>
        <row r="127">
          <cell r="F127" t="str">
            <v>CAMT/4291010</v>
          </cell>
          <cell r="G127">
            <v>0</v>
          </cell>
          <cell r="H127">
            <v>-66160.899999999907</v>
          </cell>
          <cell r="I127">
            <v>66160.899999999907</v>
          </cell>
        </row>
        <row r="128">
          <cell r="F128" t="str">
            <v>CAMT/4291015</v>
          </cell>
          <cell r="G128">
            <v>3560</v>
          </cell>
          <cell r="H128">
            <v>0</v>
          </cell>
          <cell r="I128">
            <v>3560</v>
          </cell>
        </row>
        <row r="129">
          <cell r="F129" t="str">
            <v>CAMT/4510060</v>
          </cell>
          <cell r="G129">
            <v>-17487295.66</v>
          </cell>
          <cell r="H129">
            <v>-19803986.91</v>
          </cell>
          <cell r="I129">
            <v>2316691.25</v>
          </cell>
        </row>
        <row r="130">
          <cell r="F130" t="str">
            <v>CAMT/4510070</v>
          </cell>
          <cell r="G130">
            <v>-13862641.23</v>
          </cell>
          <cell r="H130">
            <v>-18358950.640000001</v>
          </cell>
          <cell r="I130">
            <v>4496309.41</v>
          </cell>
        </row>
        <row r="131">
          <cell r="F131" t="str">
            <v>CAMT/4510080</v>
          </cell>
          <cell r="G131">
            <v>-93030618.159999907</v>
          </cell>
          <cell r="H131">
            <v>-239796354.31999901</v>
          </cell>
          <cell r="I131">
            <v>146765736.16</v>
          </cell>
        </row>
        <row r="132">
          <cell r="F132" t="str">
            <v>CAMT/4510090</v>
          </cell>
          <cell r="G132">
            <v>-19055145.050000001</v>
          </cell>
          <cell r="H132">
            <v>17913698.129999898</v>
          </cell>
          <cell r="I132">
            <v>-36968843.18</v>
          </cell>
        </row>
        <row r="133">
          <cell r="F133" t="str">
            <v>CAMT/4510100</v>
          </cell>
          <cell r="G133">
            <v>0</v>
          </cell>
          <cell r="H133">
            <v>-2217527.3599999901</v>
          </cell>
          <cell r="I133">
            <v>2217527.3599999901</v>
          </cell>
        </row>
        <row r="134">
          <cell r="F134" t="str">
            <v>CAMT/4510110</v>
          </cell>
          <cell r="G134">
            <v>-717189.44999999902</v>
          </cell>
          <cell r="H134">
            <v>-1311324.03</v>
          </cell>
          <cell r="I134">
            <v>594134.57999999903</v>
          </cell>
        </row>
        <row r="135">
          <cell r="F135" t="str">
            <v>CAMT/4510115</v>
          </cell>
          <cell r="G135">
            <v>-452391.21</v>
          </cell>
          <cell r="H135">
            <v>-1084301</v>
          </cell>
          <cell r="I135">
            <v>631909.79</v>
          </cell>
        </row>
        <row r="136">
          <cell r="F136" t="str">
            <v>CAMT/4510180</v>
          </cell>
          <cell r="G136">
            <v>-3384384.75</v>
          </cell>
          <cell r="H136">
            <v>-3645078.1699999901</v>
          </cell>
          <cell r="I136">
            <v>260693.42</v>
          </cell>
        </row>
        <row r="137">
          <cell r="F137" t="str">
            <v>CAMT/4601010</v>
          </cell>
          <cell r="G137">
            <v>373433859.29000002</v>
          </cell>
          <cell r="H137">
            <v>-103757540.849999</v>
          </cell>
          <cell r="I137">
            <v>477191400.13999897</v>
          </cell>
        </row>
        <row r="138">
          <cell r="F138" t="str">
            <v>CAMT/4602010</v>
          </cell>
          <cell r="G138">
            <v>34271.65</v>
          </cell>
          <cell r="H138">
            <v>58204.11</v>
          </cell>
          <cell r="I138">
            <v>-23932.459999999901</v>
          </cell>
        </row>
        <row r="139">
          <cell r="F139" t="str">
            <v>CAMT/4811010</v>
          </cell>
          <cell r="G139">
            <v>-2719.1399999999899</v>
          </cell>
          <cell r="H139">
            <v>-2742.0799999999899</v>
          </cell>
          <cell r="I139">
            <v>22.94</v>
          </cell>
        </row>
        <row r="140">
          <cell r="F140" t="str">
            <v>CAMT/4811020</v>
          </cell>
          <cell r="G140">
            <v>0</v>
          </cell>
          <cell r="H140">
            <v>0</v>
          </cell>
          <cell r="I140">
            <v>0</v>
          </cell>
        </row>
        <row r="141">
          <cell r="F141" t="str">
            <v>CAMT/4811050</v>
          </cell>
          <cell r="G141">
            <v>-10196.709999999901</v>
          </cell>
          <cell r="H141">
            <v>-23260.9399999999</v>
          </cell>
          <cell r="I141">
            <v>13064.23</v>
          </cell>
        </row>
        <row r="142">
          <cell r="F142" t="str">
            <v>CAMT/4811200</v>
          </cell>
          <cell r="G142">
            <v>-46207.25</v>
          </cell>
          <cell r="H142">
            <v>90166.279999999897</v>
          </cell>
          <cell r="I142">
            <v>-136373.53</v>
          </cell>
        </row>
        <row r="143">
          <cell r="F143" t="str">
            <v>CAMT/4811201</v>
          </cell>
          <cell r="G143">
            <v>-156.25</v>
          </cell>
          <cell r="H143">
            <v>-635.75999999999897</v>
          </cell>
          <cell r="I143">
            <v>479.50999999999902</v>
          </cell>
        </row>
        <row r="144">
          <cell r="F144" t="str">
            <v>CAMT/4811205</v>
          </cell>
          <cell r="G144">
            <v>-7986915.6699999897</v>
          </cell>
          <cell r="H144">
            <v>-6294285.1200000001</v>
          </cell>
          <cell r="I144">
            <v>-1692630.55</v>
          </cell>
        </row>
        <row r="145">
          <cell r="F145" t="str">
            <v>CAMT/4811210</v>
          </cell>
          <cell r="G145">
            <v>-37.64</v>
          </cell>
          <cell r="H145">
            <v>2562.94</v>
          </cell>
          <cell r="I145">
            <v>-2600.5799999999899</v>
          </cell>
        </row>
        <row r="146">
          <cell r="F146" t="str">
            <v>CAMT/4811211</v>
          </cell>
          <cell r="G146">
            <v>-527077.10999999905</v>
          </cell>
          <cell r="H146">
            <v>2510853.04</v>
          </cell>
          <cell r="I146">
            <v>-3037930.1499999901</v>
          </cell>
        </row>
        <row r="147">
          <cell r="F147" t="str">
            <v>CAMT/4811215</v>
          </cell>
          <cell r="G147">
            <v>-18013.22</v>
          </cell>
          <cell r="H147">
            <v>-19875.490000000002</v>
          </cell>
          <cell r="I147">
            <v>1862.27</v>
          </cell>
        </row>
        <row r="148">
          <cell r="F148" t="str">
            <v>CAMT/4811220</v>
          </cell>
          <cell r="G148">
            <v>0</v>
          </cell>
          <cell r="H148">
            <v>0</v>
          </cell>
          <cell r="I148">
            <v>0</v>
          </cell>
        </row>
        <row r="149">
          <cell r="F149" t="str">
            <v>CAMT/4811230</v>
          </cell>
          <cell r="G149">
            <v>190199.06</v>
          </cell>
          <cell r="H149">
            <v>198514.62</v>
          </cell>
          <cell r="I149">
            <v>-8315.5599999999904</v>
          </cell>
        </row>
        <row r="150">
          <cell r="F150" t="str">
            <v>CAMT/4817010</v>
          </cell>
          <cell r="G150">
            <v>-193745.489999999</v>
          </cell>
          <cell r="H150">
            <v>-198514.62</v>
          </cell>
          <cell r="I150">
            <v>4769.13</v>
          </cell>
        </row>
        <row r="151">
          <cell r="F151" t="str">
            <v>CAMT/4845010</v>
          </cell>
          <cell r="G151">
            <v>-22305.029999999901</v>
          </cell>
          <cell r="H151">
            <v>-114806.02</v>
          </cell>
          <cell r="I151">
            <v>92500.99</v>
          </cell>
        </row>
        <row r="152">
          <cell r="F152" t="str">
            <v>CAMT/4845030</v>
          </cell>
          <cell r="G152">
            <v>3474835.68</v>
          </cell>
          <cell r="H152">
            <v>-728839.92</v>
          </cell>
          <cell r="I152">
            <v>4203675.5999999903</v>
          </cell>
        </row>
        <row r="153">
          <cell r="F153" t="str">
            <v>CAMT/4860050</v>
          </cell>
          <cell r="G153">
            <v>-325311.41999999899</v>
          </cell>
          <cell r="H153">
            <v>-374926.08000000002</v>
          </cell>
          <cell r="I153">
            <v>49614.66</v>
          </cell>
        </row>
        <row r="154">
          <cell r="F154" t="str">
            <v>CAMT/4861025</v>
          </cell>
          <cell r="G154">
            <v>0</v>
          </cell>
          <cell r="H154">
            <v>245621.16</v>
          </cell>
          <cell r="I154">
            <v>-245621.16</v>
          </cell>
        </row>
        <row r="155">
          <cell r="F155" t="str">
            <v>CAMT/4861030</v>
          </cell>
          <cell r="G155">
            <v>0</v>
          </cell>
          <cell r="H155">
            <v>0</v>
          </cell>
          <cell r="I155">
            <v>0</v>
          </cell>
        </row>
        <row r="156">
          <cell r="F156" t="str">
            <v>CAMT/4861035</v>
          </cell>
          <cell r="G156">
            <v>0</v>
          </cell>
          <cell r="H156">
            <v>0</v>
          </cell>
          <cell r="I156">
            <v>0</v>
          </cell>
        </row>
        <row r="157">
          <cell r="F157" t="str">
            <v>CAMT/4861050</v>
          </cell>
          <cell r="G157">
            <v>0</v>
          </cell>
          <cell r="H157">
            <v>-0.01</v>
          </cell>
          <cell r="I157">
            <v>0.01</v>
          </cell>
        </row>
        <row r="158">
          <cell r="F158" t="str">
            <v>CAMT/4861064</v>
          </cell>
          <cell r="G158">
            <v>-138006.649999999</v>
          </cell>
          <cell r="H158">
            <v>-412251.59</v>
          </cell>
          <cell r="I158">
            <v>274244.94</v>
          </cell>
        </row>
        <row r="159">
          <cell r="F159" t="str">
            <v>CAMT/4861065</v>
          </cell>
          <cell r="G159">
            <v>-114351.34</v>
          </cell>
          <cell r="H159">
            <v>-129787.96</v>
          </cell>
          <cell r="I159">
            <v>15436.62</v>
          </cell>
        </row>
        <row r="160">
          <cell r="F160" t="str">
            <v>CAMT/4861066</v>
          </cell>
          <cell r="G160">
            <v>-80</v>
          </cell>
          <cell r="H160">
            <v>-75</v>
          </cell>
          <cell r="I160">
            <v>-5</v>
          </cell>
        </row>
        <row r="161">
          <cell r="F161" t="str">
            <v>CAMT/4861067</v>
          </cell>
          <cell r="G161">
            <v>-201315.5</v>
          </cell>
          <cell r="H161">
            <v>-195614.51</v>
          </cell>
          <cell r="I161">
            <v>-5700.9899999999898</v>
          </cell>
        </row>
        <row r="162">
          <cell r="F162" t="str">
            <v>CAMT/4861075</v>
          </cell>
          <cell r="G162">
            <v>-55400</v>
          </cell>
          <cell r="H162">
            <v>-88159</v>
          </cell>
          <cell r="I162">
            <v>32759</v>
          </cell>
        </row>
        <row r="163">
          <cell r="F163" t="str">
            <v>CAMT/4861080</v>
          </cell>
          <cell r="G163">
            <v>-639652</v>
          </cell>
          <cell r="H163">
            <v>-650947</v>
          </cell>
          <cell r="I163">
            <v>11295</v>
          </cell>
        </row>
        <row r="164">
          <cell r="F164" t="str">
            <v>CAMT/4861085</v>
          </cell>
          <cell r="G164">
            <v>-61040</v>
          </cell>
          <cell r="H164">
            <v>-60759</v>
          </cell>
          <cell r="I164">
            <v>-281</v>
          </cell>
        </row>
        <row r="165">
          <cell r="F165" t="str">
            <v>CAMT/4861090</v>
          </cell>
          <cell r="G165">
            <v>-180905</v>
          </cell>
          <cell r="H165">
            <v>-177125</v>
          </cell>
          <cell r="I165">
            <v>-3780</v>
          </cell>
        </row>
        <row r="166">
          <cell r="F166" t="str">
            <v>CAMT/4861095</v>
          </cell>
          <cell r="G166">
            <v>-207750</v>
          </cell>
          <cell r="H166">
            <v>-211413</v>
          </cell>
          <cell r="I166">
            <v>3663</v>
          </cell>
        </row>
        <row r="167">
          <cell r="F167" t="str">
            <v>CAMT/4861100</v>
          </cell>
          <cell r="G167">
            <v>-444970</v>
          </cell>
          <cell r="H167">
            <v>-449563</v>
          </cell>
          <cell r="I167">
            <v>4593</v>
          </cell>
        </row>
        <row r="168">
          <cell r="F168" t="str">
            <v>CAMT/4861105</v>
          </cell>
          <cell r="G168">
            <v>-692927</v>
          </cell>
          <cell r="H168">
            <v>-705120</v>
          </cell>
          <cell r="I168">
            <v>12193</v>
          </cell>
        </row>
        <row r="169">
          <cell r="F169" t="str">
            <v>CAMT/4861110</v>
          </cell>
          <cell r="G169">
            <v>0</v>
          </cell>
          <cell r="H169">
            <v>0</v>
          </cell>
          <cell r="I169">
            <v>0</v>
          </cell>
        </row>
        <row r="170">
          <cell r="F170" t="str">
            <v>CAMT/4861115</v>
          </cell>
          <cell r="G170">
            <v>0</v>
          </cell>
          <cell r="H170">
            <v>0</v>
          </cell>
          <cell r="I170">
            <v>0</v>
          </cell>
        </row>
        <row r="171">
          <cell r="F171" t="str">
            <v>CAMT/4862110</v>
          </cell>
          <cell r="G171">
            <v>-527491.64</v>
          </cell>
          <cell r="H171">
            <v>-458153.12</v>
          </cell>
          <cell r="I171">
            <v>-69338.52</v>
          </cell>
        </row>
        <row r="172">
          <cell r="F172" t="str">
            <v>CAMT/4862115</v>
          </cell>
          <cell r="G172">
            <v>-277385</v>
          </cell>
          <cell r="H172">
            <v>-218891.84</v>
          </cell>
          <cell r="I172">
            <v>-58493.16</v>
          </cell>
        </row>
        <row r="173">
          <cell r="F173" t="str">
            <v>CAMT/4862120</v>
          </cell>
          <cell r="G173">
            <v>358273.94</v>
          </cell>
          <cell r="H173">
            <v>155092.47</v>
          </cell>
          <cell r="I173">
            <v>203181.47</v>
          </cell>
        </row>
        <row r="174">
          <cell r="F174" t="str">
            <v>CAMT/4862125</v>
          </cell>
          <cell r="G174">
            <v>-1087448.99</v>
          </cell>
          <cell r="H174">
            <v>-1039736.78</v>
          </cell>
          <cell r="I174">
            <v>-47712.209999999897</v>
          </cell>
        </row>
        <row r="175">
          <cell r="F175" t="str">
            <v>CAMT/4862130</v>
          </cell>
          <cell r="G175">
            <v>-106708.95</v>
          </cell>
          <cell r="H175">
            <v>-120954.16</v>
          </cell>
          <cell r="I175">
            <v>14245.209999999901</v>
          </cell>
        </row>
        <row r="176">
          <cell r="F176" t="str">
            <v>CAMT/4862135</v>
          </cell>
          <cell r="G176">
            <v>-2267349.33</v>
          </cell>
          <cell r="H176">
            <v>-2273774.9199999901</v>
          </cell>
          <cell r="I176">
            <v>6425.59</v>
          </cell>
        </row>
        <row r="177">
          <cell r="F177" t="str">
            <v>CAMT/4863110</v>
          </cell>
          <cell r="G177">
            <v>-243843.29</v>
          </cell>
          <cell r="H177">
            <v>-251599.76</v>
          </cell>
          <cell r="I177">
            <v>7756.47</v>
          </cell>
        </row>
        <row r="178">
          <cell r="F178" t="str">
            <v>CAMT/4863115</v>
          </cell>
          <cell r="G178">
            <v>-20419.799999999901</v>
          </cell>
          <cell r="H178">
            <v>-21809.22</v>
          </cell>
          <cell r="I178">
            <v>1389.42</v>
          </cell>
        </row>
        <row r="179">
          <cell r="F179" t="str">
            <v>CAMT/4863120</v>
          </cell>
          <cell r="G179">
            <v>-22096.720000000001</v>
          </cell>
          <cell r="H179">
            <v>-28072.639999999901</v>
          </cell>
          <cell r="I179">
            <v>5975.92</v>
          </cell>
        </row>
        <row r="180">
          <cell r="F180" t="str">
            <v>CAMT/4863125</v>
          </cell>
          <cell r="G180">
            <v>-55906.449999999903</v>
          </cell>
          <cell r="H180">
            <v>-89748.029999999897</v>
          </cell>
          <cell r="I180">
            <v>33841.58</v>
          </cell>
        </row>
        <row r="181">
          <cell r="F181" t="str">
            <v>CAMT/4863130</v>
          </cell>
          <cell r="G181">
            <v>-60315.449999999903</v>
          </cell>
          <cell r="H181">
            <v>-60315.449999999903</v>
          </cell>
          <cell r="I181">
            <v>0</v>
          </cell>
        </row>
        <row r="182">
          <cell r="F182" t="str">
            <v>CAMT/4863135</v>
          </cell>
          <cell r="G182">
            <v>0</v>
          </cell>
          <cell r="H182">
            <v>0</v>
          </cell>
          <cell r="I182">
            <v>0</v>
          </cell>
        </row>
        <row r="183">
          <cell r="F183" t="str">
            <v>CAMT/4864110</v>
          </cell>
          <cell r="G183">
            <v>0</v>
          </cell>
          <cell r="H183">
            <v>0</v>
          </cell>
          <cell r="I183">
            <v>0</v>
          </cell>
        </row>
        <row r="184">
          <cell r="F184" t="str">
            <v>CAMT/4864115</v>
          </cell>
          <cell r="G184">
            <v>-41559.959999999897</v>
          </cell>
          <cell r="H184">
            <v>-29134</v>
          </cell>
          <cell r="I184">
            <v>-12425.959999999901</v>
          </cell>
        </row>
        <row r="185">
          <cell r="F185" t="str">
            <v>CAMT/4864120</v>
          </cell>
          <cell r="G185">
            <v>-1382.3199999999899</v>
          </cell>
          <cell r="H185">
            <v>-1597.99</v>
          </cell>
          <cell r="I185">
            <v>215.66999999999899</v>
          </cell>
        </row>
        <row r="186">
          <cell r="F186" t="str">
            <v>CAMT/4867010</v>
          </cell>
          <cell r="G186">
            <v>-161336.20000000001</v>
          </cell>
          <cell r="H186">
            <v>-125847.03</v>
          </cell>
          <cell r="I186">
            <v>-35489.169999999896</v>
          </cell>
        </row>
        <row r="187">
          <cell r="F187" t="str">
            <v>CAMT/4867020</v>
          </cell>
          <cell r="G187">
            <v>-15170.7</v>
          </cell>
          <cell r="H187">
            <v>-59603</v>
          </cell>
          <cell r="I187">
            <v>44432.3</v>
          </cell>
        </row>
        <row r="188">
          <cell r="F188" t="str">
            <v>CAMT/4991075</v>
          </cell>
          <cell r="G188">
            <v>0</v>
          </cell>
          <cell r="H188">
            <v>0</v>
          </cell>
          <cell r="I188">
            <v>0</v>
          </cell>
        </row>
        <row r="189">
          <cell r="F189" t="str">
            <v>CAMT/4991080</v>
          </cell>
          <cell r="G189">
            <v>0</v>
          </cell>
          <cell r="H189">
            <v>0</v>
          </cell>
          <cell r="I189">
            <v>0</v>
          </cell>
        </row>
        <row r="190">
          <cell r="F190" t="str">
            <v>CAMT/4991085</v>
          </cell>
          <cell r="G190">
            <v>0</v>
          </cell>
          <cell r="H190">
            <v>0</v>
          </cell>
          <cell r="I190">
            <v>0</v>
          </cell>
        </row>
        <row r="191">
          <cell r="F191" t="str">
            <v>CAMT/4991090</v>
          </cell>
          <cell r="G191">
            <v>0</v>
          </cell>
          <cell r="H191">
            <v>0</v>
          </cell>
          <cell r="I191">
            <v>0</v>
          </cell>
        </row>
        <row r="192">
          <cell r="F192" t="str">
            <v>CAMT/4991095</v>
          </cell>
          <cell r="G192">
            <v>0</v>
          </cell>
          <cell r="H192">
            <v>0</v>
          </cell>
          <cell r="I192">
            <v>0</v>
          </cell>
        </row>
        <row r="193">
          <cell r="F193" t="str">
            <v>CAMT/4991105</v>
          </cell>
          <cell r="G193">
            <v>0</v>
          </cell>
          <cell r="H193">
            <v>0</v>
          </cell>
          <cell r="I193">
            <v>0</v>
          </cell>
        </row>
        <row r="194">
          <cell r="F194" t="str">
            <v>CAMT/4991115</v>
          </cell>
          <cell r="G194">
            <v>0</v>
          </cell>
          <cell r="H194">
            <v>0</v>
          </cell>
          <cell r="I194">
            <v>0</v>
          </cell>
        </row>
        <row r="195">
          <cell r="F195" t="str">
            <v>CAMT/4991120</v>
          </cell>
          <cell r="G195">
            <v>0</v>
          </cell>
          <cell r="H195">
            <v>0</v>
          </cell>
          <cell r="I195">
            <v>0</v>
          </cell>
        </row>
        <row r="196">
          <cell r="F196" t="str">
            <v>CAMT/4991155</v>
          </cell>
          <cell r="G196">
            <v>0</v>
          </cell>
          <cell r="H196">
            <v>0</v>
          </cell>
          <cell r="I196">
            <v>0</v>
          </cell>
        </row>
        <row r="197">
          <cell r="F197" t="str">
            <v>CAMT/4991160</v>
          </cell>
          <cell r="G197">
            <v>0</v>
          </cell>
          <cell r="H197">
            <v>0</v>
          </cell>
          <cell r="I197">
            <v>0</v>
          </cell>
        </row>
        <row r="198">
          <cell r="F198" t="str">
            <v>CAMT/4991165</v>
          </cell>
          <cell r="G198">
            <v>0</v>
          </cell>
          <cell r="H198">
            <v>0</v>
          </cell>
          <cell r="I198">
            <v>0</v>
          </cell>
        </row>
        <row r="199">
          <cell r="F199" t="str">
            <v>CAMT/4991175</v>
          </cell>
          <cell r="G199">
            <v>0</v>
          </cell>
          <cell r="H199">
            <v>0</v>
          </cell>
          <cell r="I199">
            <v>0</v>
          </cell>
        </row>
        <row r="200">
          <cell r="F200" t="str">
            <v>CAMT/4991180</v>
          </cell>
          <cell r="G200">
            <v>0</v>
          </cell>
          <cell r="H200">
            <v>0</v>
          </cell>
          <cell r="I200">
            <v>0</v>
          </cell>
        </row>
        <row r="201">
          <cell r="F201" t="str">
            <v>CAMT/4991181</v>
          </cell>
          <cell r="G201">
            <v>0</v>
          </cell>
          <cell r="H201">
            <v>0</v>
          </cell>
          <cell r="I201">
            <v>0</v>
          </cell>
        </row>
        <row r="202">
          <cell r="F202" t="str">
            <v>CAMT/4991190</v>
          </cell>
          <cell r="G202">
            <v>0</v>
          </cell>
          <cell r="H202">
            <v>0</v>
          </cell>
          <cell r="I202">
            <v>0</v>
          </cell>
        </row>
        <row r="203">
          <cell r="F203" t="str">
            <v>CAMT/4991195</v>
          </cell>
          <cell r="G203">
            <v>0</v>
          </cell>
          <cell r="H203">
            <v>0</v>
          </cell>
          <cell r="I203">
            <v>0</v>
          </cell>
        </row>
        <row r="204">
          <cell r="F204" t="str">
            <v>CAMT/4991210</v>
          </cell>
          <cell r="G204">
            <v>0</v>
          </cell>
          <cell r="H204">
            <v>0</v>
          </cell>
          <cell r="I204">
            <v>0</v>
          </cell>
        </row>
        <row r="205">
          <cell r="F205" t="str">
            <v>CAMT/4991215</v>
          </cell>
          <cell r="G205">
            <v>0</v>
          </cell>
          <cell r="H205">
            <v>0</v>
          </cell>
          <cell r="I205">
            <v>0</v>
          </cell>
        </row>
        <row r="206">
          <cell r="F206" t="str">
            <v>CAMT/4991220</v>
          </cell>
          <cell r="G206">
            <v>0</v>
          </cell>
          <cell r="H206">
            <v>0</v>
          </cell>
          <cell r="I206">
            <v>0</v>
          </cell>
        </row>
        <row r="207">
          <cell r="F207" t="str">
            <v>CAMT/4991225</v>
          </cell>
          <cell r="G207">
            <v>0</v>
          </cell>
          <cell r="H207">
            <v>0</v>
          </cell>
          <cell r="I207">
            <v>0</v>
          </cell>
        </row>
        <row r="208">
          <cell r="F208" t="str">
            <v>CAMT/4991230</v>
          </cell>
          <cell r="G208">
            <v>0</v>
          </cell>
          <cell r="H208">
            <v>0</v>
          </cell>
          <cell r="I208">
            <v>0</v>
          </cell>
        </row>
        <row r="209">
          <cell r="F209" t="str">
            <v>CAMT/4991235</v>
          </cell>
          <cell r="G209">
            <v>0</v>
          </cell>
          <cell r="H209">
            <v>0</v>
          </cell>
          <cell r="I209">
            <v>0</v>
          </cell>
        </row>
        <row r="210">
          <cell r="F210" t="str">
            <v>CAMT/4991240</v>
          </cell>
          <cell r="G210">
            <v>0</v>
          </cell>
          <cell r="H210">
            <v>0</v>
          </cell>
          <cell r="I210">
            <v>0</v>
          </cell>
        </row>
        <row r="211">
          <cell r="F211" t="str">
            <v>CAMT/4991245</v>
          </cell>
          <cell r="G211">
            <v>0</v>
          </cell>
          <cell r="H211">
            <v>0</v>
          </cell>
          <cell r="I211">
            <v>0</v>
          </cell>
        </row>
        <row r="212">
          <cell r="F212" t="str">
            <v>CAMT/4991250</v>
          </cell>
          <cell r="G212">
            <v>0</v>
          </cell>
          <cell r="H212">
            <v>0</v>
          </cell>
          <cell r="I212">
            <v>0</v>
          </cell>
        </row>
        <row r="213">
          <cell r="F213" t="str">
            <v>CAMT/4991255</v>
          </cell>
          <cell r="G213">
            <v>0</v>
          </cell>
          <cell r="H213">
            <v>0</v>
          </cell>
          <cell r="I213">
            <v>0</v>
          </cell>
        </row>
        <row r="214">
          <cell r="F214" t="str">
            <v>CAMT/4991260</v>
          </cell>
          <cell r="G214">
            <v>0</v>
          </cell>
          <cell r="H214">
            <v>0</v>
          </cell>
          <cell r="I214">
            <v>0</v>
          </cell>
        </row>
        <row r="215">
          <cell r="F215" t="str">
            <v>CAMT/4991265</v>
          </cell>
          <cell r="G215">
            <v>0</v>
          </cell>
          <cell r="H215">
            <v>0</v>
          </cell>
          <cell r="I215">
            <v>0</v>
          </cell>
        </row>
        <row r="216">
          <cell r="F216" t="str">
            <v>CAMT/4991270</v>
          </cell>
          <cell r="G216">
            <v>0</v>
          </cell>
          <cell r="H216">
            <v>0</v>
          </cell>
          <cell r="I216">
            <v>0</v>
          </cell>
        </row>
        <row r="217">
          <cell r="F217" t="str">
            <v>CAMT/4991290</v>
          </cell>
          <cell r="G217">
            <v>0</v>
          </cell>
          <cell r="H217">
            <v>0</v>
          </cell>
          <cell r="I217">
            <v>0</v>
          </cell>
        </row>
        <row r="218">
          <cell r="F218" t="str">
            <v>CAMT/4991315</v>
          </cell>
          <cell r="G218">
            <v>0</v>
          </cell>
          <cell r="H218">
            <v>0</v>
          </cell>
          <cell r="I218">
            <v>0</v>
          </cell>
        </row>
        <row r="219">
          <cell r="F219" t="str">
            <v>CAMT/4991320</v>
          </cell>
          <cell r="G219">
            <v>0</v>
          </cell>
          <cell r="H219">
            <v>0</v>
          </cell>
          <cell r="I219">
            <v>0</v>
          </cell>
        </row>
        <row r="220">
          <cell r="F220" t="str">
            <v>CAMT/4991325</v>
          </cell>
          <cell r="G220">
            <v>0</v>
          </cell>
          <cell r="H220">
            <v>0</v>
          </cell>
          <cell r="I220">
            <v>0</v>
          </cell>
        </row>
        <row r="221">
          <cell r="F221" t="str">
            <v>CAMT/4991330</v>
          </cell>
          <cell r="G221">
            <v>0</v>
          </cell>
          <cell r="H221">
            <v>0</v>
          </cell>
          <cell r="I221">
            <v>0</v>
          </cell>
        </row>
        <row r="222">
          <cell r="F222" t="str">
            <v>CAMT/4991335</v>
          </cell>
          <cell r="G222">
            <v>0</v>
          </cell>
          <cell r="H222">
            <v>0</v>
          </cell>
          <cell r="I222">
            <v>0</v>
          </cell>
        </row>
        <row r="223">
          <cell r="F223" t="str">
            <v>CAMT/5100010</v>
          </cell>
          <cell r="G223">
            <v>6976524.54</v>
          </cell>
          <cell r="H223">
            <v>9216447.27999999</v>
          </cell>
          <cell r="I223">
            <v>-2239922.7400000002</v>
          </cell>
        </row>
        <row r="224">
          <cell r="F224" t="str">
            <v>CAMT/5120010</v>
          </cell>
          <cell r="G224">
            <v>-72392.160000000003</v>
          </cell>
          <cell r="H224">
            <v>95850.089999999895</v>
          </cell>
          <cell r="I224">
            <v>-168242.25</v>
          </cell>
        </row>
        <row r="225">
          <cell r="F225" t="str">
            <v>CAMT/5141010</v>
          </cell>
          <cell r="G225">
            <v>3894739.66</v>
          </cell>
          <cell r="H225">
            <v>9228803.5099999905</v>
          </cell>
          <cell r="I225">
            <v>-5334063.8499999903</v>
          </cell>
        </row>
        <row r="226">
          <cell r="F226" t="str">
            <v>CAMT/5141015</v>
          </cell>
          <cell r="G226">
            <v>439975.25</v>
          </cell>
          <cell r="H226">
            <v>1638700</v>
          </cell>
          <cell r="I226">
            <v>-1198724.75</v>
          </cell>
        </row>
        <row r="227">
          <cell r="F227" t="str">
            <v>CAMT/5141030</v>
          </cell>
          <cell r="G227">
            <v>12596</v>
          </cell>
          <cell r="H227">
            <v>268469</v>
          </cell>
          <cell r="I227">
            <v>-255873</v>
          </cell>
        </row>
        <row r="228">
          <cell r="F228" t="str">
            <v>CAMT/5180015</v>
          </cell>
          <cell r="G228">
            <v>639555.83999999904</v>
          </cell>
          <cell r="H228">
            <v>645952.52</v>
          </cell>
          <cell r="I228">
            <v>-6396.68</v>
          </cell>
        </row>
        <row r="229">
          <cell r="F229" t="str">
            <v>CAMT/5182030</v>
          </cell>
          <cell r="G229">
            <v>350834.299999999</v>
          </cell>
          <cell r="H229">
            <v>59979.989999999903</v>
          </cell>
          <cell r="I229">
            <v>290854.31</v>
          </cell>
        </row>
        <row r="230">
          <cell r="F230" t="str">
            <v>CAMT/5182032</v>
          </cell>
          <cell r="G230">
            <v>10373.74</v>
          </cell>
          <cell r="H230">
            <v>0</v>
          </cell>
          <cell r="I230">
            <v>10373.74</v>
          </cell>
        </row>
        <row r="231">
          <cell r="F231" t="str">
            <v>CAMT/5182035</v>
          </cell>
          <cell r="G231">
            <v>47015.339999999902</v>
          </cell>
          <cell r="H231">
            <v>0</v>
          </cell>
          <cell r="I231">
            <v>47015.339999999902</v>
          </cell>
        </row>
        <row r="232">
          <cell r="F232" t="str">
            <v>CAMT/5182040</v>
          </cell>
          <cell r="G232">
            <v>16343348.460000001</v>
          </cell>
          <cell r="H232">
            <v>14692432.27</v>
          </cell>
          <cell r="I232">
            <v>1650916.1899999899</v>
          </cell>
        </row>
        <row r="233">
          <cell r="F233" t="str">
            <v>CAMT/5200100</v>
          </cell>
          <cell r="G233">
            <v>0</v>
          </cell>
          <cell r="H233">
            <v>22754500</v>
          </cell>
          <cell r="I233">
            <v>-22754500</v>
          </cell>
        </row>
        <row r="234">
          <cell r="F234" t="str">
            <v>CAMT/5201000</v>
          </cell>
          <cell r="G234">
            <v>0</v>
          </cell>
          <cell r="H234">
            <v>0</v>
          </cell>
          <cell r="I234">
            <v>0</v>
          </cell>
        </row>
        <row r="235">
          <cell r="F235" t="str">
            <v>CAMT/5201010</v>
          </cell>
          <cell r="G235">
            <v>-1.55</v>
          </cell>
          <cell r="H235">
            <v>0</v>
          </cell>
          <cell r="I235">
            <v>-1.55</v>
          </cell>
        </row>
        <row r="236">
          <cell r="F236" t="str">
            <v>CAMT/5201015</v>
          </cell>
          <cell r="G236">
            <v>340856.989999999</v>
          </cell>
          <cell r="H236">
            <v>224861.26</v>
          </cell>
          <cell r="I236">
            <v>115995.73</v>
          </cell>
        </row>
        <row r="237">
          <cell r="F237" t="str">
            <v>CAMT/5201020</v>
          </cell>
          <cell r="G237">
            <v>14042678.91</v>
          </cell>
          <cell r="H237">
            <v>10797838.99</v>
          </cell>
          <cell r="I237">
            <v>3244839.9199999901</v>
          </cell>
        </row>
        <row r="238">
          <cell r="F238" t="str">
            <v>CAMT/5201021</v>
          </cell>
          <cell r="G238">
            <v>4972837.4000000004</v>
          </cell>
          <cell r="H238">
            <v>18528736.25</v>
          </cell>
          <cell r="I238">
            <v>-13555898.85</v>
          </cell>
        </row>
        <row r="239">
          <cell r="F239" t="str">
            <v>CAMT/5201025</v>
          </cell>
          <cell r="G239">
            <v>-271090335.02999902</v>
          </cell>
          <cell r="H239">
            <v>90629246.409999907</v>
          </cell>
          <cell r="I239">
            <v>-361719581.44</v>
          </cell>
        </row>
        <row r="240">
          <cell r="F240" t="str">
            <v>CAMT/5201030</v>
          </cell>
          <cell r="G240">
            <v>-360868</v>
          </cell>
          <cell r="H240">
            <v>-269000</v>
          </cell>
          <cell r="I240">
            <v>-91868</v>
          </cell>
        </row>
        <row r="241">
          <cell r="F241" t="str">
            <v>CAMT/5201035</v>
          </cell>
          <cell r="G241">
            <v>6108277.4199999897</v>
          </cell>
          <cell r="H241">
            <v>4074412.39</v>
          </cell>
          <cell r="I241">
            <v>2033865.03</v>
          </cell>
        </row>
        <row r="242">
          <cell r="F242" t="str">
            <v>CAMT/5201040</v>
          </cell>
          <cell r="G242">
            <v>3042956.54999999</v>
          </cell>
          <cell r="H242">
            <v>4039161.46</v>
          </cell>
          <cell r="I242">
            <v>-996204.91</v>
          </cell>
        </row>
        <row r="243">
          <cell r="F243" t="str">
            <v>CAMT/5201045</v>
          </cell>
          <cell r="G243">
            <v>2462329.52</v>
          </cell>
          <cell r="H243">
            <v>3081991.7</v>
          </cell>
          <cell r="I243">
            <v>-619662.18000000005</v>
          </cell>
        </row>
        <row r="244">
          <cell r="F244" t="str">
            <v>CAMT/5201050</v>
          </cell>
          <cell r="G244">
            <v>0</v>
          </cell>
          <cell r="H244">
            <v>1008295.03</v>
          </cell>
          <cell r="I244">
            <v>-1008295.03</v>
          </cell>
        </row>
        <row r="245">
          <cell r="F245" t="str">
            <v>CAMT/5201055</v>
          </cell>
          <cell r="G245">
            <v>0</v>
          </cell>
          <cell r="H245">
            <v>0.01</v>
          </cell>
          <cell r="I245">
            <v>-0.01</v>
          </cell>
        </row>
        <row r="246">
          <cell r="F246" t="str">
            <v>CAMT/5201065</v>
          </cell>
          <cell r="G246">
            <v>1941661.76</v>
          </cell>
          <cell r="H246">
            <v>0</v>
          </cell>
          <cell r="I246">
            <v>1941661.76</v>
          </cell>
        </row>
        <row r="247">
          <cell r="F247" t="str">
            <v>CAMT/5221000</v>
          </cell>
          <cell r="G247">
            <v>0</v>
          </cell>
          <cell r="H247">
            <v>0</v>
          </cell>
          <cell r="I247">
            <v>0</v>
          </cell>
        </row>
        <row r="248">
          <cell r="F248" t="str">
            <v>CAMT/5221010</v>
          </cell>
          <cell r="G248">
            <v>8025637.6699999897</v>
          </cell>
          <cell r="H248">
            <v>6608207.4299999904</v>
          </cell>
          <cell r="I248">
            <v>1417430.24</v>
          </cell>
        </row>
        <row r="249">
          <cell r="F249" t="str">
            <v>CAMT/5221012</v>
          </cell>
          <cell r="G249">
            <v>607648.62</v>
          </cell>
          <cell r="H249">
            <v>912941.45999999903</v>
          </cell>
          <cell r="I249">
            <v>-305292.84000000003</v>
          </cell>
        </row>
        <row r="250">
          <cell r="F250" t="str">
            <v>CAMT/5221020</v>
          </cell>
          <cell r="G250">
            <v>2052157.6899999899</v>
          </cell>
          <cell r="H250">
            <v>42520857.090000004</v>
          </cell>
          <cell r="I250">
            <v>-40468699.399999902</v>
          </cell>
        </row>
        <row r="251">
          <cell r="F251" t="str">
            <v>CAMT/5221022</v>
          </cell>
          <cell r="G251">
            <v>3468829.22</v>
          </cell>
          <cell r="H251">
            <v>9329349.6899999902</v>
          </cell>
          <cell r="I251">
            <v>-5860520.4699999904</v>
          </cell>
        </row>
        <row r="252">
          <cell r="F252" t="str">
            <v>CAMT/5221030</v>
          </cell>
          <cell r="G252">
            <v>434966.66999999899</v>
          </cell>
          <cell r="H252">
            <v>639724.5</v>
          </cell>
          <cell r="I252">
            <v>-204757.829999999</v>
          </cell>
        </row>
        <row r="253">
          <cell r="F253" t="str">
            <v>CAMT/5221040</v>
          </cell>
          <cell r="G253">
            <v>-434517.96999999898</v>
          </cell>
          <cell r="H253">
            <v>-600174.85999999905</v>
          </cell>
          <cell r="I253">
            <v>165656.89000000001</v>
          </cell>
        </row>
        <row r="254">
          <cell r="F254" t="str">
            <v>CAMT/5221045</v>
          </cell>
          <cell r="G254">
            <v>161115.049999999</v>
          </cell>
          <cell r="H254">
            <v>240899.109999999</v>
          </cell>
          <cell r="I254">
            <v>-79784.059999999896</v>
          </cell>
        </row>
        <row r="255">
          <cell r="F255" t="str">
            <v>CAMT/5221050</v>
          </cell>
          <cell r="G255">
            <v>0</v>
          </cell>
          <cell r="H255">
            <v>0</v>
          </cell>
          <cell r="I255">
            <v>0</v>
          </cell>
        </row>
        <row r="256">
          <cell r="F256" t="str">
            <v>CAMT/5221510</v>
          </cell>
          <cell r="G256">
            <v>38759.11</v>
          </cell>
          <cell r="H256">
            <v>37488.83</v>
          </cell>
          <cell r="I256">
            <v>1270.28</v>
          </cell>
        </row>
        <row r="257">
          <cell r="F257" t="str">
            <v>CAMT/5221515</v>
          </cell>
          <cell r="G257">
            <v>1262152.52</v>
          </cell>
          <cell r="H257">
            <v>179411.16</v>
          </cell>
          <cell r="I257">
            <v>1082741.3600000001</v>
          </cell>
        </row>
        <row r="258">
          <cell r="F258" t="str">
            <v>CAMT/5221520</v>
          </cell>
          <cell r="G258">
            <v>117002.21</v>
          </cell>
          <cell r="H258">
            <v>501003.65999999898</v>
          </cell>
          <cell r="I258">
            <v>-384001.45</v>
          </cell>
        </row>
        <row r="259">
          <cell r="F259" t="str">
            <v>CAMT/5222010</v>
          </cell>
          <cell r="G259">
            <v>-1804906.1699999899</v>
          </cell>
          <cell r="H259">
            <v>1356754</v>
          </cell>
          <cell r="I259">
            <v>-3161660.1699999901</v>
          </cell>
        </row>
        <row r="260">
          <cell r="F260" t="str">
            <v>CAMT/5222015</v>
          </cell>
          <cell r="G260">
            <v>-58490.949999999903</v>
          </cell>
          <cell r="H260">
            <v>19110.34</v>
          </cell>
          <cell r="I260">
            <v>-77601.289999999906</v>
          </cell>
        </row>
        <row r="261">
          <cell r="F261" t="str">
            <v>CAMT/5222016</v>
          </cell>
          <cell r="G261">
            <v>900</v>
          </cell>
          <cell r="H261">
            <v>900</v>
          </cell>
          <cell r="I261">
            <v>0</v>
          </cell>
        </row>
        <row r="262">
          <cell r="F262" t="str">
            <v>CAMT/5223010</v>
          </cell>
          <cell r="G262">
            <v>0</v>
          </cell>
          <cell r="H262">
            <v>0</v>
          </cell>
          <cell r="I262">
            <v>0</v>
          </cell>
        </row>
        <row r="263">
          <cell r="F263" t="str">
            <v>CAMT/5223015</v>
          </cell>
          <cell r="G263">
            <v>0</v>
          </cell>
          <cell r="H263">
            <v>0</v>
          </cell>
          <cell r="I263">
            <v>0</v>
          </cell>
        </row>
        <row r="264">
          <cell r="F264" t="str">
            <v>CAMT/5223025</v>
          </cell>
          <cell r="G264">
            <v>-529303.34999999905</v>
          </cell>
          <cell r="H264">
            <v>-529303.34999999905</v>
          </cell>
          <cell r="I264">
            <v>0</v>
          </cell>
        </row>
        <row r="265">
          <cell r="F265" t="str">
            <v>CAMT/5224010</v>
          </cell>
          <cell r="G265">
            <v>65296.82</v>
          </cell>
          <cell r="H265">
            <v>312704.15999999898</v>
          </cell>
          <cell r="I265">
            <v>-247407.34</v>
          </cell>
        </row>
        <row r="266">
          <cell r="F266" t="str">
            <v>CAMT/5231010</v>
          </cell>
          <cell r="G266">
            <v>0</v>
          </cell>
          <cell r="H266">
            <v>0</v>
          </cell>
          <cell r="I266">
            <v>0</v>
          </cell>
        </row>
        <row r="267">
          <cell r="F267" t="str">
            <v>CAMT/5231025</v>
          </cell>
          <cell r="G267">
            <v>2375298.1499999901</v>
          </cell>
          <cell r="H267">
            <v>-4488195</v>
          </cell>
          <cell r="I267">
            <v>6863493.1500000004</v>
          </cell>
        </row>
        <row r="268">
          <cell r="F268" t="str">
            <v>CAMT/5231027</v>
          </cell>
          <cell r="G268">
            <v>5909.9099999999899</v>
          </cell>
          <cell r="H268">
            <v>0</v>
          </cell>
          <cell r="I268">
            <v>5909.9099999999899</v>
          </cell>
        </row>
        <row r="269">
          <cell r="F269" t="str">
            <v>CAMT/5231040</v>
          </cell>
          <cell r="G269">
            <v>4249615.8799999896</v>
          </cell>
          <cell r="H269">
            <v>6511826.54</v>
          </cell>
          <cell r="I269">
            <v>-2262210.66</v>
          </cell>
        </row>
        <row r="270">
          <cell r="F270" t="str">
            <v>CAMT/5231041</v>
          </cell>
          <cell r="G270">
            <v>455160.08</v>
          </cell>
          <cell r="H270">
            <v>632427.68999999901</v>
          </cell>
          <cell r="I270">
            <v>-177267.609999999</v>
          </cell>
        </row>
        <row r="271">
          <cell r="F271" t="str">
            <v>CAMT/5231045</v>
          </cell>
          <cell r="G271">
            <v>30183389.420000002</v>
          </cell>
          <cell r="H271">
            <v>31910032.600000001</v>
          </cell>
          <cell r="I271">
            <v>-1726643.1799999899</v>
          </cell>
        </row>
        <row r="272">
          <cell r="F272" t="str">
            <v>CAMT/5231046</v>
          </cell>
          <cell r="G272">
            <v>6912378.6399999904</v>
          </cell>
          <cell r="H272">
            <v>6136307.4199999897</v>
          </cell>
          <cell r="I272">
            <v>776071.21999999904</v>
          </cell>
        </row>
        <row r="273">
          <cell r="F273" t="str">
            <v>CAMT/5231047</v>
          </cell>
          <cell r="G273">
            <v>-416368.83</v>
          </cell>
          <cell r="H273">
            <v>0</v>
          </cell>
          <cell r="I273">
            <v>-416368.83</v>
          </cell>
        </row>
        <row r="274">
          <cell r="F274" t="str">
            <v>CAMT/5231050</v>
          </cell>
          <cell r="G274">
            <v>31918371.140000001</v>
          </cell>
          <cell r="H274">
            <v>41250678.5</v>
          </cell>
          <cell r="I274">
            <v>-9332307.3599999901</v>
          </cell>
        </row>
        <row r="275">
          <cell r="F275" t="str">
            <v>CAMT/5231051</v>
          </cell>
          <cell r="G275">
            <v>23328</v>
          </cell>
          <cell r="H275">
            <v>23328</v>
          </cell>
          <cell r="I275">
            <v>0</v>
          </cell>
        </row>
        <row r="276">
          <cell r="F276" t="str">
            <v>CAMT/5231052</v>
          </cell>
          <cell r="G276">
            <v>2163614.5</v>
          </cell>
          <cell r="H276">
            <v>2692450.1699999901</v>
          </cell>
          <cell r="I276">
            <v>-528835.67000000004</v>
          </cell>
        </row>
        <row r="277">
          <cell r="F277" t="str">
            <v>CAMT/5231055</v>
          </cell>
          <cell r="G277">
            <v>908948.79</v>
          </cell>
          <cell r="H277">
            <v>300302.63</v>
          </cell>
          <cell r="I277">
            <v>608646.16</v>
          </cell>
        </row>
        <row r="278">
          <cell r="F278" t="str">
            <v>CAMT/5231056</v>
          </cell>
          <cell r="G278">
            <v>0</v>
          </cell>
          <cell r="H278">
            <v>0</v>
          </cell>
          <cell r="I278">
            <v>0</v>
          </cell>
        </row>
        <row r="279">
          <cell r="F279" t="str">
            <v>CAMT/5231057</v>
          </cell>
          <cell r="G279">
            <v>7184.35</v>
          </cell>
          <cell r="H279">
            <v>9941.8700000000008</v>
          </cell>
          <cell r="I279">
            <v>-2757.52</v>
          </cell>
        </row>
        <row r="280">
          <cell r="F280" t="str">
            <v>CAMT/5231058</v>
          </cell>
          <cell r="G280">
            <v>4153.3999999999896</v>
          </cell>
          <cell r="H280">
            <v>5437.26</v>
          </cell>
          <cell r="I280">
            <v>-1283.8599999999899</v>
          </cell>
        </row>
        <row r="281">
          <cell r="F281" t="str">
            <v>CAMT/5231060</v>
          </cell>
          <cell r="G281">
            <v>487333.03999999899</v>
          </cell>
          <cell r="H281">
            <v>3187562.23</v>
          </cell>
          <cell r="I281">
            <v>-2700229.1899999902</v>
          </cell>
        </row>
        <row r="282">
          <cell r="F282" t="str">
            <v>CAMT/5231061</v>
          </cell>
          <cell r="G282">
            <v>762451.76</v>
          </cell>
          <cell r="H282">
            <v>1198315.3899999899</v>
          </cell>
          <cell r="I282">
            <v>-435863.63</v>
          </cell>
        </row>
        <row r="283">
          <cell r="F283" t="str">
            <v>CAMT/5231062</v>
          </cell>
          <cell r="G283">
            <v>-6852.1</v>
          </cell>
          <cell r="H283">
            <v>-613.12</v>
          </cell>
          <cell r="I283">
            <v>-6238.9799999999896</v>
          </cell>
        </row>
        <row r="284">
          <cell r="F284" t="str">
            <v>CAMT/5231065</v>
          </cell>
          <cell r="G284">
            <v>19024526.199999899</v>
          </cell>
          <cell r="H284">
            <v>28095995.600000001</v>
          </cell>
          <cell r="I284">
            <v>-9071469.4000000004</v>
          </cell>
        </row>
        <row r="285">
          <cell r="F285" t="str">
            <v>CAMT/5231066</v>
          </cell>
          <cell r="G285">
            <v>179775.109999999</v>
          </cell>
          <cell r="H285">
            <v>533458.18999999901</v>
          </cell>
          <cell r="I285">
            <v>-353683.08</v>
          </cell>
        </row>
        <row r="286">
          <cell r="F286" t="str">
            <v>CAMT/5231067</v>
          </cell>
          <cell r="G286">
            <v>1041403</v>
          </cell>
          <cell r="H286">
            <v>0</v>
          </cell>
          <cell r="I286">
            <v>1041403</v>
          </cell>
        </row>
        <row r="287">
          <cell r="F287" t="str">
            <v>CAMT/5241010</v>
          </cell>
          <cell r="G287">
            <v>106589344.13</v>
          </cell>
          <cell r="H287">
            <v>28922775.359999899</v>
          </cell>
          <cell r="I287">
            <v>77666568.769999906</v>
          </cell>
        </row>
        <row r="288">
          <cell r="F288" t="str">
            <v>CAMT/5241015</v>
          </cell>
          <cell r="G288">
            <v>205578.95</v>
          </cell>
          <cell r="H288">
            <v>948269.13</v>
          </cell>
          <cell r="I288">
            <v>-742690.18</v>
          </cell>
        </row>
        <row r="289">
          <cell r="F289" t="str">
            <v>CAMT/5241020</v>
          </cell>
          <cell r="G289">
            <v>-16865884.760000002</v>
          </cell>
          <cell r="H289">
            <v>-4093542.04999999</v>
          </cell>
          <cell r="I289">
            <v>-12772342.710000001</v>
          </cell>
        </row>
        <row r="290">
          <cell r="F290" t="str">
            <v>CAMT/5251010</v>
          </cell>
          <cell r="G290">
            <v>0</v>
          </cell>
          <cell r="H290">
            <v>0</v>
          </cell>
          <cell r="I290">
            <v>0</v>
          </cell>
        </row>
        <row r="291">
          <cell r="F291" t="str">
            <v>CAMT/5251020</v>
          </cell>
          <cell r="G291">
            <v>385577.32</v>
          </cell>
          <cell r="H291">
            <v>392041.09999999899</v>
          </cell>
          <cell r="I291">
            <v>-6463.7799999999897</v>
          </cell>
        </row>
        <row r="292">
          <cell r="F292" t="str">
            <v>CAMT/5701010</v>
          </cell>
          <cell r="G292">
            <v>30818126.390000001</v>
          </cell>
          <cell r="H292">
            <v>30396988.300000001</v>
          </cell>
          <cell r="I292">
            <v>421138.09</v>
          </cell>
        </row>
        <row r="293">
          <cell r="F293" t="str">
            <v>CAMT/5701020</v>
          </cell>
          <cell r="G293">
            <v>9060716.0199999902</v>
          </cell>
          <cell r="H293">
            <v>23920102.289999899</v>
          </cell>
          <cell r="I293">
            <v>-14859386.27</v>
          </cell>
        </row>
        <row r="294">
          <cell r="F294" t="str">
            <v>CAMT/5701030</v>
          </cell>
          <cell r="G294">
            <v>7181632.4100000001</v>
          </cell>
          <cell r="H294">
            <v>9443012.6199999899</v>
          </cell>
          <cell r="I294">
            <v>-2261380.21</v>
          </cell>
        </row>
        <row r="295">
          <cell r="F295" t="str">
            <v>CAMT/5701040</v>
          </cell>
          <cell r="G295">
            <v>11795034.67</v>
          </cell>
          <cell r="H295">
            <v>15360452.529999901</v>
          </cell>
          <cell r="I295">
            <v>-3565417.8599999901</v>
          </cell>
        </row>
        <row r="296">
          <cell r="F296" t="str">
            <v>CAMT/5701042</v>
          </cell>
          <cell r="G296">
            <v>10724207.51</v>
          </cell>
          <cell r="H296">
            <v>8717415.5700000003</v>
          </cell>
          <cell r="I296">
            <v>2006791.9399999899</v>
          </cell>
        </row>
        <row r="297">
          <cell r="F297" t="str">
            <v>CAMT/5701044</v>
          </cell>
          <cell r="G297">
            <v>104558619.72</v>
          </cell>
          <cell r="H297">
            <v>181084722.699999</v>
          </cell>
          <cell r="I297">
            <v>-76526102.980000004</v>
          </cell>
        </row>
        <row r="298">
          <cell r="F298" t="str">
            <v>CAMT/5701046</v>
          </cell>
          <cell r="G298">
            <v>295148.59999999899</v>
          </cell>
          <cell r="H298">
            <v>234256.769999999</v>
          </cell>
          <cell r="I298">
            <v>60891.83</v>
          </cell>
        </row>
        <row r="299">
          <cell r="F299" t="str">
            <v>CAMT/5701050</v>
          </cell>
          <cell r="G299">
            <v>5076316.03</v>
          </cell>
          <cell r="H299">
            <v>5448452.4100000001</v>
          </cell>
          <cell r="I299">
            <v>-372136.38</v>
          </cell>
        </row>
        <row r="300">
          <cell r="F300" t="str">
            <v>CAMT/5701052</v>
          </cell>
          <cell r="G300">
            <v>166346572.59999901</v>
          </cell>
          <cell r="H300">
            <v>119568534.58</v>
          </cell>
          <cell r="I300">
            <v>46778038.020000003</v>
          </cell>
        </row>
        <row r="301">
          <cell r="F301" t="str">
            <v>CAMT/5701054</v>
          </cell>
          <cell r="G301">
            <v>156377312.53999901</v>
          </cell>
          <cell r="H301">
            <v>191345992.75999901</v>
          </cell>
          <cell r="I301">
            <v>-34968680.219999902</v>
          </cell>
        </row>
        <row r="302">
          <cell r="F302" t="str">
            <v>CAMT/5701056</v>
          </cell>
          <cell r="G302">
            <v>290318.109999999</v>
          </cell>
          <cell r="H302">
            <v>41764.11</v>
          </cell>
          <cell r="I302">
            <v>248554</v>
          </cell>
        </row>
        <row r="303">
          <cell r="F303" t="str">
            <v>CAMT/5701070</v>
          </cell>
          <cell r="G303">
            <v>62719979.060000002</v>
          </cell>
          <cell r="H303">
            <v>27688514.699999899</v>
          </cell>
          <cell r="I303">
            <v>35031464.359999903</v>
          </cell>
        </row>
        <row r="304">
          <cell r="F304" t="str">
            <v>CAMT/5701072</v>
          </cell>
          <cell r="G304">
            <v>13027856.77</v>
          </cell>
          <cell r="H304">
            <v>5571411.8700000001</v>
          </cell>
          <cell r="I304">
            <v>7456444.9000000004</v>
          </cell>
        </row>
        <row r="305">
          <cell r="F305" t="str">
            <v>CAMT/5701074</v>
          </cell>
          <cell r="G305">
            <v>4329492.1500000004</v>
          </cell>
          <cell r="H305">
            <v>8044339.5099999905</v>
          </cell>
          <cell r="I305">
            <v>-3714847.3599999901</v>
          </cell>
        </row>
        <row r="306">
          <cell r="F306" t="str">
            <v>CAMT/5701078</v>
          </cell>
          <cell r="G306">
            <v>0</v>
          </cell>
          <cell r="H306">
            <v>0</v>
          </cell>
          <cell r="I306">
            <v>0</v>
          </cell>
        </row>
        <row r="307">
          <cell r="F307" t="str">
            <v>CAMT/5701100</v>
          </cell>
          <cell r="G307">
            <v>4488678.3600000003</v>
          </cell>
          <cell r="H307">
            <v>2583696.12</v>
          </cell>
          <cell r="I307">
            <v>1904982.24</v>
          </cell>
        </row>
        <row r="308">
          <cell r="F308" t="str">
            <v>CAMT/5701110</v>
          </cell>
          <cell r="G308">
            <v>-15116566.68</v>
          </cell>
          <cell r="H308">
            <v>-26819180.649999902</v>
          </cell>
          <cell r="I308">
            <v>11702613.970000001</v>
          </cell>
        </row>
        <row r="309">
          <cell r="F309" t="str">
            <v>CAMT/5701120</v>
          </cell>
          <cell r="G309">
            <v>-3211404.22</v>
          </cell>
          <cell r="H309">
            <v>-1992359.28</v>
          </cell>
          <cell r="I309">
            <v>-1219044.9399999899</v>
          </cell>
        </row>
        <row r="310">
          <cell r="F310" t="str">
            <v>CAMT/5701130</v>
          </cell>
          <cell r="G310">
            <v>506258.47999999899</v>
          </cell>
          <cell r="H310">
            <v>1500</v>
          </cell>
          <cell r="I310">
            <v>504758.47999999899</v>
          </cell>
        </row>
        <row r="311">
          <cell r="F311" t="str">
            <v>CAMT/5701210</v>
          </cell>
          <cell r="G311">
            <v>-123723.73</v>
          </cell>
          <cell r="H311">
            <v>12673.299999999899</v>
          </cell>
          <cell r="I311">
            <v>-136397.03</v>
          </cell>
        </row>
        <row r="312">
          <cell r="F312" t="str">
            <v>CAMT/5701220</v>
          </cell>
          <cell r="G312">
            <v>-247442.829999999</v>
          </cell>
          <cell r="H312">
            <v>26725.200000000001</v>
          </cell>
          <cell r="I312">
            <v>-274168.03000000003</v>
          </cell>
        </row>
        <row r="313">
          <cell r="F313" t="str">
            <v>CAMT/5701230</v>
          </cell>
          <cell r="G313">
            <v>-173212.47</v>
          </cell>
          <cell r="H313">
            <v>17842.93</v>
          </cell>
          <cell r="I313">
            <v>-191055.399999999</v>
          </cell>
        </row>
        <row r="314">
          <cell r="F314" t="str">
            <v>CAMT/5701240</v>
          </cell>
          <cell r="G314">
            <v>-2100634.64</v>
          </cell>
          <cell r="H314">
            <v>-7053448.8200000003</v>
          </cell>
          <cell r="I314">
            <v>4952814.1799999904</v>
          </cell>
        </row>
        <row r="315">
          <cell r="F315" t="str">
            <v>CAMT/5701250</v>
          </cell>
          <cell r="G315">
            <v>-187894.7</v>
          </cell>
          <cell r="H315">
            <v>-630724.39</v>
          </cell>
          <cell r="I315">
            <v>442829.69</v>
          </cell>
        </row>
        <row r="316">
          <cell r="F316" t="str">
            <v>CAMT/5701260</v>
          </cell>
          <cell r="G316">
            <v>-56959.65</v>
          </cell>
          <cell r="H316">
            <v>-58761.440000000002</v>
          </cell>
          <cell r="I316">
            <v>1801.79</v>
          </cell>
        </row>
        <row r="317">
          <cell r="F317" t="str">
            <v>CAMT/5701300</v>
          </cell>
          <cell r="G317">
            <v>12783.32</v>
          </cell>
          <cell r="H317">
            <v>-102587</v>
          </cell>
          <cell r="I317">
            <v>115370.32</v>
          </cell>
        </row>
        <row r="318">
          <cell r="F318" t="str">
            <v>CAMT/5701360</v>
          </cell>
          <cell r="G318">
            <v>0</v>
          </cell>
          <cell r="H318">
            <v>0</v>
          </cell>
          <cell r="I318">
            <v>0</v>
          </cell>
        </row>
        <row r="319">
          <cell r="F319" t="str">
            <v>CAMT/5701370</v>
          </cell>
          <cell r="G319">
            <v>0</v>
          </cell>
          <cell r="H319">
            <v>0</v>
          </cell>
          <cell r="I319">
            <v>0</v>
          </cell>
        </row>
        <row r="320">
          <cell r="F320" t="str">
            <v>CAMT/5701380</v>
          </cell>
          <cell r="G320">
            <v>437997.299999999</v>
          </cell>
          <cell r="H320">
            <v>327325.37</v>
          </cell>
          <cell r="I320">
            <v>110671.929999999</v>
          </cell>
        </row>
        <row r="321">
          <cell r="F321" t="str">
            <v>CAMT/5701390</v>
          </cell>
          <cell r="G321">
            <v>-561146.19999999902</v>
          </cell>
          <cell r="H321">
            <v>-401609.799999999</v>
          </cell>
          <cell r="I321">
            <v>-159536.399999999</v>
          </cell>
        </row>
        <row r="322">
          <cell r="F322" t="str">
            <v>CAMT/5701510</v>
          </cell>
          <cell r="G322">
            <v>-2222974.64</v>
          </cell>
          <cell r="H322">
            <v>-1350942.31</v>
          </cell>
          <cell r="I322">
            <v>-872032.32999999903</v>
          </cell>
        </row>
        <row r="323">
          <cell r="F323" t="str">
            <v>CAMT/5701520</v>
          </cell>
          <cell r="G323">
            <v>149663.57</v>
          </cell>
          <cell r="H323">
            <v>206535.739999999</v>
          </cell>
          <cell r="I323">
            <v>-56872.169999999896</v>
          </cell>
        </row>
        <row r="324">
          <cell r="F324" t="str">
            <v>CAMT/5701530</v>
          </cell>
          <cell r="G324">
            <v>14143376.77</v>
          </cell>
          <cell r="H324">
            <v>8411738.0700000003</v>
          </cell>
          <cell r="I324">
            <v>5731638.7000000002</v>
          </cell>
        </row>
        <row r="325">
          <cell r="F325" t="str">
            <v>CAMT/5701540</v>
          </cell>
          <cell r="G325">
            <v>46203119.700000003</v>
          </cell>
          <cell r="H325">
            <v>15138800.5</v>
          </cell>
          <cell r="I325">
            <v>31064319.199999899</v>
          </cell>
        </row>
        <row r="326">
          <cell r="F326" t="str">
            <v>CAMT/5701550</v>
          </cell>
          <cell r="G326">
            <v>10901847.460000001</v>
          </cell>
          <cell r="H326">
            <v>8735250.75</v>
          </cell>
          <cell r="I326">
            <v>2166596.71</v>
          </cell>
        </row>
        <row r="327">
          <cell r="F327" t="str">
            <v>CAMT/5701560</v>
          </cell>
          <cell r="G327">
            <v>165063.109999999</v>
          </cell>
          <cell r="H327">
            <v>2670263.1699999901</v>
          </cell>
          <cell r="I327">
            <v>-2505200.06</v>
          </cell>
        </row>
        <row r="328">
          <cell r="F328" t="str">
            <v>CAMT/5701565</v>
          </cell>
          <cell r="G328">
            <v>0</v>
          </cell>
          <cell r="H328">
            <v>-2.9999999999999898E-2</v>
          </cell>
          <cell r="I328">
            <v>2.9999999999999898E-2</v>
          </cell>
        </row>
        <row r="329">
          <cell r="F329" t="str">
            <v>CAMT/5701570</v>
          </cell>
          <cell r="G329">
            <v>-49536106.789999902</v>
          </cell>
          <cell r="H329">
            <v>5501798.3700000001</v>
          </cell>
          <cell r="I329">
            <v>-55037905.1599999</v>
          </cell>
        </row>
        <row r="330">
          <cell r="F330" t="str">
            <v>CAMT/5701610</v>
          </cell>
          <cell r="G330">
            <v>-17535.1699999999</v>
          </cell>
          <cell r="H330">
            <v>-3338.6799999999898</v>
          </cell>
          <cell r="I330">
            <v>-14196.49</v>
          </cell>
        </row>
        <row r="331">
          <cell r="F331" t="str">
            <v>CAMT/5701620</v>
          </cell>
          <cell r="G331">
            <v>-34831.779999999897</v>
          </cell>
          <cell r="H331">
            <v>-6157.7399999999898</v>
          </cell>
          <cell r="I331">
            <v>-28674.04</v>
          </cell>
        </row>
        <row r="332">
          <cell r="F332" t="str">
            <v>CAMT/5701630</v>
          </cell>
          <cell r="G332">
            <v>-24621.72</v>
          </cell>
          <cell r="H332">
            <v>-4595.26</v>
          </cell>
          <cell r="I332">
            <v>-20026.459999999901</v>
          </cell>
        </row>
        <row r="333">
          <cell r="F333" t="str">
            <v>CAMT/5701640</v>
          </cell>
          <cell r="G333">
            <v>-272310.08</v>
          </cell>
          <cell r="H333">
            <v>-368594.859999999</v>
          </cell>
          <cell r="I333">
            <v>96284.779999999897</v>
          </cell>
        </row>
        <row r="334">
          <cell r="F334" t="str">
            <v>CAMT/5701650</v>
          </cell>
          <cell r="G334">
            <v>-24359.06</v>
          </cell>
          <cell r="H334">
            <v>-32919.69</v>
          </cell>
          <cell r="I334">
            <v>8560.6299999999901</v>
          </cell>
        </row>
        <row r="335">
          <cell r="F335" t="str">
            <v>CAMT/5701660</v>
          </cell>
          <cell r="G335">
            <v>-9364.1299999999901</v>
          </cell>
          <cell r="H335">
            <v>-7163.18</v>
          </cell>
          <cell r="I335">
            <v>-2200.9499999999898</v>
          </cell>
        </row>
        <row r="336">
          <cell r="F336" t="str">
            <v>CAMT/5702010</v>
          </cell>
          <cell r="G336">
            <v>-35942729.840000004</v>
          </cell>
          <cell r="H336">
            <v>-34977246</v>
          </cell>
          <cell r="I336">
            <v>-965483.83999999904</v>
          </cell>
        </row>
        <row r="337">
          <cell r="F337" t="str">
            <v>CAMT/5702020</v>
          </cell>
          <cell r="G337">
            <v>-9395458.2300000004</v>
          </cell>
          <cell r="H337">
            <v>-24170638.780000001</v>
          </cell>
          <cell r="I337">
            <v>14775180.550000001</v>
          </cell>
        </row>
        <row r="338">
          <cell r="F338" t="str">
            <v>CAMT/5702030</v>
          </cell>
          <cell r="G338">
            <v>-8137487.2300000004</v>
          </cell>
          <cell r="H338">
            <v>-10625162.84</v>
          </cell>
          <cell r="I338">
            <v>2487675.6099999901</v>
          </cell>
        </row>
        <row r="339">
          <cell r="F339" t="str">
            <v>CAMT/5702040</v>
          </cell>
          <cell r="G339">
            <v>-8026461.6900000004</v>
          </cell>
          <cell r="H339">
            <v>-12832337.1</v>
          </cell>
          <cell r="I339">
            <v>4805875.41</v>
          </cell>
        </row>
        <row r="340">
          <cell r="F340" t="str">
            <v>CAMT/5702042</v>
          </cell>
          <cell r="G340">
            <v>-10645703.51</v>
          </cell>
          <cell r="H340">
            <v>-8525624.4700000007</v>
          </cell>
          <cell r="I340">
            <v>-2120079.04</v>
          </cell>
        </row>
        <row r="341">
          <cell r="F341" t="str">
            <v>CAMT/5702044</v>
          </cell>
          <cell r="G341">
            <v>-108451343.89</v>
          </cell>
          <cell r="H341">
            <v>-184090795.84999901</v>
          </cell>
          <cell r="I341">
            <v>75639451.959999904</v>
          </cell>
        </row>
        <row r="342">
          <cell r="F342" t="str">
            <v>CAMT/5702046</v>
          </cell>
          <cell r="G342">
            <v>-333435.299999999</v>
          </cell>
          <cell r="H342">
            <v>-245350.59</v>
          </cell>
          <cell r="I342">
            <v>-88084.71</v>
          </cell>
        </row>
        <row r="343">
          <cell r="F343" t="str">
            <v>CAMT/5702050</v>
          </cell>
          <cell r="G343">
            <v>-5285684.82</v>
          </cell>
          <cell r="H343">
            <v>-5591795.6100000003</v>
          </cell>
          <cell r="I343">
            <v>306110.78999999899</v>
          </cell>
        </row>
        <row r="344">
          <cell r="F344" t="str">
            <v>CAMT/5702052</v>
          </cell>
          <cell r="G344">
            <v>-167185937.94</v>
          </cell>
          <cell r="H344">
            <v>-119939224.39</v>
          </cell>
          <cell r="I344">
            <v>-47246713.5499999</v>
          </cell>
        </row>
        <row r="345">
          <cell r="F345" t="str">
            <v>CAMT/5702054</v>
          </cell>
          <cell r="G345">
            <v>-157622428.31</v>
          </cell>
          <cell r="H345">
            <v>-191921375.15000001</v>
          </cell>
          <cell r="I345">
            <v>34298946.840000004</v>
          </cell>
        </row>
        <row r="346">
          <cell r="F346" t="str">
            <v>CAMT/5702056</v>
          </cell>
          <cell r="G346">
            <v>-264665.09000000003</v>
          </cell>
          <cell r="H346">
            <v>-47723.8</v>
          </cell>
          <cell r="I346">
            <v>-216941.29</v>
          </cell>
        </row>
        <row r="347">
          <cell r="F347" t="str">
            <v>CAMT/5702070</v>
          </cell>
          <cell r="G347">
            <v>-59284491.560000002</v>
          </cell>
          <cell r="H347">
            <v>-21343205.41</v>
          </cell>
          <cell r="I347">
            <v>-37941286.149999902</v>
          </cell>
        </row>
        <row r="348">
          <cell r="F348" t="str">
            <v>CAMT/5702072</v>
          </cell>
          <cell r="G348">
            <v>-14053291.42</v>
          </cell>
          <cell r="H348">
            <v>-5952243.7800000003</v>
          </cell>
          <cell r="I348">
            <v>-8101047.6399999904</v>
          </cell>
        </row>
        <row r="349">
          <cell r="F349" t="str">
            <v>CAMT/5702074</v>
          </cell>
          <cell r="G349">
            <v>4861477.45</v>
          </cell>
          <cell r="H349">
            <v>911122.8</v>
          </cell>
          <cell r="I349">
            <v>3950354.6499999901</v>
          </cell>
        </row>
        <row r="350">
          <cell r="F350" t="str">
            <v>CAMT/5702078</v>
          </cell>
          <cell r="G350">
            <v>0</v>
          </cell>
          <cell r="H350">
            <v>0</v>
          </cell>
          <cell r="I350">
            <v>0</v>
          </cell>
        </row>
        <row r="351">
          <cell r="F351" t="str">
            <v>CAMT/5702100</v>
          </cell>
          <cell r="G351">
            <v>-4488678.3600000003</v>
          </cell>
          <cell r="H351">
            <v>-2583696.1099999901</v>
          </cell>
          <cell r="I351">
            <v>-1904982.25</v>
          </cell>
        </row>
        <row r="352">
          <cell r="F352" t="str">
            <v>CAMT/5702110</v>
          </cell>
          <cell r="G352">
            <v>15879056.050000001</v>
          </cell>
          <cell r="H352">
            <v>26916643.399999902</v>
          </cell>
          <cell r="I352">
            <v>-11037587.35</v>
          </cell>
        </row>
        <row r="353">
          <cell r="F353" t="str">
            <v>CAMT/5702120</v>
          </cell>
          <cell r="G353">
            <v>3211404.22</v>
          </cell>
          <cell r="H353">
            <v>1992359.27</v>
          </cell>
          <cell r="I353">
            <v>1219044.95</v>
          </cell>
        </row>
        <row r="354">
          <cell r="F354" t="str">
            <v>CAMT/5702130</v>
          </cell>
          <cell r="G354">
            <v>-506258.47999999899</v>
          </cell>
          <cell r="H354">
            <v>-1500</v>
          </cell>
          <cell r="I354">
            <v>-504758.47999999899</v>
          </cell>
        </row>
        <row r="355">
          <cell r="F355" t="str">
            <v>CAMT/5702300</v>
          </cell>
          <cell r="G355">
            <v>-12783.42</v>
          </cell>
          <cell r="H355">
            <v>123437</v>
          </cell>
          <cell r="I355">
            <v>-136220.42000000001</v>
          </cell>
        </row>
        <row r="356">
          <cell r="F356" t="str">
            <v>CAMT/5702500</v>
          </cell>
          <cell r="G356">
            <v>-19287585</v>
          </cell>
          <cell r="H356">
            <v>-38668689.960000001</v>
          </cell>
          <cell r="I356">
            <v>19381104.960000001</v>
          </cell>
        </row>
        <row r="357">
          <cell r="F357" t="str">
            <v>CAMT/5708030</v>
          </cell>
          <cell r="G357">
            <v>-3717.92</v>
          </cell>
          <cell r="H357">
            <v>0</v>
          </cell>
          <cell r="I357">
            <v>-3717.92</v>
          </cell>
        </row>
        <row r="358">
          <cell r="F358" t="str">
            <v>CAMT/5708046</v>
          </cell>
          <cell r="G358">
            <v>-1179.6099999999899</v>
          </cell>
          <cell r="H358">
            <v>0</v>
          </cell>
          <cell r="I358">
            <v>-1179.6099999999899</v>
          </cell>
        </row>
        <row r="359">
          <cell r="F359" t="str">
            <v>CAMT/5708056</v>
          </cell>
          <cell r="G359">
            <v>-5659.01</v>
          </cell>
          <cell r="H359">
            <v>-64563.4</v>
          </cell>
          <cell r="I359">
            <v>58904.389999999898</v>
          </cell>
        </row>
        <row r="360">
          <cell r="F360" t="str">
            <v>CAMT/5708070</v>
          </cell>
          <cell r="G360">
            <v>5522.79</v>
          </cell>
          <cell r="H360">
            <v>0</v>
          </cell>
          <cell r="I360">
            <v>5522.79</v>
          </cell>
        </row>
        <row r="361">
          <cell r="F361" t="str">
            <v>CAMT/5708072</v>
          </cell>
          <cell r="G361">
            <v>0</v>
          </cell>
          <cell r="H361">
            <v>0</v>
          </cell>
          <cell r="I361">
            <v>0</v>
          </cell>
        </row>
        <row r="362">
          <cell r="F362" t="str">
            <v>CAMT/5708074</v>
          </cell>
          <cell r="G362">
            <v>0</v>
          </cell>
          <cell r="H362">
            <v>0</v>
          </cell>
          <cell r="I362">
            <v>0</v>
          </cell>
        </row>
        <row r="363">
          <cell r="F363" t="str">
            <v>CAMT/5708120</v>
          </cell>
          <cell r="G363">
            <v>506258.47999999899</v>
          </cell>
          <cell r="H363">
            <v>0</v>
          </cell>
          <cell r="I363">
            <v>506258.47999999899</v>
          </cell>
        </row>
        <row r="364">
          <cell r="F364" t="str">
            <v>CAMT/5708500</v>
          </cell>
          <cell r="G364">
            <v>-49594800.57</v>
          </cell>
          <cell r="H364">
            <v>0</v>
          </cell>
          <cell r="I364">
            <v>-49594800.57</v>
          </cell>
        </row>
        <row r="365">
          <cell r="F365" t="str">
            <v>CAMT/5708510</v>
          </cell>
          <cell r="G365">
            <v>0</v>
          </cell>
          <cell r="H365">
            <v>0</v>
          </cell>
          <cell r="I365">
            <v>0</v>
          </cell>
        </row>
        <row r="366">
          <cell r="F366" t="str">
            <v>CAMT/5751010</v>
          </cell>
          <cell r="G366">
            <v>1916150.29</v>
          </cell>
          <cell r="H366">
            <v>647805.54</v>
          </cell>
          <cell r="I366">
            <v>1268344.75</v>
          </cell>
        </row>
        <row r="367">
          <cell r="F367" t="str">
            <v>CAMT/5751020</v>
          </cell>
          <cell r="G367">
            <v>2572528.0699999901</v>
          </cell>
          <cell r="H367">
            <v>1935890.57</v>
          </cell>
          <cell r="I367">
            <v>636637.5</v>
          </cell>
        </row>
        <row r="368">
          <cell r="F368" t="str">
            <v>CAMT/5752010</v>
          </cell>
          <cell r="G368">
            <v>0</v>
          </cell>
          <cell r="H368">
            <v>0</v>
          </cell>
          <cell r="I368">
            <v>0</v>
          </cell>
        </row>
        <row r="369">
          <cell r="F369" t="str">
            <v>CAMT/5752020</v>
          </cell>
          <cell r="G369">
            <v>359.81999999999903</v>
          </cell>
          <cell r="H369">
            <v>6216.75</v>
          </cell>
          <cell r="I369">
            <v>-5856.93</v>
          </cell>
        </row>
        <row r="370">
          <cell r="F370" t="str">
            <v>CAMT/5752030</v>
          </cell>
          <cell r="G370">
            <v>3520.4099999999899</v>
          </cell>
          <cell r="H370">
            <v>9793.5799999999908</v>
          </cell>
          <cell r="I370">
            <v>-6273.17</v>
          </cell>
        </row>
        <row r="371">
          <cell r="F371" t="str">
            <v>CAMT/5752040</v>
          </cell>
          <cell r="G371">
            <v>-16112.969999999899</v>
          </cell>
          <cell r="H371">
            <v>58525.239999999903</v>
          </cell>
          <cell r="I371">
            <v>-74638.210000000006</v>
          </cell>
        </row>
        <row r="372">
          <cell r="F372" t="str">
            <v>CAMT/5752050</v>
          </cell>
          <cell r="G372">
            <v>171.8</v>
          </cell>
          <cell r="H372">
            <v>-89.5</v>
          </cell>
          <cell r="I372">
            <v>261.3</v>
          </cell>
        </row>
        <row r="373">
          <cell r="F373" t="str">
            <v>CAMT/5753010</v>
          </cell>
          <cell r="G373">
            <v>-820631.93999999901</v>
          </cell>
          <cell r="H373">
            <v>-624020.84999999905</v>
          </cell>
          <cell r="I373">
            <v>-196611.09</v>
          </cell>
        </row>
        <row r="374">
          <cell r="F374" t="str">
            <v>CAMT/5753015</v>
          </cell>
          <cell r="G374">
            <v>-2265385.04</v>
          </cell>
          <cell r="H374">
            <v>-3856597.21</v>
          </cell>
          <cell r="I374">
            <v>1591212.1699999899</v>
          </cell>
        </row>
        <row r="375">
          <cell r="F375" t="str">
            <v>CAMT/5753020</v>
          </cell>
          <cell r="G375">
            <v>54262.33</v>
          </cell>
          <cell r="H375">
            <v>-113346.75999999901</v>
          </cell>
          <cell r="I375">
            <v>167609.09</v>
          </cell>
        </row>
        <row r="376">
          <cell r="F376" t="str">
            <v>CAMT/5753025</v>
          </cell>
          <cell r="G376">
            <v>19548.98</v>
          </cell>
          <cell r="H376">
            <v>-232243.299999999</v>
          </cell>
          <cell r="I376">
            <v>251792.28</v>
          </cell>
        </row>
        <row r="377">
          <cell r="F377" t="str">
            <v>CAMT/5753030</v>
          </cell>
          <cell r="G377">
            <v>0</v>
          </cell>
          <cell r="H377">
            <v>-53198.8</v>
          </cell>
          <cell r="I377">
            <v>53198.8</v>
          </cell>
        </row>
        <row r="378">
          <cell r="F378" t="str">
            <v>CAMT/5753040</v>
          </cell>
          <cell r="G378">
            <v>-1241859</v>
          </cell>
          <cell r="H378">
            <v>-451919</v>
          </cell>
          <cell r="I378">
            <v>-789940</v>
          </cell>
        </row>
        <row r="379">
          <cell r="F379" t="str">
            <v>CAMT/5753045</v>
          </cell>
          <cell r="G379">
            <v>-2915008.3199999901</v>
          </cell>
          <cell r="H379">
            <v>887019.41</v>
          </cell>
          <cell r="I379">
            <v>-3802027.73</v>
          </cell>
        </row>
        <row r="380">
          <cell r="F380" t="str">
            <v>CAMT/5753050</v>
          </cell>
          <cell r="G380">
            <v>-7500</v>
          </cell>
          <cell r="H380">
            <v>-4000</v>
          </cell>
          <cell r="I380">
            <v>-3500</v>
          </cell>
        </row>
        <row r="381">
          <cell r="F381" t="str">
            <v>CAMT/5753055</v>
          </cell>
          <cell r="G381">
            <v>255854.63</v>
          </cell>
          <cell r="H381">
            <v>-69000</v>
          </cell>
          <cell r="I381">
            <v>324854.63</v>
          </cell>
        </row>
        <row r="382">
          <cell r="F382" t="str">
            <v>CAMT/5753060</v>
          </cell>
          <cell r="G382">
            <v>18840</v>
          </cell>
          <cell r="H382">
            <v>20765.139999999901</v>
          </cell>
          <cell r="I382">
            <v>-1925.14</v>
          </cell>
        </row>
        <row r="383">
          <cell r="F383" t="str">
            <v>CAMT/5753070</v>
          </cell>
          <cell r="G383">
            <v>0</v>
          </cell>
          <cell r="H383">
            <v>-4000</v>
          </cell>
          <cell r="I383">
            <v>4000</v>
          </cell>
        </row>
        <row r="384">
          <cell r="F384" t="str">
            <v>CAMT/5753075</v>
          </cell>
          <cell r="G384">
            <v>-1813000</v>
          </cell>
          <cell r="H384">
            <v>-380800</v>
          </cell>
          <cell r="I384">
            <v>-1432200</v>
          </cell>
        </row>
        <row r="385">
          <cell r="F385" t="str">
            <v>CAMT/5753080</v>
          </cell>
          <cell r="G385">
            <v>-15000</v>
          </cell>
          <cell r="H385">
            <v>-104000</v>
          </cell>
          <cell r="I385">
            <v>89000</v>
          </cell>
        </row>
        <row r="386">
          <cell r="F386" t="str">
            <v>CAMT/5753085</v>
          </cell>
          <cell r="G386">
            <v>0</v>
          </cell>
          <cell r="H386">
            <v>0</v>
          </cell>
          <cell r="I386">
            <v>0</v>
          </cell>
        </row>
        <row r="387">
          <cell r="F387" t="str">
            <v>CAMT/5753090</v>
          </cell>
          <cell r="G387">
            <v>-2207968.3199999901</v>
          </cell>
          <cell r="H387">
            <v>-12645752.49</v>
          </cell>
          <cell r="I387">
            <v>10437784.17</v>
          </cell>
        </row>
        <row r="388">
          <cell r="F388" t="str">
            <v>CAMT/5753095</v>
          </cell>
          <cell r="G388">
            <v>-5374112.4900000002</v>
          </cell>
          <cell r="H388">
            <v>-9536772.1899999902</v>
          </cell>
          <cell r="I388">
            <v>4162659.7</v>
          </cell>
        </row>
        <row r="389">
          <cell r="F389" t="str">
            <v>CAMT/5753988</v>
          </cell>
          <cell r="G389">
            <v>0</v>
          </cell>
          <cell r="H389">
            <v>0</v>
          </cell>
          <cell r="I389">
            <v>0</v>
          </cell>
        </row>
        <row r="390">
          <cell r="F390" t="str">
            <v>CAMT/5754010</v>
          </cell>
          <cell r="G390">
            <v>-427562.63</v>
          </cell>
          <cell r="H390">
            <v>4879.25</v>
          </cell>
          <cell r="I390">
            <v>-432441.88</v>
          </cell>
        </row>
        <row r="391">
          <cell r="F391" t="str">
            <v>CAMT/5754020</v>
          </cell>
          <cell r="G391">
            <v>-2783841.5899999901</v>
          </cell>
          <cell r="H391">
            <v>-1997238.52</v>
          </cell>
          <cell r="I391">
            <v>-786603.06999999902</v>
          </cell>
        </row>
        <row r="392">
          <cell r="F392" t="str">
            <v>CAMT/5754988</v>
          </cell>
          <cell r="G392">
            <v>0</v>
          </cell>
          <cell r="H392">
            <v>0</v>
          </cell>
          <cell r="I392">
            <v>0</v>
          </cell>
        </row>
        <row r="393">
          <cell r="F393" t="str">
            <v>CAMT/5755010</v>
          </cell>
          <cell r="G393">
            <v>-123723.73</v>
          </cell>
          <cell r="H393">
            <v>12673.299999999899</v>
          </cell>
          <cell r="I393">
            <v>-136397.03</v>
          </cell>
        </row>
        <row r="394">
          <cell r="F394" t="str">
            <v>CAMT/5755020</v>
          </cell>
          <cell r="G394">
            <v>-247442.829999999</v>
          </cell>
          <cell r="H394">
            <v>26725.200000000001</v>
          </cell>
          <cell r="I394">
            <v>-274168.03000000003</v>
          </cell>
        </row>
        <row r="395">
          <cell r="F395" t="str">
            <v>CAMT/5755030</v>
          </cell>
          <cell r="G395">
            <v>-173212.47</v>
          </cell>
          <cell r="H395">
            <v>17842.93</v>
          </cell>
          <cell r="I395">
            <v>-191055.399999999</v>
          </cell>
        </row>
        <row r="396">
          <cell r="F396" t="str">
            <v>CAMT/5755040</v>
          </cell>
          <cell r="G396">
            <v>-2100634.64</v>
          </cell>
          <cell r="H396">
            <v>-7053448.8200000003</v>
          </cell>
          <cell r="I396">
            <v>4952814.1799999904</v>
          </cell>
        </row>
        <row r="397">
          <cell r="F397" t="str">
            <v>CAMT/5755050</v>
          </cell>
          <cell r="G397">
            <v>-187894.7</v>
          </cell>
          <cell r="H397">
            <v>-630724.39</v>
          </cell>
          <cell r="I397">
            <v>442829.69</v>
          </cell>
        </row>
        <row r="398">
          <cell r="F398" t="str">
            <v>CAMT/5755060</v>
          </cell>
          <cell r="G398">
            <v>-56959.65</v>
          </cell>
          <cell r="H398">
            <v>-58761.440000000002</v>
          </cell>
          <cell r="I398">
            <v>1801.79</v>
          </cell>
        </row>
        <row r="399">
          <cell r="F399" t="str">
            <v>CAMT/5756010</v>
          </cell>
          <cell r="G399">
            <v>581177.30000000005</v>
          </cell>
          <cell r="H399">
            <v>401609.799999999</v>
          </cell>
          <cell r="I399">
            <v>179567.5</v>
          </cell>
        </row>
        <row r="400">
          <cell r="F400" t="str">
            <v>CAMT/5756020</v>
          </cell>
          <cell r="G400">
            <v>-581177.30000000005</v>
          </cell>
          <cell r="H400">
            <v>-401609.799999999</v>
          </cell>
          <cell r="I400">
            <v>-179567.5</v>
          </cell>
        </row>
        <row r="401">
          <cell r="F401" t="str">
            <v>CAMT/5757010</v>
          </cell>
          <cell r="G401">
            <v>-1611072.62</v>
          </cell>
          <cell r="H401">
            <v>-1128024.8400000001</v>
          </cell>
          <cell r="I401">
            <v>-483047.78</v>
          </cell>
        </row>
        <row r="402">
          <cell r="F402" t="str">
            <v>CAMT/5757011</v>
          </cell>
          <cell r="G402">
            <v>-163561.019999999</v>
          </cell>
          <cell r="H402">
            <v>-304826.84000000003</v>
          </cell>
          <cell r="I402">
            <v>141265.82</v>
          </cell>
        </row>
        <row r="403">
          <cell r="F403" t="str">
            <v>CAMT/5757015</v>
          </cell>
          <cell r="G403">
            <v>0</v>
          </cell>
          <cell r="H403">
            <v>0</v>
          </cell>
          <cell r="I403">
            <v>0</v>
          </cell>
        </row>
        <row r="404">
          <cell r="F404" t="str">
            <v>CAMT/5757020</v>
          </cell>
          <cell r="G404">
            <v>8299.85</v>
          </cell>
          <cell r="H404">
            <v>-15449.15</v>
          </cell>
          <cell r="I404">
            <v>23749</v>
          </cell>
        </row>
        <row r="405">
          <cell r="F405" t="str">
            <v>CAMT/5757030</v>
          </cell>
          <cell r="G405">
            <v>14111501.98</v>
          </cell>
          <cell r="H405">
            <v>8406684.3900000006</v>
          </cell>
          <cell r="I405">
            <v>5704817.5899999896</v>
          </cell>
        </row>
        <row r="406">
          <cell r="F406" t="str">
            <v>CAMT/5757035</v>
          </cell>
          <cell r="G406">
            <v>19964.88</v>
          </cell>
          <cell r="H406">
            <v>5053.6599999999899</v>
          </cell>
          <cell r="I406">
            <v>14911.219999999899</v>
          </cell>
        </row>
        <row r="407">
          <cell r="F407" t="str">
            <v>CAMT/5757040</v>
          </cell>
          <cell r="G407">
            <v>46237099.130000003</v>
          </cell>
          <cell r="H407">
            <v>15149795.720000001</v>
          </cell>
          <cell r="I407">
            <v>31087303.41</v>
          </cell>
        </row>
        <row r="408">
          <cell r="F408" t="str">
            <v>CAMT/5757050</v>
          </cell>
          <cell r="G408">
            <v>10902650.439999901</v>
          </cell>
          <cell r="H408">
            <v>8735250.7699999902</v>
          </cell>
          <cell r="I408">
            <v>2167399.6699999901</v>
          </cell>
        </row>
        <row r="409">
          <cell r="F409" t="str">
            <v>CAMT/5757060</v>
          </cell>
          <cell r="G409">
            <v>165063.109999999</v>
          </cell>
          <cell r="H409">
            <v>2670263.1699999901</v>
          </cell>
          <cell r="I409">
            <v>-2505200.06</v>
          </cell>
        </row>
        <row r="410">
          <cell r="F410" t="str">
            <v>CAMT/5757070</v>
          </cell>
          <cell r="G410">
            <v>56703.169999999896</v>
          </cell>
          <cell r="H410">
            <v>-74747.63</v>
          </cell>
          <cell r="I410">
            <v>131450.799999999</v>
          </cell>
        </row>
        <row r="411">
          <cell r="F411" t="str">
            <v>CAMT/5757080</v>
          </cell>
          <cell r="G411">
            <v>0</v>
          </cell>
          <cell r="H411">
            <v>0</v>
          </cell>
          <cell r="I411">
            <v>0</v>
          </cell>
        </row>
        <row r="412">
          <cell r="F412" t="str">
            <v>CAMT/5757090</v>
          </cell>
          <cell r="G412">
            <v>-447720</v>
          </cell>
          <cell r="H412">
            <v>-65058</v>
          </cell>
          <cell r="I412">
            <v>-382662</v>
          </cell>
        </row>
        <row r="413">
          <cell r="F413" t="str">
            <v>CAMT/5757877</v>
          </cell>
          <cell r="G413">
            <v>0</v>
          </cell>
          <cell r="H413">
            <v>0</v>
          </cell>
          <cell r="I413">
            <v>0</v>
          </cell>
        </row>
        <row r="414">
          <cell r="F414" t="str">
            <v>CAMT/5757910</v>
          </cell>
          <cell r="G414">
            <v>0</v>
          </cell>
          <cell r="H414">
            <v>0</v>
          </cell>
          <cell r="I414">
            <v>0</v>
          </cell>
        </row>
        <row r="415">
          <cell r="F415" t="str">
            <v>CAMT/5757977</v>
          </cell>
          <cell r="G415">
            <v>0</v>
          </cell>
          <cell r="H415">
            <v>0</v>
          </cell>
          <cell r="I415">
            <v>0</v>
          </cell>
        </row>
        <row r="416">
          <cell r="F416" t="str">
            <v>CAMT/5757989</v>
          </cell>
          <cell r="G416">
            <v>0</v>
          </cell>
          <cell r="H416">
            <v>5602591</v>
          </cell>
          <cell r="I416">
            <v>-5602591</v>
          </cell>
        </row>
        <row r="417">
          <cell r="F417" t="str">
            <v>CAMT/5758010</v>
          </cell>
          <cell r="G417">
            <v>-17535.1699999999</v>
          </cell>
          <cell r="H417">
            <v>-3338.6799999999898</v>
          </cell>
          <cell r="I417">
            <v>-14196.49</v>
          </cell>
        </row>
        <row r="418">
          <cell r="F418" t="str">
            <v>CAMT/5758020</v>
          </cell>
          <cell r="G418">
            <v>-34831.779999999897</v>
          </cell>
          <cell r="H418">
            <v>-6157.7399999999898</v>
          </cell>
          <cell r="I418">
            <v>-28674.04</v>
          </cell>
        </row>
        <row r="419">
          <cell r="F419" t="str">
            <v>CAMT/5758030</v>
          </cell>
          <cell r="G419">
            <v>-24621.72</v>
          </cell>
          <cell r="H419">
            <v>-4595.26</v>
          </cell>
          <cell r="I419">
            <v>-20026.459999999901</v>
          </cell>
        </row>
        <row r="420">
          <cell r="F420" t="str">
            <v>CAMT/5758040</v>
          </cell>
          <cell r="G420">
            <v>-272310.08</v>
          </cell>
          <cell r="H420">
            <v>-368594.859999999</v>
          </cell>
          <cell r="I420">
            <v>96284.779999999897</v>
          </cell>
        </row>
        <row r="421">
          <cell r="F421" t="str">
            <v>CAMT/5758050</v>
          </cell>
          <cell r="G421">
            <v>-24359.06</v>
          </cell>
          <cell r="H421">
            <v>-32919.69</v>
          </cell>
          <cell r="I421">
            <v>8560.6299999999901</v>
          </cell>
        </row>
        <row r="422">
          <cell r="F422" t="str">
            <v>CAMT/5758060</v>
          </cell>
          <cell r="G422">
            <v>-9364.1299999999901</v>
          </cell>
          <cell r="H422">
            <v>-7163.18</v>
          </cell>
          <cell r="I422">
            <v>-2200.9499999999898</v>
          </cell>
        </row>
        <row r="423">
          <cell r="F423" t="str">
            <v>CAMT/5759000</v>
          </cell>
          <cell r="G423">
            <v>0</v>
          </cell>
          <cell r="H423">
            <v>0</v>
          </cell>
          <cell r="I423">
            <v>0</v>
          </cell>
        </row>
        <row r="424">
          <cell r="F424" t="str">
            <v>CAMT/5759988</v>
          </cell>
          <cell r="G424">
            <v>0</v>
          </cell>
          <cell r="H424">
            <v>0</v>
          </cell>
          <cell r="I424">
            <v>0</v>
          </cell>
        </row>
        <row r="425">
          <cell r="F425" t="str">
            <v>CAMT/5801010</v>
          </cell>
          <cell r="G425">
            <v>-60207171.3699999</v>
          </cell>
          <cell r="H425">
            <v>-60482721.68</v>
          </cell>
          <cell r="I425">
            <v>275550.31</v>
          </cell>
        </row>
        <row r="426">
          <cell r="F426" t="str">
            <v>CAMT/5801020</v>
          </cell>
          <cell r="G426">
            <v>-8291901.1100000003</v>
          </cell>
          <cell r="H426">
            <v>-20661128.039999899</v>
          </cell>
          <cell r="I426">
            <v>12369226.93</v>
          </cell>
        </row>
        <row r="427">
          <cell r="F427" t="str">
            <v>CAMT/5801030</v>
          </cell>
          <cell r="G427">
            <v>18973881.050000001</v>
          </cell>
          <cell r="H427">
            <v>16227283.65</v>
          </cell>
          <cell r="I427">
            <v>2746597.3999999901</v>
          </cell>
        </row>
        <row r="428">
          <cell r="F428" t="str">
            <v>CAMT/5801040</v>
          </cell>
          <cell r="G428">
            <v>-11673799.1199999</v>
          </cell>
          <cell r="H428">
            <v>-15314458.9</v>
          </cell>
          <cell r="I428">
            <v>3640659.77999999</v>
          </cell>
        </row>
        <row r="429">
          <cell r="F429" t="str">
            <v>CAMT/5801042</v>
          </cell>
          <cell r="G429">
            <v>-10637197.7899999</v>
          </cell>
          <cell r="H429">
            <v>-8585535.3800000008</v>
          </cell>
          <cell r="I429">
            <v>-2051662.4099999899</v>
          </cell>
        </row>
        <row r="430">
          <cell r="F430" t="str">
            <v>CAMT/5801044</v>
          </cell>
          <cell r="G430">
            <v>-105072889.81</v>
          </cell>
          <cell r="H430">
            <v>-181554934.919999</v>
          </cell>
          <cell r="I430">
            <v>76482045.109999895</v>
          </cell>
        </row>
        <row r="431">
          <cell r="F431" t="str">
            <v>CAMT/5801046</v>
          </cell>
          <cell r="G431">
            <v>35313.639999999898</v>
          </cell>
          <cell r="H431">
            <v>-189674.31</v>
          </cell>
          <cell r="I431">
            <v>224987.95</v>
          </cell>
        </row>
        <row r="432">
          <cell r="F432" t="str">
            <v>CAMT/5801050</v>
          </cell>
          <cell r="G432">
            <v>-4570769.4800000004</v>
          </cell>
          <cell r="H432">
            <v>-5280702.6299999896</v>
          </cell>
          <cell r="I432">
            <v>709933.15</v>
          </cell>
        </row>
        <row r="433">
          <cell r="F433" t="str">
            <v>CAMT/5801052</v>
          </cell>
          <cell r="G433">
            <v>-166044770.43000001</v>
          </cell>
          <cell r="H433">
            <v>-120944733.78</v>
          </cell>
          <cell r="I433">
            <v>-45100036.649999902</v>
          </cell>
        </row>
        <row r="434">
          <cell r="F434" t="str">
            <v>CAMT/5801054</v>
          </cell>
          <cell r="G434">
            <v>-155625596.31999901</v>
          </cell>
          <cell r="H434">
            <v>-182842053.13</v>
          </cell>
          <cell r="I434">
            <v>27216456.809999902</v>
          </cell>
        </row>
        <row r="435">
          <cell r="F435" t="str">
            <v>CAMT/5801056</v>
          </cell>
          <cell r="G435">
            <v>-886686.60999999905</v>
          </cell>
          <cell r="H435">
            <v>327805.65999999898</v>
          </cell>
          <cell r="I435">
            <v>-1214492.27</v>
          </cell>
        </row>
        <row r="436">
          <cell r="F436" t="str">
            <v>CAMT/5801070</v>
          </cell>
          <cell r="G436">
            <v>-59755053.530000001</v>
          </cell>
          <cell r="H436">
            <v>-21523903.02</v>
          </cell>
          <cell r="I436">
            <v>-38231150.509999901</v>
          </cell>
        </row>
        <row r="437">
          <cell r="F437" t="str">
            <v>CAMT/5801072</v>
          </cell>
          <cell r="G437">
            <v>-11668123.380000001</v>
          </cell>
          <cell r="H437">
            <v>-6112975.6299999896</v>
          </cell>
          <cell r="I437">
            <v>-5555147.75</v>
          </cell>
        </row>
        <row r="438">
          <cell r="F438" t="str">
            <v>CAMT/5801074</v>
          </cell>
          <cell r="G438">
            <v>-10090934.18</v>
          </cell>
          <cell r="H438">
            <v>-14349249.43</v>
          </cell>
          <cell r="I438">
            <v>4258315.25</v>
          </cell>
        </row>
        <row r="439">
          <cell r="F439" t="str">
            <v>CAMT/5801078</v>
          </cell>
          <cell r="G439">
            <v>0</v>
          </cell>
          <cell r="H439">
            <v>0</v>
          </cell>
          <cell r="I439">
            <v>0</v>
          </cell>
        </row>
        <row r="440">
          <cell r="F440" t="str">
            <v>CAMT/5801100</v>
          </cell>
          <cell r="G440">
            <v>-4461465.5</v>
          </cell>
          <cell r="H440">
            <v>-2582409.9399999902</v>
          </cell>
          <cell r="I440">
            <v>-1879055.56</v>
          </cell>
        </row>
        <row r="441">
          <cell r="F441" t="str">
            <v>CAMT/5801110</v>
          </cell>
          <cell r="G441">
            <v>15290936.51</v>
          </cell>
          <cell r="H441">
            <v>27027787.170000002</v>
          </cell>
          <cell r="I441">
            <v>-11736850.66</v>
          </cell>
        </row>
        <row r="442">
          <cell r="F442" t="str">
            <v>CAMT/5801120</v>
          </cell>
          <cell r="G442">
            <v>3206022.39</v>
          </cell>
          <cell r="H442">
            <v>1964524.1599999899</v>
          </cell>
          <cell r="I442">
            <v>1241498.23</v>
          </cell>
        </row>
        <row r="443">
          <cell r="F443" t="str">
            <v>CAMT/5801130</v>
          </cell>
          <cell r="G443">
            <v>-519782.21</v>
          </cell>
          <cell r="H443">
            <v>-1655</v>
          </cell>
          <cell r="I443">
            <v>-518127.21</v>
          </cell>
        </row>
        <row r="444">
          <cell r="F444" t="str">
            <v>CAMT/5801500</v>
          </cell>
          <cell r="G444">
            <v>-19333328.57</v>
          </cell>
          <cell r="H444">
            <v>-38368181.649999902</v>
          </cell>
          <cell r="I444">
            <v>19034853.079999901</v>
          </cell>
        </row>
        <row r="445">
          <cell r="F445" t="str">
            <v>CAMT/5801510</v>
          </cell>
          <cell r="G445">
            <v>-13068.35</v>
          </cell>
          <cell r="H445">
            <v>71912.979999999894</v>
          </cell>
          <cell r="I445">
            <v>-84981.33</v>
          </cell>
        </row>
        <row r="446">
          <cell r="F446" t="str">
            <v>CAMT/5901010</v>
          </cell>
          <cell r="G446">
            <v>-4531.2700000000004</v>
          </cell>
          <cell r="H446">
            <v>-9049.3700000000008</v>
          </cell>
          <cell r="I446">
            <v>4518.1000000000004</v>
          </cell>
        </row>
        <row r="447">
          <cell r="F447" t="str">
            <v>CAMT/5901020</v>
          </cell>
          <cell r="G447">
            <v>-563.15999999999894</v>
          </cell>
          <cell r="H447">
            <v>-3702.75</v>
          </cell>
          <cell r="I447">
            <v>3139.59</v>
          </cell>
        </row>
        <row r="448">
          <cell r="F448" t="str">
            <v>CAMT/5901030</v>
          </cell>
          <cell r="G448">
            <v>-264</v>
          </cell>
          <cell r="H448">
            <v>-60178.25</v>
          </cell>
          <cell r="I448">
            <v>59914.25</v>
          </cell>
        </row>
        <row r="449">
          <cell r="F449" t="str">
            <v>CAMT/5901040</v>
          </cell>
          <cell r="G449">
            <v>-4635.46</v>
          </cell>
          <cell r="H449">
            <v>-1787.73</v>
          </cell>
          <cell r="I449">
            <v>-2847.73</v>
          </cell>
        </row>
        <row r="450">
          <cell r="F450" t="str">
            <v>CAMT/5901050</v>
          </cell>
          <cell r="G450">
            <v>0</v>
          </cell>
          <cell r="H450">
            <v>-12.13</v>
          </cell>
          <cell r="I450">
            <v>12.13</v>
          </cell>
        </row>
        <row r="451">
          <cell r="F451" t="str">
            <v>CAMT/5901060</v>
          </cell>
          <cell r="G451">
            <v>-200</v>
          </cell>
          <cell r="H451">
            <v>-3235.17</v>
          </cell>
          <cell r="I451">
            <v>3035.17</v>
          </cell>
        </row>
        <row r="452">
          <cell r="F452" t="str">
            <v>CAMT/5901065</v>
          </cell>
          <cell r="G452">
            <v>0</v>
          </cell>
          <cell r="H452">
            <v>0</v>
          </cell>
          <cell r="I452">
            <v>0</v>
          </cell>
        </row>
        <row r="453">
          <cell r="F453" t="str">
            <v>CAMT/5901070</v>
          </cell>
          <cell r="G453">
            <v>0</v>
          </cell>
          <cell r="H453">
            <v>0</v>
          </cell>
          <cell r="I453">
            <v>0</v>
          </cell>
        </row>
        <row r="454">
          <cell r="F454" t="str">
            <v>CAMT/5901075</v>
          </cell>
          <cell r="G454">
            <v>0</v>
          </cell>
          <cell r="H454">
            <v>0</v>
          </cell>
          <cell r="I454">
            <v>0</v>
          </cell>
        </row>
        <row r="455">
          <cell r="F455" t="str">
            <v>CAMT/5901080</v>
          </cell>
          <cell r="G455">
            <v>0</v>
          </cell>
          <cell r="H455">
            <v>0</v>
          </cell>
          <cell r="I455">
            <v>0</v>
          </cell>
        </row>
        <row r="456">
          <cell r="F456" t="str">
            <v>CAMT/5901085</v>
          </cell>
          <cell r="G456">
            <v>0</v>
          </cell>
          <cell r="H456">
            <v>0</v>
          </cell>
          <cell r="I456">
            <v>0</v>
          </cell>
        </row>
        <row r="457">
          <cell r="F457" t="str">
            <v>CAMT/5901097</v>
          </cell>
          <cell r="G457">
            <v>0</v>
          </cell>
          <cell r="H457">
            <v>0</v>
          </cell>
          <cell r="I457">
            <v>0</v>
          </cell>
        </row>
        <row r="458">
          <cell r="F458" t="str">
            <v>CAMT/5901110</v>
          </cell>
          <cell r="G458">
            <v>0</v>
          </cell>
          <cell r="H458">
            <v>0</v>
          </cell>
          <cell r="I458">
            <v>0</v>
          </cell>
        </row>
        <row r="459">
          <cell r="F459" t="str">
            <v>CAMT/5901120</v>
          </cell>
          <cell r="G459">
            <v>0</v>
          </cell>
          <cell r="H459">
            <v>0</v>
          </cell>
          <cell r="I459">
            <v>0</v>
          </cell>
        </row>
        <row r="460">
          <cell r="F460" t="str">
            <v>CAMT/6010010</v>
          </cell>
          <cell r="G460">
            <v>26857125.84</v>
          </cell>
          <cell r="H460">
            <v>26439338.239999902</v>
          </cell>
          <cell r="I460">
            <v>417787.59999999899</v>
          </cell>
        </row>
        <row r="461">
          <cell r="F461" t="str">
            <v>CAMT/6010022</v>
          </cell>
          <cell r="G461">
            <v>89162</v>
          </cell>
          <cell r="H461">
            <v>0</v>
          </cell>
          <cell r="I461">
            <v>89162</v>
          </cell>
        </row>
        <row r="462">
          <cell r="F462" t="str">
            <v>CAMT/6010024</v>
          </cell>
          <cell r="G462">
            <v>7115.6199999999899</v>
          </cell>
          <cell r="H462">
            <v>0</v>
          </cell>
          <cell r="I462">
            <v>7115.6199999999899</v>
          </cell>
        </row>
        <row r="463">
          <cell r="F463" t="str">
            <v>CAMT/6010026</v>
          </cell>
          <cell r="G463">
            <v>13907094.91</v>
          </cell>
          <cell r="H463">
            <v>26416233.739999902</v>
          </cell>
          <cell r="I463">
            <v>-12509138.83</v>
          </cell>
        </row>
        <row r="464">
          <cell r="F464" t="str">
            <v>CAMT/6012010</v>
          </cell>
          <cell r="G464">
            <v>63575620.670000002</v>
          </cell>
          <cell r="H464">
            <v>67080819.450000003</v>
          </cell>
          <cell r="I464">
            <v>-3505198.77999999</v>
          </cell>
        </row>
        <row r="465">
          <cell r="F465" t="str">
            <v>CAMT/6012015</v>
          </cell>
          <cell r="G465">
            <v>13766775.960000001</v>
          </cell>
          <cell r="H465">
            <v>14918488.7899999</v>
          </cell>
          <cell r="I465">
            <v>-1151712.83</v>
          </cell>
        </row>
        <row r="466">
          <cell r="F466" t="str">
            <v>CAMT/6012020</v>
          </cell>
          <cell r="G466">
            <v>2180125.91</v>
          </cell>
          <cell r="H466">
            <v>5253817.28</v>
          </cell>
          <cell r="I466">
            <v>-3073691.37</v>
          </cell>
        </row>
        <row r="467">
          <cell r="F467" t="str">
            <v>CAMT/6012025</v>
          </cell>
          <cell r="G467">
            <v>1720654.01</v>
          </cell>
          <cell r="H467">
            <v>3051767.99</v>
          </cell>
          <cell r="I467">
            <v>-1331113.98</v>
          </cell>
        </row>
        <row r="468">
          <cell r="F468" t="str">
            <v>CAMT/6012040</v>
          </cell>
          <cell r="G468">
            <v>27858659.800000001</v>
          </cell>
          <cell r="H468">
            <v>25430931.289999899</v>
          </cell>
          <cell r="I468">
            <v>2427728.50999999</v>
          </cell>
        </row>
        <row r="469">
          <cell r="F469" t="str">
            <v>CAMT/6012045</v>
          </cell>
          <cell r="G469">
            <v>1736176.1899999899</v>
          </cell>
          <cell r="H469">
            <v>4674699.6699999897</v>
          </cell>
          <cell r="I469">
            <v>-2938523.48</v>
          </cell>
        </row>
        <row r="470">
          <cell r="F470" t="str">
            <v>CAMT/6012047</v>
          </cell>
          <cell r="G470">
            <v>72461742.980000004</v>
          </cell>
          <cell r="H470">
            <v>15608.93</v>
          </cell>
          <cell r="I470">
            <v>72446134.049999893</v>
          </cell>
        </row>
        <row r="471">
          <cell r="F471" t="str">
            <v>CAMT/6012050</v>
          </cell>
          <cell r="G471">
            <v>15404714.01</v>
          </cell>
          <cell r="H471">
            <v>13658505.26</v>
          </cell>
          <cell r="I471">
            <v>1746208.75</v>
          </cell>
        </row>
        <row r="472">
          <cell r="F472" t="str">
            <v>CAMT/6012055</v>
          </cell>
          <cell r="G472">
            <v>5098691</v>
          </cell>
          <cell r="H472">
            <v>1235944</v>
          </cell>
          <cell r="I472">
            <v>3862747</v>
          </cell>
        </row>
        <row r="473">
          <cell r="F473" t="str">
            <v>CAMT/6012056</v>
          </cell>
          <cell r="G473">
            <v>79640.059999999896</v>
          </cell>
          <cell r="H473">
            <v>-21057.99</v>
          </cell>
          <cell r="I473">
            <v>100698.05</v>
          </cell>
        </row>
        <row r="474">
          <cell r="F474" t="str">
            <v>CAMT/6012060</v>
          </cell>
          <cell r="G474">
            <v>3602774.96</v>
          </cell>
          <cell r="H474">
            <v>7163983.3499999903</v>
          </cell>
          <cell r="I474">
            <v>-3561208.39</v>
          </cell>
        </row>
        <row r="475">
          <cell r="F475" t="str">
            <v>CAMT/6012065</v>
          </cell>
          <cell r="G475">
            <v>6511586.9900000002</v>
          </cell>
          <cell r="H475">
            <v>3938131.77</v>
          </cell>
          <cell r="I475">
            <v>2573455.2200000002</v>
          </cell>
        </row>
        <row r="476">
          <cell r="F476" t="str">
            <v>CAMT/6012066</v>
          </cell>
          <cell r="G476">
            <v>5123.84</v>
          </cell>
          <cell r="H476">
            <v>0</v>
          </cell>
          <cell r="I476">
            <v>5123.84</v>
          </cell>
        </row>
        <row r="477">
          <cell r="F477" t="str">
            <v>CAMT/6012067</v>
          </cell>
          <cell r="G477">
            <v>292753.77</v>
          </cell>
          <cell r="H477">
            <v>228435.489999999</v>
          </cell>
          <cell r="I477">
            <v>64318.279999999897</v>
          </cell>
        </row>
        <row r="478">
          <cell r="F478" t="str">
            <v>CAMT/6012070</v>
          </cell>
          <cell r="G478">
            <v>-1027323.58</v>
          </cell>
          <cell r="H478">
            <v>-663627.96999999904</v>
          </cell>
          <cell r="I478">
            <v>-363695.609999999</v>
          </cell>
        </row>
        <row r="479">
          <cell r="F479" t="str">
            <v>CAMT/6012075</v>
          </cell>
          <cell r="G479">
            <v>-80242.429999999906</v>
          </cell>
          <cell r="H479">
            <v>-126153.48</v>
          </cell>
          <cell r="I479">
            <v>45911.05</v>
          </cell>
        </row>
        <row r="480">
          <cell r="F480" t="str">
            <v>CAMT/6012085</v>
          </cell>
          <cell r="G480">
            <v>-117026.86</v>
          </cell>
          <cell r="H480">
            <v>-55241.029999999897</v>
          </cell>
          <cell r="I480">
            <v>-61785.83</v>
          </cell>
        </row>
        <row r="481">
          <cell r="F481" t="str">
            <v>CAMT/6012090</v>
          </cell>
          <cell r="G481">
            <v>0</v>
          </cell>
          <cell r="H481">
            <v>0</v>
          </cell>
          <cell r="I481">
            <v>0</v>
          </cell>
        </row>
        <row r="482">
          <cell r="F482" t="str">
            <v>CAMT/6012095</v>
          </cell>
          <cell r="G482">
            <v>1393180.72</v>
          </cell>
          <cell r="H482">
            <v>1812441.6499999899</v>
          </cell>
          <cell r="I482">
            <v>-419260.929999999</v>
          </cell>
        </row>
        <row r="483">
          <cell r="F483" t="str">
            <v>CAMT/6012105</v>
          </cell>
          <cell r="G483">
            <v>2879.9099999999899</v>
          </cell>
          <cell r="H483">
            <v>7564.9499999999898</v>
          </cell>
          <cell r="I483">
            <v>-4685.04</v>
          </cell>
        </row>
        <row r="484">
          <cell r="F484" t="str">
            <v>CAMT/6012110</v>
          </cell>
          <cell r="G484">
            <v>55203.41</v>
          </cell>
          <cell r="H484">
            <v>56539.699999999903</v>
          </cell>
          <cell r="I484">
            <v>-1336.29</v>
          </cell>
        </row>
        <row r="485">
          <cell r="F485" t="str">
            <v>CAMT/6019010</v>
          </cell>
          <cell r="G485">
            <v>-263973.45</v>
          </cell>
          <cell r="H485">
            <v>-290950.34000000003</v>
          </cell>
          <cell r="I485">
            <v>26976.889999999901</v>
          </cell>
        </row>
        <row r="486">
          <cell r="F486" t="str">
            <v>CAMT/6019015</v>
          </cell>
          <cell r="G486">
            <v>-557789.72999999905</v>
          </cell>
          <cell r="H486">
            <v>-471699.81</v>
          </cell>
          <cell r="I486">
            <v>-86089.919999999896</v>
          </cell>
        </row>
        <row r="487">
          <cell r="F487" t="str">
            <v>CAMT/6019100</v>
          </cell>
          <cell r="G487">
            <v>218022.67</v>
          </cell>
          <cell r="H487">
            <v>360293.46999999898</v>
          </cell>
          <cell r="I487">
            <v>-142270.799999999</v>
          </cell>
        </row>
        <row r="488">
          <cell r="F488" t="str">
            <v>CAMT/6019110</v>
          </cell>
          <cell r="G488">
            <v>9285481.5700000003</v>
          </cell>
          <cell r="H488">
            <v>-8228578.8300000001</v>
          </cell>
          <cell r="I488">
            <v>17514060.399999902</v>
          </cell>
        </row>
        <row r="489">
          <cell r="F489" t="str">
            <v>CAMT/6019177</v>
          </cell>
          <cell r="G489">
            <v>0</v>
          </cell>
          <cell r="H489">
            <v>0</v>
          </cell>
          <cell r="I489">
            <v>0</v>
          </cell>
        </row>
        <row r="490">
          <cell r="F490" t="str">
            <v>CAMT/6019188</v>
          </cell>
          <cell r="G490">
            <v>-414023.34999999899</v>
          </cell>
          <cell r="H490">
            <v>43000.36</v>
          </cell>
          <cell r="I490">
            <v>-457023.71</v>
          </cell>
        </row>
        <row r="491">
          <cell r="F491" t="str">
            <v>CAMT/6019277</v>
          </cell>
          <cell r="G491">
            <v>-0.01</v>
          </cell>
          <cell r="H491">
            <v>0</v>
          </cell>
          <cell r="I491">
            <v>-0.01</v>
          </cell>
        </row>
        <row r="492">
          <cell r="F492" t="str">
            <v>CAMT/6019288</v>
          </cell>
          <cell r="G492">
            <v>-166.22</v>
          </cell>
          <cell r="H492">
            <v>145058.929999999</v>
          </cell>
          <cell r="I492">
            <v>-145225.149999999</v>
          </cell>
        </row>
        <row r="493">
          <cell r="F493" t="str">
            <v>CAMT/6019377</v>
          </cell>
          <cell r="G493">
            <v>28375.959999999901</v>
          </cell>
          <cell r="H493">
            <v>0</v>
          </cell>
          <cell r="I493">
            <v>28375.959999999901</v>
          </cell>
        </row>
        <row r="494">
          <cell r="F494" t="str">
            <v>CAMT/6019388</v>
          </cell>
          <cell r="G494">
            <v>-1816.71</v>
          </cell>
          <cell r="H494">
            <v>-30693.54</v>
          </cell>
          <cell r="I494">
            <v>28876.83</v>
          </cell>
        </row>
        <row r="495">
          <cell r="F495" t="str">
            <v>CAMT/6019930</v>
          </cell>
          <cell r="G495">
            <v>-8660.76</v>
          </cell>
          <cell r="H495">
            <v>-1240.96</v>
          </cell>
          <cell r="I495">
            <v>-7419.8</v>
          </cell>
        </row>
        <row r="496">
          <cell r="F496" t="str">
            <v>CAMT/6019931</v>
          </cell>
          <cell r="G496">
            <v>0</v>
          </cell>
          <cell r="H496">
            <v>-338.23</v>
          </cell>
          <cell r="I496">
            <v>338.23</v>
          </cell>
        </row>
        <row r="497">
          <cell r="F497" t="str">
            <v>CAMT/6019932</v>
          </cell>
          <cell r="G497">
            <v>0</v>
          </cell>
          <cell r="H497">
            <v>-78.519999999999897</v>
          </cell>
          <cell r="I497">
            <v>78.519999999999897</v>
          </cell>
        </row>
        <row r="498">
          <cell r="F498" t="str">
            <v>CAMT/6019933</v>
          </cell>
          <cell r="G498">
            <v>0</v>
          </cell>
          <cell r="H498">
            <v>-102.12</v>
          </cell>
          <cell r="I498">
            <v>102.12</v>
          </cell>
        </row>
        <row r="499">
          <cell r="F499" t="str">
            <v>CAMT/6019934</v>
          </cell>
          <cell r="G499">
            <v>0</v>
          </cell>
          <cell r="H499">
            <v>0</v>
          </cell>
          <cell r="I499">
            <v>0</v>
          </cell>
        </row>
        <row r="500">
          <cell r="F500" t="str">
            <v>CAMT/6019935</v>
          </cell>
          <cell r="G500">
            <v>0</v>
          </cell>
          <cell r="H500">
            <v>-48.969999999999899</v>
          </cell>
          <cell r="I500">
            <v>48.969999999999899</v>
          </cell>
        </row>
        <row r="501">
          <cell r="F501" t="str">
            <v>CAMT/6019990</v>
          </cell>
          <cell r="G501">
            <v>3717.92</v>
          </cell>
          <cell r="H501">
            <v>0</v>
          </cell>
          <cell r="I501">
            <v>3717.92</v>
          </cell>
        </row>
        <row r="502">
          <cell r="F502" t="str">
            <v>CAMT/6020010</v>
          </cell>
          <cell r="G502">
            <v>147100.97</v>
          </cell>
          <cell r="H502">
            <v>791059.02</v>
          </cell>
          <cell r="I502">
            <v>-643958.05000000005</v>
          </cell>
        </row>
        <row r="503">
          <cell r="F503" t="str">
            <v>CAMT/6020020</v>
          </cell>
          <cell r="G503">
            <v>0</v>
          </cell>
          <cell r="H503">
            <v>284.61</v>
          </cell>
          <cell r="I503">
            <v>-284.61</v>
          </cell>
        </row>
        <row r="504">
          <cell r="F504" t="str">
            <v>CAMT/6020029</v>
          </cell>
          <cell r="G504">
            <v>0</v>
          </cell>
          <cell r="H504">
            <v>132913</v>
          </cell>
          <cell r="I504">
            <v>-132913</v>
          </cell>
        </row>
        <row r="505">
          <cell r="F505" t="str">
            <v>CAMT/6020030</v>
          </cell>
          <cell r="G505">
            <v>-15577816</v>
          </cell>
          <cell r="H505">
            <v>5721340</v>
          </cell>
          <cell r="I505">
            <v>-21299156</v>
          </cell>
        </row>
        <row r="506">
          <cell r="F506" t="str">
            <v>CAMT/6020032</v>
          </cell>
          <cell r="G506">
            <v>0</v>
          </cell>
          <cell r="H506">
            <v>0</v>
          </cell>
          <cell r="I506">
            <v>0</v>
          </cell>
        </row>
        <row r="507">
          <cell r="F507" t="str">
            <v>CAMT/6020036</v>
          </cell>
          <cell r="G507">
            <v>79340.02</v>
          </cell>
          <cell r="H507">
            <v>91463.19</v>
          </cell>
          <cell r="I507">
            <v>-12123.17</v>
          </cell>
        </row>
        <row r="508">
          <cell r="F508" t="str">
            <v>CAMT/6020037</v>
          </cell>
          <cell r="G508">
            <v>11076721.710000001</v>
          </cell>
          <cell r="H508">
            <v>8274237.2400000002</v>
          </cell>
          <cell r="I508">
            <v>2802484.47</v>
          </cell>
        </row>
        <row r="509">
          <cell r="F509" t="str">
            <v>CAMT/6020038</v>
          </cell>
          <cell r="G509">
            <v>-86477.179999999906</v>
          </cell>
          <cell r="H509">
            <v>-56047.709999999897</v>
          </cell>
          <cell r="I509">
            <v>-30429.47</v>
          </cell>
        </row>
        <row r="510">
          <cell r="F510" t="str">
            <v>CAMT/6020039</v>
          </cell>
          <cell r="G510">
            <v>-3929577.41</v>
          </cell>
          <cell r="H510">
            <v>-858296.68999999901</v>
          </cell>
          <cell r="I510">
            <v>-3071280.72</v>
          </cell>
        </row>
        <row r="511">
          <cell r="F511" t="str">
            <v>CAMT/6020095</v>
          </cell>
          <cell r="G511">
            <v>121221.8</v>
          </cell>
          <cell r="H511">
            <v>120857.37</v>
          </cell>
          <cell r="I511">
            <v>364.43</v>
          </cell>
        </row>
        <row r="512">
          <cell r="F512" t="str">
            <v>CAMT/6020100</v>
          </cell>
          <cell r="G512">
            <v>147.02000000000001</v>
          </cell>
          <cell r="H512">
            <v>147.02000000000001</v>
          </cell>
          <cell r="I512">
            <v>0</v>
          </cell>
        </row>
        <row r="513">
          <cell r="F513" t="str">
            <v>CAMT/6020105</v>
          </cell>
          <cell r="G513">
            <v>8063.63</v>
          </cell>
          <cell r="H513">
            <v>13717.15</v>
          </cell>
          <cell r="I513">
            <v>-5653.52</v>
          </cell>
        </row>
        <row r="514">
          <cell r="F514" t="str">
            <v>CAMT/6020110</v>
          </cell>
          <cell r="G514">
            <v>375739.2</v>
          </cell>
          <cell r="H514">
            <v>445408.32</v>
          </cell>
          <cell r="I514">
            <v>-69669.119999999893</v>
          </cell>
        </row>
        <row r="515">
          <cell r="F515" t="str">
            <v>CAMT/6020120</v>
          </cell>
          <cell r="G515">
            <v>181880.98</v>
          </cell>
          <cell r="H515">
            <v>164855.78</v>
          </cell>
          <cell r="I515">
            <v>17025.2</v>
          </cell>
        </row>
        <row r="516">
          <cell r="F516" t="str">
            <v>CAMT/6020125</v>
          </cell>
          <cell r="G516">
            <v>51613.16</v>
          </cell>
          <cell r="H516">
            <v>53167.07</v>
          </cell>
          <cell r="I516">
            <v>-1553.91</v>
          </cell>
        </row>
        <row r="517">
          <cell r="F517" t="str">
            <v>CAMT/6020130</v>
          </cell>
          <cell r="G517">
            <v>0</v>
          </cell>
          <cell r="H517">
            <v>0</v>
          </cell>
          <cell r="I517">
            <v>0</v>
          </cell>
        </row>
        <row r="518">
          <cell r="F518" t="str">
            <v>CAMT/6020135</v>
          </cell>
          <cell r="G518">
            <v>1379287.46</v>
          </cell>
          <cell r="H518">
            <v>1654263</v>
          </cell>
          <cell r="I518">
            <v>-274975.53999999899</v>
          </cell>
        </row>
        <row r="519">
          <cell r="F519" t="str">
            <v>CAMT/6020140</v>
          </cell>
          <cell r="G519">
            <v>32292</v>
          </cell>
          <cell r="H519">
            <v>27070</v>
          </cell>
          <cell r="I519">
            <v>5222</v>
          </cell>
        </row>
        <row r="520">
          <cell r="F520" t="str">
            <v>CAMT/6020145</v>
          </cell>
          <cell r="G520">
            <v>-6643.3</v>
          </cell>
          <cell r="H520">
            <v>-33130</v>
          </cell>
          <cell r="I520">
            <v>26486.7</v>
          </cell>
        </row>
        <row r="521">
          <cell r="F521" t="str">
            <v>CAMT/6020150</v>
          </cell>
          <cell r="G521">
            <v>30296</v>
          </cell>
          <cell r="H521">
            <v>-105453</v>
          </cell>
          <cell r="I521">
            <v>135749</v>
          </cell>
        </row>
        <row r="522">
          <cell r="F522" t="str">
            <v>CAMT/6020155</v>
          </cell>
          <cell r="G522">
            <v>0</v>
          </cell>
          <cell r="H522">
            <v>-6684.1499999999896</v>
          </cell>
          <cell r="I522">
            <v>6684.1499999999896</v>
          </cell>
        </row>
        <row r="523">
          <cell r="F523" t="str">
            <v>CAMT/6020160</v>
          </cell>
          <cell r="G523">
            <v>18413</v>
          </cell>
          <cell r="H523">
            <v>-9109</v>
          </cell>
          <cell r="I523">
            <v>27522</v>
          </cell>
        </row>
        <row r="524">
          <cell r="F524" t="str">
            <v>CAMT/6020165</v>
          </cell>
          <cell r="G524">
            <v>1954</v>
          </cell>
          <cell r="H524">
            <v>1422.44</v>
          </cell>
          <cell r="I524">
            <v>531.55999999999904</v>
          </cell>
        </row>
        <row r="525">
          <cell r="F525" t="str">
            <v>CAMT/6020185</v>
          </cell>
          <cell r="G525">
            <v>-15010552.07</v>
          </cell>
          <cell r="H525">
            <v>258646.45</v>
          </cell>
          <cell r="I525">
            <v>-15269198.52</v>
          </cell>
        </row>
        <row r="526">
          <cell r="F526" t="str">
            <v>CAMT/6020190</v>
          </cell>
          <cell r="G526">
            <v>0</v>
          </cell>
          <cell r="H526">
            <v>0</v>
          </cell>
          <cell r="I526">
            <v>0</v>
          </cell>
        </row>
        <row r="527">
          <cell r="F527" t="str">
            <v>CAMT/6020195</v>
          </cell>
          <cell r="G527">
            <v>-5099</v>
          </cell>
          <cell r="H527">
            <v>-2885</v>
          </cell>
          <cell r="I527">
            <v>-2214</v>
          </cell>
        </row>
        <row r="528">
          <cell r="F528" t="str">
            <v>CAMT/6020200</v>
          </cell>
          <cell r="G528">
            <v>1016362.28</v>
          </cell>
          <cell r="H528">
            <v>1818247.71</v>
          </cell>
          <cell r="I528">
            <v>-801885.43</v>
          </cell>
        </row>
        <row r="529">
          <cell r="F529" t="str">
            <v>CAMT/6020210</v>
          </cell>
          <cell r="G529">
            <v>-342034</v>
          </cell>
          <cell r="H529">
            <v>-309840</v>
          </cell>
          <cell r="I529">
            <v>-32194</v>
          </cell>
        </row>
        <row r="530">
          <cell r="F530" t="str">
            <v>CAMT/6020300</v>
          </cell>
          <cell r="G530">
            <v>0</v>
          </cell>
          <cell r="H530">
            <v>0</v>
          </cell>
          <cell r="I530">
            <v>0</v>
          </cell>
        </row>
        <row r="531">
          <cell r="F531" t="str">
            <v>CAMT/6023010</v>
          </cell>
          <cell r="G531">
            <v>55125.36</v>
          </cell>
          <cell r="H531">
            <v>1936210.6699999899</v>
          </cell>
          <cell r="I531">
            <v>-1881085.31</v>
          </cell>
        </row>
        <row r="532">
          <cell r="F532" t="str">
            <v>CAMT/6023015</v>
          </cell>
          <cell r="G532">
            <v>-133185.44</v>
          </cell>
          <cell r="H532">
            <v>-2034462.6399999899</v>
          </cell>
          <cell r="I532">
            <v>1901277.2</v>
          </cell>
        </row>
        <row r="533">
          <cell r="F533" t="str">
            <v>CAMT/6023016</v>
          </cell>
          <cell r="G533">
            <v>-127002.95</v>
          </cell>
          <cell r="H533">
            <v>-141344.87</v>
          </cell>
          <cell r="I533">
            <v>14341.92</v>
          </cell>
        </row>
        <row r="534">
          <cell r="F534" t="str">
            <v>CAMT/6023017</v>
          </cell>
          <cell r="G534">
            <v>-1467.05</v>
          </cell>
          <cell r="H534">
            <v>-20563.1699999999</v>
          </cell>
          <cell r="I534">
            <v>19096.119999999901</v>
          </cell>
        </row>
        <row r="535">
          <cell r="F535" t="str">
            <v>CAMT/6023018</v>
          </cell>
          <cell r="G535">
            <v>-1294.72</v>
          </cell>
          <cell r="H535">
            <v>-18542.48</v>
          </cell>
          <cell r="I535">
            <v>17247.7599999999</v>
          </cell>
        </row>
        <row r="536">
          <cell r="F536" t="str">
            <v>CAMT/6023020</v>
          </cell>
          <cell r="G536">
            <v>691.46</v>
          </cell>
          <cell r="H536">
            <v>106539.66</v>
          </cell>
          <cell r="I536">
            <v>-105848.2</v>
          </cell>
        </row>
        <row r="537">
          <cell r="F537" t="str">
            <v>CAMT/6023025</v>
          </cell>
          <cell r="G537">
            <v>-478814.19</v>
          </cell>
          <cell r="H537">
            <v>-583028.33999999904</v>
          </cell>
          <cell r="I537">
            <v>104214.149999999</v>
          </cell>
        </row>
        <row r="538">
          <cell r="F538" t="str">
            <v>CAMT/6023026</v>
          </cell>
          <cell r="G538">
            <v>-60065.120000000003</v>
          </cell>
          <cell r="H538">
            <v>-67526.97</v>
          </cell>
          <cell r="I538">
            <v>7461.85</v>
          </cell>
        </row>
        <row r="539">
          <cell r="F539" t="str">
            <v>CAMT/6023027</v>
          </cell>
          <cell r="G539">
            <v>-3653.57</v>
          </cell>
          <cell r="H539">
            <v>-3262.3699999999899</v>
          </cell>
          <cell r="I539">
            <v>-391.19999999999902</v>
          </cell>
        </row>
        <row r="540">
          <cell r="F540" t="str">
            <v>CAMT/6023028</v>
          </cell>
          <cell r="G540">
            <v>-5577.52</v>
          </cell>
          <cell r="H540">
            <v>-3962.7399999999898</v>
          </cell>
          <cell r="I540">
            <v>-1614.78</v>
          </cell>
        </row>
        <row r="541">
          <cell r="F541" t="str">
            <v>CAMT/6023030</v>
          </cell>
          <cell r="G541">
            <v>0</v>
          </cell>
          <cell r="H541">
            <v>78115.929999999906</v>
          </cell>
          <cell r="I541">
            <v>-78115.929999999906</v>
          </cell>
        </row>
        <row r="542">
          <cell r="F542" t="str">
            <v>CAMT/6023035</v>
          </cell>
          <cell r="G542">
            <v>-48986.629999999903</v>
          </cell>
          <cell r="H542">
            <v>-40811.120000000003</v>
          </cell>
          <cell r="I542">
            <v>-8175.51</v>
          </cell>
        </row>
        <row r="543">
          <cell r="F543" t="str">
            <v>CAMT/6023036</v>
          </cell>
          <cell r="G543">
            <v>-6178.35</v>
          </cell>
          <cell r="H543">
            <v>-6019.26</v>
          </cell>
          <cell r="I543">
            <v>-159.09</v>
          </cell>
        </row>
        <row r="544">
          <cell r="F544" t="str">
            <v>CAMT/6023037</v>
          </cell>
          <cell r="G544">
            <v>-268.11</v>
          </cell>
          <cell r="H544">
            <v>-189.21</v>
          </cell>
          <cell r="I544">
            <v>-78.900000000000006</v>
          </cell>
        </row>
        <row r="545">
          <cell r="F545" t="str">
            <v>CAMT/6023038</v>
          </cell>
          <cell r="G545">
            <v>-473.89999999999901</v>
          </cell>
          <cell r="H545">
            <v>-247.22</v>
          </cell>
          <cell r="I545">
            <v>-226.68</v>
          </cell>
        </row>
        <row r="546">
          <cell r="F546" t="str">
            <v>CAMT/6023040</v>
          </cell>
          <cell r="G546">
            <v>-0.25</v>
          </cell>
          <cell r="H546">
            <v>18459.18</v>
          </cell>
          <cell r="I546">
            <v>-18459.43</v>
          </cell>
        </row>
        <row r="547">
          <cell r="F547" t="str">
            <v>CAMT/6023045</v>
          </cell>
          <cell r="G547">
            <v>-149030.67000000001</v>
          </cell>
          <cell r="H547">
            <v>-157941.989999999</v>
          </cell>
          <cell r="I547">
            <v>8911.3199999999906</v>
          </cell>
        </row>
        <row r="548">
          <cell r="F548" t="str">
            <v>CAMT/6023046</v>
          </cell>
          <cell r="G548">
            <v>-16979.5</v>
          </cell>
          <cell r="H548">
            <v>-17019.5</v>
          </cell>
          <cell r="I548">
            <v>40</v>
          </cell>
        </row>
        <row r="549">
          <cell r="F549" t="str">
            <v>CAMT/6023047</v>
          </cell>
          <cell r="G549">
            <v>-788.41999999999905</v>
          </cell>
          <cell r="H549">
            <v>-659.88999999999896</v>
          </cell>
          <cell r="I549">
            <v>-128.53</v>
          </cell>
        </row>
        <row r="550">
          <cell r="F550" t="str">
            <v>CAMT/6023048</v>
          </cell>
          <cell r="G550">
            <v>-1382.1199999999899</v>
          </cell>
          <cell r="H550">
            <v>-859.2</v>
          </cell>
          <cell r="I550">
            <v>-522.91999999999905</v>
          </cell>
        </row>
        <row r="551">
          <cell r="F551" t="str">
            <v>CAMT/6023050</v>
          </cell>
          <cell r="G551">
            <v>57041.94</v>
          </cell>
          <cell r="H551">
            <v>12238200.109999901</v>
          </cell>
          <cell r="I551">
            <v>-12181158.17</v>
          </cell>
        </row>
        <row r="552">
          <cell r="F552" t="str">
            <v>CAMT/6023054</v>
          </cell>
          <cell r="G552">
            <v>1537000</v>
          </cell>
          <cell r="H552">
            <v>448000</v>
          </cell>
          <cell r="I552">
            <v>1089000</v>
          </cell>
        </row>
        <row r="553">
          <cell r="F553" t="str">
            <v>CAMT/6023055</v>
          </cell>
          <cell r="G553">
            <v>-4257798.29</v>
          </cell>
          <cell r="H553">
            <v>-16496577.17</v>
          </cell>
          <cell r="I553">
            <v>12238778.880000001</v>
          </cell>
        </row>
        <row r="554">
          <cell r="F554" t="str">
            <v>CAMT/6023056</v>
          </cell>
          <cell r="G554">
            <v>-4177717.50999999</v>
          </cell>
          <cell r="H554">
            <v>-3208506.02999999</v>
          </cell>
          <cell r="I554">
            <v>-969211.47999999905</v>
          </cell>
        </row>
        <row r="555">
          <cell r="F555" t="str">
            <v>CAMT/6023057</v>
          </cell>
          <cell r="G555">
            <v>-105796.64</v>
          </cell>
          <cell r="H555">
            <v>-118477.289999999</v>
          </cell>
          <cell r="I555">
            <v>12680.65</v>
          </cell>
        </row>
        <row r="556">
          <cell r="F556" t="str">
            <v>CAMT/6023058</v>
          </cell>
          <cell r="G556">
            <v>-128361.83</v>
          </cell>
          <cell r="H556">
            <v>-155100.23000000001</v>
          </cell>
          <cell r="I556">
            <v>26738.400000000001</v>
          </cell>
        </row>
        <row r="557">
          <cell r="F557" t="str">
            <v>CAMT/6023059</v>
          </cell>
          <cell r="G557">
            <v>-1590.21</v>
          </cell>
          <cell r="H557">
            <v>0</v>
          </cell>
          <cell r="I557">
            <v>-1590.21</v>
          </cell>
        </row>
        <row r="558">
          <cell r="F558" t="str">
            <v>CAMT/6023060</v>
          </cell>
          <cell r="G558">
            <v>10685.37</v>
          </cell>
          <cell r="H558">
            <v>1337064.6100000001</v>
          </cell>
          <cell r="I558">
            <v>-1326379.24</v>
          </cell>
        </row>
        <row r="559">
          <cell r="F559" t="str">
            <v>CAMT/6023065</v>
          </cell>
          <cell r="G559">
            <v>-278786.56</v>
          </cell>
          <cell r="H559">
            <v>-1619116.06</v>
          </cell>
          <cell r="I559">
            <v>1340329.5</v>
          </cell>
        </row>
        <row r="560">
          <cell r="F560" t="str">
            <v>CAMT/6023066</v>
          </cell>
          <cell r="G560">
            <v>-706486.5</v>
          </cell>
          <cell r="H560">
            <v>-417637.09999999899</v>
          </cell>
          <cell r="I560">
            <v>-288849.40000000002</v>
          </cell>
        </row>
        <row r="561">
          <cell r="F561" t="str">
            <v>CAMT/6023067</v>
          </cell>
          <cell r="G561">
            <v>-10912.6</v>
          </cell>
          <cell r="H561">
            <v>-11240.049999999899</v>
          </cell>
          <cell r="I561">
            <v>327.44999999999902</v>
          </cell>
        </row>
        <row r="562">
          <cell r="F562" t="str">
            <v>CAMT/6023068</v>
          </cell>
          <cell r="G562">
            <v>-3417</v>
          </cell>
          <cell r="H562">
            <v>-10913.36</v>
          </cell>
          <cell r="I562">
            <v>7496.3599999999897</v>
          </cell>
        </row>
        <row r="563">
          <cell r="F563" t="str">
            <v>CAMT/6023069</v>
          </cell>
          <cell r="G563">
            <v>0</v>
          </cell>
          <cell r="H563">
            <v>0</v>
          </cell>
          <cell r="I563">
            <v>0</v>
          </cell>
        </row>
        <row r="564">
          <cell r="F564" t="str">
            <v>CAMT/6023070</v>
          </cell>
          <cell r="G564">
            <v>2848547.91</v>
          </cell>
          <cell r="H564">
            <v>4156132.8199999901</v>
          </cell>
          <cell r="I564">
            <v>-1307584.9099999899</v>
          </cell>
        </row>
        <row r="565">
          <cell r="F565" t="str">
            <v>CAMT/6023075</v>
          </cell>
          <cell r="G565">
            <v>22587876.350000001</v>
          </cell>
          <cell r="H565">
            <v>22777332.789999899</v>
          </cell>
          <cell r="I565">
            <v>-189456.44</v>
          </cell>
        </row>
        <row r="566">
          <cell r="F566" t="str">
            <v>CAMT/6023080</v>
          </cell>
          <cell r="G566">
            <v>172004.429999999</v>
          </cell>
          <cell r="H566">
            <v>201811.92</v>
          </cell>
          <cell r="I566">
            <v>-29807.49</v>
          </cell>
        </row>
        <row r="567">
          <cell r="F567" t="str">
            <v>CAMT/6023085</v>
          </cell>
          <cell r="G567">
            <v>2104482.39</v>
          </cell>
          <cell r="H567">
            <v>2295326.3599999901</v>
          </cell>
          <cell r="I567">
            <v>-190843.97</v>
          </cell>
        </row>
        <row r="568">
          <cell r="F568" t="str">
            <v>CAMT/6023090</v>
          </cell>
          <cell r="G568">
            <v>385034.25</v>
          </cell>
          <cell r="H568">
            <v>823903.71999999904</v>
          </cell>
          <cell r="I568">
            <v>-438869.46999999898</v>
          </cell>
        </row>
        <row r="569">
          <cell r="F569" t="str">
            <v>CAMT/6023100</v>
          </cell>
          <cell r="G569">
            <v>0</v>
          </cell>
          <cell r="H569">
            <v>195</v>
          </cell>
          <cell r="I569">
            <v>-195</v>
          </cell>
        </row>
        <row r="570">
          <cell r="F570" t="str">
            <v>CAMT/6023105</v>
          </cell>
          <cell r="G570">
            <v>0</v>
          </cell>
          <cell r="H570">
            <v>0</v>
          </cell>
          <cell r="I570">
            <v>0</v>
          </cell>
        </row>
        <row r="571">
          <cell r="F571" t="str">
            <v>CAMT/6023115</v>
          </cell>
          <cell r="G571">
            <v>8091.81</v>
          </cell>
          <cell r="H571">
            <v>8906.7000000000007</v>
          </cell>
          <cell r="I571">
            <v>-814.88999999999896</v>
          </cell>
        </row>
        <row r="572">
          <cell r="F572" t="str">
            <v>CAMT/6029010</v>
          </cell>
          <cell r="G572">
            <v>0</v>
          </cell>
          <cell r="H572">
            <v>-150.759999999999</v>
          </cell>
          <cell r="I572">
            <v>150.759999999999</v>
          </cell>
        </row>
        <row r="573">
          <cell r="F573" t="str">
            <v>CAMT/6029015</v>
          </cell>
          <cell r="G573">
            <v>-1530753.8999999899</v>
          </cell>
          <cell r="H573">
            <v>-191018.04</v>
          </cell>
          <cell r="I573">
            <v>-1339735.8600000001</v>
          </cell>
        </row>
        <row r="574">
          <cell r="F574" t="str">
            <v>CAMT/6029020</v>
          </cell>
          <cell r="G574">
            <v>-1049409.6299999901</v>
          </cell>
          <cell r="H574">
            <v>-7093727.2300000004</v>
          </cell>
          <cell r="I574">
            <v>6044317.5999999903</v>
          </cell>
        </row>
        <row r="575">
          <cell r="F575" t="str">
            <v>CAMT/6029025</v>
          </cell>
          <cell r="G575">
            <v>566672.41</v>
          </cell>
          <cell r="H575">
            <v>257521.299999999</v>
          </cell>
          <cell r="I575">
            <v>309151.109999999</v>
          </cell>
        </row>
        <row r="576">
          <cell r="F576" t="str">
            <v>CAMT/6029030</v>
          </cell>
          <cell r="G576">
            <v>15000000</v>
          </cell>
          <cell r="H576">
            <v>0</v>
          </cell>
          <cell r="I576">
            <v>15000000</v>
          </cell>
        </row>
        <row r="577">
          <cell r="F577" t="str">
            <v>CAMT/6029035</v>
          </cell>
          <cell r="G577">
            <v>1000000</v>
          </cell>
          <cell r="H577">
            <v>1000000</v>
          </cell>
          <cell r="I577">
            <v>0</v>
          </cell>
        </row>
        <row r="578">
          <cell r="F578" t="str">
            <v>CAMT/6029045</v>
          </cell>
          <cell r="G578">
            <v>10475000</v>
          </cell>
          <cell r="H578">
            <v>12000000</v>
          </cell>
          <cell r="I578">
            <v>-1525000</v>
          </cell>
        </row>
        <row r="579">
          <cell r="F579" t="str">
            <v>CAMT/6029050</v>
          </cell>
          <cell r="G579">
            <v>5000000</v>
          </cell>
          <cell r="H579">
            <v>5580000</v>
          </cell>
          <cell r="I579">
            <v>-580000</v>
          </cell>
        </row>
        <row r="580">
          <cell r="F580" t="str">
            <v>CAMT/6029055</v>
          </cell>
          <cell r="G580">
            <v>-750000</v>
          </cell>
          <cell r="H580">
            <v>-750000</v>
          </cell>
          <cell r="I580">
            <v>0</v>
          </cell>
        </row>
        <row r="581">
          <cell r="F581" t="str">
            <v>CAMT/6029060</v>
          </cell>
          <cell r="G581">
            <v>-279169</v>
          </cell>
          <cell r="H581">
            <v>-1717</v>
          </cell>
          <cell r="I581">
            <v>-277452</v>
          </cell>
        </row>
        <row r="582">
          <cell r="F582" t="str">
            <v>CAMT/6029065</v>
          </cell>
          <cell r="G582">
            <v>-2830000</v>
          </cell>
          <cell r="H582">
            <v>-2830000</v>
          </cell>
          <cell r="I582">
            <v>0</v>
          </cell>
        </row>
        <row r="583">
          <cell r="F583" t="str">
            <v>CAMT/6029070</v>
          </cell>
          <cell r="G583">
            <v>-1660000</v>
          </cell>
          <cell r="H583">
            <v>-1660000</v>
          </cell>
          <cell r="I583">
            <v>0</v>
          </cell>
        </row>
        <row r="584">
          <cell r="F584" t="str">
            <v>CAMT/6029075</v>
          </cell>
          <cell r="G584">
            <v>-35000</v>
          </cell>
          <cell r="H584">
            <v>-35345.459999999897</v>
          </cell>
          <cell r="I584">
            <v>345.45999999999901</v>
          </cell>
        </row>
        <row r="585">
          <cell r="F585" t="str">
            <v>CAMT/6029080</v>
          </cell>
          <cell r="G585">
            <v>-36137750</v>
          </cell>
          <cell r="H585">
            <v>-35081750</v>
          </cell>
          <cell r="I585">
            <v>-1056000</v>
          </cell>
        </row>
        <row r="586">
          <cell r="F586" t="str">
            <v>CAMT/6029085</v>
          </cell>
          <cell r="G586">
            <v>-7438.4499999999898</v>
          </cell>
          <cell r="H586">
            <v>-7564.9499999999898</v>
          </cell>
          <cell r="I586">
            <v>126.5</v>
          </cell>
        </row>
        <row r="587">
          <cell r="F587" t="str">
            <v>CAMT/6029090</v>
          </cell>
          <cell r="G587">
            <v>-50644.87</v>
          </cell>
          <cell r="H587">
            <v>-56539.699999999903</v>
          </cell>
          <cell r="I587">
            <v>5894.8299999999899</v>
          </cell>
        </row>
        <row r="588">
          <cell r="F588" t="str">
            <v>CAMT/6050010</v>
          </cell>
          <cell r="G588">
            <v>286672.71000000002</v>
          </cell>
          <cell r="H588">
            <v>638037.87</v>
          </cell>
          <cell r="I588">
            <v>-351365.15999999898</v>
          </cell>
        </row>
        <row r="589">
          <cell r="F589" t="str">
            <v>CAMT/6050020</v>
          </cell>
          <cell r="G589">
            <v>499891.71999999898</v>
          </cell>
          <cell r="H589">
            <v>530762.05000000005</v>
          </cell>
          <cell r="I589">
            <v>-30870.33</v>
          </cell>
        </row>
        <row r="590">
          <cell r="F590" t="str">
            <v>CAMT/6050030</v>
          </cell>
          <cell r="G590">
            <v>293038.37</v>
          </cell>
          <cell r="H590">
            <v>896604.43</v>
          </cell>
          <cell r="I590">
            <v>-603566.06000000006</v>
          </cell>
        </row>
        <row r="591">
          <cell r="F591" t="str">
            <v>CAMT/6050040</v>
          </cell>
          <cell r="G591">
            <v>0</v>
          </cell>
          <cell r="H591">
            <v>0</v>
          </cell>
          <cell r="I591">
            <v>0</v>
          </cell>
        </row>
        <row r="592">
          <cell r="F592" t="str">
            <v>CAMT/6050045</v>
          </cell>
          <cell r="G592">
            <v>139999.37</v>
          </cell>
          <cell r="H592">
            <v>52697.709999999897</v>
          </cell>
          <cell r="I592">
            <v>87301.66</v>
          </cell>
        </row>
        <row r="593">
          <cell r="F593" t="str">
            <v>CAMT/6050050</v>
          </cell>
          <cell r="G593">
            <v>230200.149999999</v>
          </cell>
          <cell r="H593">
            <v>191579.679999999</v>
          </cell>
          <cell r="I593">
            <v>38620.47</v>
          </cell>
        </row>
        <row r="594">
          <cell r="F594" t="str">
            <v>CAMT/6050055</v>
          </cell>
          <cell r="G594">
            <v>32</v>
          </cell>
          <cell r="H594">
            <v>28000</v>
          </cell>
          <cell r="I594">
            <v>-27968</v>
          </cell>
        </row>
        <row r="595">
          <cell r="F595" t="str">
            <v>CAMT/6060016</v>
          </cell>
          <cell r="G595">
            <v>59636.339999999902</v>
          </cell>
          <cell r="H595">
            <v>61015.98</v>
          </cell>
          <cell r="I595">
            <v>-1379.64</v>
          </cell>
        </row>
        <row r="596">
          <cell r="F596" t="str">
            <v>CAMT/6060018</v>
          </cell>
          <cell r="G596">
            <v>1007.3099999999901</v>
          </cell>
          <cell r="H596">
            <v>38866.669999999896</v>
          </cell>
          <cell r="I596">
            <v>-37859.360000000001</v>
          </cell>
        </row>
        <row r="597">
          <cell r="F597" t="str">
            <v>CAMT/6060024</v>
          </cell>
          <cell r="G597">
            <v>0</v>
          </cell>
          <cell r="H597">
            <v>0</v>
          </cell>
          <cell r="I597">
            <v>0</v>
          </cell>
        </row>
        <row r="598">
          <cell r="F598" t="str">
            <v>CAMT/6060025</v>
          </cell>
          <cell r="G598">
            <v>2511.75</v>
          </cell>
          <cell r="H598">
            <v>2836</v>
          </cell>
          <cell r="I598">
            <v>-324.25</v>
          </cell>
        </row>
        <row r="599">
          <cell r="F599" t="str">
            <v>CAMT/6060030</v>
          </cell>
          <cell r="G599">
            <v>91325.11</v>
          </cell>
          <cell r="H599">
            <v>87170.5</v>
          </cell>
          <cell r="I599">
            <v>4154.6099999999897</v>
          </cell>
        </row>
        <row r="600">
          <cell r="F600" t="str">
            <v>CAMT/6060032</v>
          </cell>
          <cell r="G600">
            <v>28033.16</v>
          </cell>
          <cell r="H600">
            <v>415858.69</v>
          </cell>
          <cell r="I600">
            <v>-387825.53</v>
          </cell>
        </row>
        <row r="601">
          <cell r="F601" t="str">
            <v>CAMT/6060034</v>
          </cell>
          <cell r="G601">
            <v>0</v>
          </cell>
          <cell r="H601">
            <v>3707.44</v>
          </cell>
          <cell r="I601">
            <v>-3707.44</v>
          </cell>
        </row>
        <row r="602">
          <cell r="F602" t="str">
            <v>CAMT/6060035</v>
          </cell>
          <cell r="G602">
            <v>22159.389999999901</v>
          </cell>
          <cell r="H602">
            <v>21966.11</v>
          </cell>
          <cell r="I602">
            <v>193.28</v>
          </cell>
        </row>
        <row r="603">
          <cell r="F603" t="str">
            <v>CAMT/6060038</v>
          </cell>
          <cell r="G603">
            <v>240638.51</v>
          </cell>
          <cell r="H603">
            <v>708239.26</v>
          </cell>
          <cell r="I603">
            <v>-467600.75</v>
          </cell>
        </row>
        <row r="604">
          <cell r="F604" t="str">
            <v>CAMT/6060045</v>
          </cell>
          <cell r="G604">
            <v>-2225.75</v>
          </cell>
          <cell r="H604">
            <v>-5437.75</v>
          </cell>
          <cell r="I604">
            <v>3212</v>
          </cell>
        </row>
        <row r="605">
          <cell r="F605" t="str">
            <v>CAMT/6060050</v>
          </cell>
          <cell r="G605">
            <v>616686.82999999903</v>
          </cell>
          <cell r="H605">
            <v>615564.23999999894</v>
          </cell>
          <cell r="I605">
            <v>1122.5899999999899</v>
          </cell>
        </row>
        <row r="606">
          <cell r="F606" t="str">
            <v>CAMT/6060052</v>
          </cell>
          <cell r="G606">
            <v>-1628660.24</v>
          </cell>
          <cell r="H606">
            <v>-822209.75</v>
          </cell>
          <cell r="I606">
            <v>-806450.48999999894</v>
          </cell>
        </row>
        <row r="607">
          <cell r="F607" t="str">
            <v>CAMT/6060055</v>
          </cell>
          <cell r="G607">
            <v>17825.36</v>
          </cell>
          <cell r="H607">
            <v>2212484.8999999901</v>
          </cell>
          <cell r="I607">
            <v>-2194659.54</v>
          </cell>
        </row>
        <row r="608">
          <cell r="F608" t="str">
            <v>CAMT/6060065</v>
          </cell>
          <cell r="G608">
            <v>1714.67</v>
          </cell>
          <cell r="H608">
            <v>442.32999999999902</v>
          </cell>
          <cell r="I608">
            <v>1272.3399999999899</v>
          </cell>
        </row>
        <row r="609">
          <cell r="F609" t="str">
            <v>CAMT/6060070</v>
          </cell>
          <cell r="G609">
            <v>4366.0799999999899</v>
          </cell>
          <cell r="H609">
            <v>17956.740000000002</v>
          </cell>
          <cell r="I609">
            <v>-13590.66</v>
          </cell>
        </row>
        <row r="610">
          <cell r="F610" t="str">
            <v>CAMT/6060075</v>
          </cell>
          <cell r="G610">
            <v>3250</v>
          </cell>
          <cell r="H610">
            <v>116992.57</v>
          </cell>
          <cell r="I610">
            <v>-113742.57</v>
          </cell>
        </row>
        <row r="611">
          <cell r="F611" t="str">
            <v>CAMT/6070010</v>
          </cell>
          <cell r="G611">
            <v>525283.17000000004</v>
          </cell>
          <cell r="H611">
            <v>573084.25</v>
          </cell>
          <cell r="I611">
            <v>-47801.08</v>
          </cell>
        </row>
        <row r="612">
          <cell r="F612" t="str">
            <v>CAMT/6070015</v>
          </cell>
          <cell r="G612">
            <v>99213.74</v>
          </cell>
          <cell r="H612">
            <v>143997.899999999</v>
          </cell>
          <cell r="I612">
            <v>-44784.160000000003</v>
          </cell>
        </row>
        <row r="613">
          <cell r="F613" t="str">
            <v>CAMT/6070020</v>
          </cell>
          <cell r="G613">
            <v>1818405.62</v>
          </cell>
          <cell r="H613">
            <v>2477577.77999999</v>
          </cell>
          <cell r="I613">
            <v>-659172.16</v>
          </cell>
        </row>
        <row r="614">
          <cell r="F614" t="str">
            <v>CAMT/6070025</v>
          </cell>
          <cell r="G614">
            <v>1724196.33</v>
          </cell>
          <cell r="H614">
            <v>2354239.54999999</v>
          </cell>
          <cell r="I614">
            <v>-630043.21999999904</v>
          </cell>
        </row>
        <row r="615">
          <cell r="F615" t="str">
            <v>CAMT/6070030</v>
          </cell>
          <cell r="G615">
            <v>13849.1</v>
          </cell>
          <cell r="H615">
            <v>24903.389999999901</v>
          </cell>
          <cell r="I615">
            <v>-11054.29</v>
          </cell>
        </row>
        <row r="616">
          <cell r="F616" t="str">
            <v>CAMT/6070035</v>
          </cell>
          <cell r="G616">
            <v>61869.760000000002</v>
          </cell>
          <cell r="H616">
            <v>154923.959999999</v>
          </cell>
          <cell r="I616">
            <v>-93054.199999999895</v>
          </cell>
        </row>
        <row r="617">
          <cell r="F617" t="str">
            <v>CAMT/6070040</v>
          </cell>
          <cell r="G617">
            <v>82617.02</v>
          </cell>
          <cell r="H617">
            <v>76193.27</v>
          </cell>
          <cell r="I617">
            <v>6423.75</v>
          </cell>
        </row>
        <row r="618">
          <cell r="F618" t="str">
            <v>CAMT/6070045</v>
          </cell>
          <cell r="G618">
            <v>963528.3</v>
          </cell>
          <cell r="H618">
            <v>1911022.75</v>
          </cell>
          <cell r="I618">
            <v>-947494.44999999902</v>
          </cell>
        </row>
        <row r="619">
          <cell r="F619" t="str">
            <v>CAMT/6070050</v>
          </cell>
          <cell r="G619">
            <v>0</v>
          </cell>
          <cell r="H619">
            <v>351.75</v>
          </cell>
          <cell r="I619">
            <v>-351.75</v>
          </cell>
        </row>
        <row r="620">
          <cell r="F620" t="str">
            <v>CAMT/6070055</v>
          </cell>
          <cell r="G620">
            <v>314637.52</v>
          </cell>
          <cell r="H620">
            <v>449435.28999999899</v>
          </cell>
          <cell r="I620">
            <v>-134797.769999999</v>
          </cell>
        </row>
        <row r="621">
          <cell r="F621" t="str">
            <v>CAMT/6110035</v>
          </cell>
          <cell r="G621">
            <v>0</v>
          </cell>
          <cell r="H621">
            <v>0</v>
          </cell>
          <cell r="I621">
            <v>0</v>
          </cell>
        </row>
        <row r="622">
          <cell r="F622" t="str">
            <v>CAMT/6110036</v>
          </cell>
          <cell r="G622">
            <v>0</v>
          </cell>
          <cell r="H622">
            <v>-2030</v>
          </cell>
          <cell r="I622">
            <v>2030</v>
          </cell>
        </row>
        <row r="623">
          <cell r="F623" t="str">
            <v>CAMT/6110060</v>
          </cell>
          <cell r="G623">
            <v>2902.0999999999899</v>
          </cell>
          <cell r="H623">
            <v>11266.66</v>
          </cell>
          <cell r="I623">
            <v>-8364.5599999999904</v>
          </cell>
        </row>
        <row r="624">
          <cell r="F624" t="str">
            <v>CAMT/6110065</v>
          </cell>
          <cell r="G624">
            <v>9885607.1300000008</v>
          </cell>
          <cell r="H624">
            <v>19286358.420000002</v>
          </cell>
          <cell r="I624">
            <v>-9400751.2899999898</v>
          </cell>
        </row>
        <row r="625">
          <cell r="F625" t="str">
            <v>CAMT/6110070</v>
          </cell>
          <cell r="G625">
            <v>0</v>
          </cell>
          <cell r="H625">
            <v>0</v>
          </cell>
          <cell r="I625">
            <v>0</v>
          </cell>
        </row>
        <row r="626">
          <cell r="F626" t="str">
            <v>CAMT/6110098</v>
          </cell>
          <cell r="G626">
            <v>0</v>
          </cell>
          <cell r="H626">
            <v>0</v>
          </cell>
          <cell r="I626">
            <v>0</v>
          </cell>
        </row>
        <row r="627">
          <cell r="F627" t="str">
            <v>CAMT/6110100</v>
          </cell>
          <cell r="G627">
            <v>0</v>
          </cell>
          <cell r="H627">
            <v>-609.75</v>
          </cell>
          <cell r="I627">
            <v>609.75</v>
          </cell>
        </row>
        <row r="628">
          <cell r="F628" t="str">
            <v>CAMT/6110110</v>
          </cell>
          <cell r="G628">
            <v>0</v>
          </cell>
          <cell r="H628">
            <v>0</v>
          </cell>
          <cell r="I628">
            <v>0</v>
          </cell>
        </row>
        <row r="629">
          <cell r="F629" t="str">
            <v>CAMT/6110277</v>
          </cell>
          <cell r="G629">
            <v>3022.15</v>
          </cell>
          <cell r="H629">
            <v>0</v>
          </cell>
          <cell r="I629">
            <v>3022.15</v>
          </cell>
        </row>
        <row r="630">
          <cell r="F630" t="str">
            <v>CAMT/6110300</v>
          </cell>
          <cell r="G630">
            <v>1909970.75</v>
          </cell>
          <cell r="H630">
            <v>-107630.21</v>
          </cell>
          <cell r="I630">
            <v>2017600.96</v>
          </cell>
        </row>
        <row r="631">
          <cell r="F631" t="str">
            <v>CAMT/6110305</v>
          </cell>
          <cell r="G631">
            <v>2353080.9700000002</v>
          </cell>
          <cell r="H631">
            <v>1722572.58</v>
          </cell>
          <cell r="I631">
            <v>630508.39</v>
          </cell>
        </row>
        <row r="632">
          <cell r="F632" t="str">
            <v>CAMT/6110310</v>
          </cell>
          <cell r="G632">
            <v>684743.85999999905</v>
          </cell>
          <cell r="H632">
            <v>517615.57</v>
          </cell>
          <cell r="I632">
            <v>167128.29</v>
          </cell>
        </row>
        <row r="633">
          <cell r="F633" t="str">
            <v>CAMT/6110315</v>
          </cell>
          <cell r="G633">
            <v>4303457.74</v>
          </cell>
          <cell r="H633">
            <v>1798154.1799999899</v>
          </cell>
          <cell r="I633">
            <v>2505303.56</v>
          </cell>
        </row>
        <row r="634">
          <cell r="F634" t="str">
            <v>CAMT/6110320</v>
          </cell>
          <cell r="G634">
            <v>-165094.01</v>
          </cell>
          <cell r="H634">
            <v>87066.33</v>
          </cell>
          <cell r="I634">
            <v>-252160.34</v>
          </cell>
        </row>
        <row r="635">
          <cell r="F635" t="str">
            <v>CAMT/6110325</v>
          </cell>
          <cell r="G635">
            <v>980253.16</v>
          </cell>
          <cell r="H635">
            <v>16590575.8699999</v>
          </cell>
          <cell r="I635">
            <v>-15610322.710000001</v>
          </cell>
        </row>
        <row r="636">
          <cell r="F636" t="str">
            <v>CAMT/6110330</v>
          </cell>
          <cell r="G636">
            <v>-536631.91</v>
          </cell>
          <cell r="H636">
            <v>-31282.889999999901</v>
          </cell>
          <cell r="I636">
            <v>-505349.02</v>
          </cell>
        </row>
        <row r="637">
          <cell r="F637" t="str">
            <v>CAMT/6110335</v>
          </cell>
          <cell r="G637">
            <v>4177010.1699999901</v>
          </cell>
          <cell r="H637">
            <v>4185665.22</v>
          </cell>
          <cell r="I637">
            <v>-8655.0499999999902</v>
          </cell>
        </row>
        <row r="638">
          <cell r="F638" t="str">
            <v>CAMT/6110340</v>
          </cell>
          <cell r="G638">
            <v>221269.54</v>
          </cell>
          <cell r="H638">
            <v>60807.889999999898</v>
          </cell>
          <cell r="I638">
            <v>160461.649999999</v>
          </cell>
        </row>
        <row r="639">
          <cell r="F639" t="str">
            <v>CAMT/6110345</v>
          </cell>
          <cell r="G639">
            <v>1333928.9199999899</v>
          </cell>
          <cell r="H639">
            <v>1592533.05</v>
          </cell>
          <cell r="I639">
            <v>-258604.13</v>
          </cell>
        </row>
        <row r="640">
          <cell r="F640" t="str">
            <v>CAMT/6110350</v>
          </cell>
          <cell r="G640">
            <v>18015.060000000001</v>
          </cell>
          <cell r="H640">
            <v>8351.42</v>
          </cell>
          <cell r="I640">
            <v>9663.6399999999903</v>
          </cell>
        </row>
        <row r="641">
          <cell r="F641" t="str">
            <v>CAMT/6110355</v>
          </cell>
          <cell r="G641">
            <v>8590.09</v>
          </cell>
          <cell r="H641">
            <v>2016372.75</v>
          </cell>
          <cell r="I641">
            <v>-2007782.6599999899</v>
          </cell>
        </row>
        <row r="642">
          <cell r="F642" t="str">
            <v>CAMT/6110360</v>
          </cell>
          <cell r="G642">
            <v>26901.84</v>
          </cell>
          <cell r="H642">
            <v>-35621.9</v>
          </cell>
          <cell r="I642">
            <v>62523.739999999903</v>
          </cell>
        </row>
        <row r="643">
          <cell r="F643" t="str">
            <v>CAMT/6110365</v>
          </cell>
          <cell r="G643">
            <v>1405782.6499999899</v>
          </cell>
          <cell r="H643">
            <v>633395.08999999904</v>
          </cell>
          <cell r="I643">
            <v>772387.56</v>
          </cell>
        </row>
        <row r="644">
          <cell r="F644" t="str">
            <v>CAMT/6110370</v>
          </cell>
          <cell r="G644">
            <v>146832.44</v>
          </cell>
          <cell r="H644">
            <v>161791.19</v>
          </cell>
          <cell r="I644">
            <v>-14958.75</v>
          </cell>
        </row>
        <row r="645">
          <cell r="F645" t="str">
            <v>CAMT/6110375</v>
          </cell>
          <cell r="G645">
            <v>27433.889999999901</v>
          </cell>
          <cell r="H645">
            <v>60661.129999999903</v>
          </cell>
          <cell r="I645">
            <v>-33227.239999999903</v>
          </cell>
        </row>
        <row r="646">
          <cell r="F646" t="str">
            <v>CAMT/6110380</v>
          </cell>
          <cell r="G646">
            <v>287454.28999999899</v>
          </cell>
          <cell r="H646">
            <v>245981.049999999</v>
          </cell>
          <cell r="I646">
            <v>41473.239999999903</v>
          </cell>
        </row>
        <row r="647">
          <cell r="F647" t="str">
            <v>CAMT/6110385</v>
          </cell>
          <cell r="G647">
            <v>11934774.380000001</v>
          </cell>
          <cell r="H647">
            <v>1889463</v>
          </cell>
          <cell r="I647">
            <v>10045311.380000001</v>
          </cell>
        </row>
        <row r="648">
          <cell r="F648" t="str">
            <v>CAMT/6110390</v>
          </cell>
          <cell r="G648">
            <v>442140.71999999898</v>
          </cell>
          <cell r="H648">
            <v>205185.32</v>
          </cell>
          <cell r="I648">
            <v>236955.399999999</v>
          </cell>
        </row>
        <row r="649">
          <cell r="F649" t="str">
            <v>CAMT/6110395</v>
          </cell>
          <cell r="G649">
            <v>6574604.2199999904</v>
          </cell>
          <cell r="H649">
            <v>10117895.199999901</v>
          </cell>
          <cell r="I649">
            <v>-3543290.98</v>
          </cell>
        </row>
        <row r="650">
          <cell r="F650" t="str">
            <v>CAMT/6110400</v>
          </cell>
          <cell r="G650">
            <v>0</v>
          </cell>
          <cell r="H650">
            <v>0</v>
          </cell>
          <cell r="I650">
            <v>0</v>
          </cell>
        </row>
        <row r="651">
          <cell r="F651" t="str">
            <v>CAMT/6110405</v>
          </cell>
          <cell r="G651">
            <v>121110</v>
          </cell>
          <cell r="H651">
            <v>0</v>
          </cell>
          <cell r="I651">
            <v>121110</v>
          </cell>
        </row>
        <row r="652">
          <cell r="F652" t="str">
            <v>CAMT/6110410</v>
          </cell>
          <cell r="G652">
            <v>7740.01</v>
          </cell>
          <cell r="H652">
            <v>8236.69</v>
          </cell>
          <cell r="I652">
            <v>-496.68</v>
          </cell>
        </row>
        <row r="653">
          <cell r="F653" t="str">
            <v>CAMT/6110415</v>
          </cell>
          <cell r="G653">
            <v>25165.65</v>
          </cell>
          <cell r="H653">
            <v>274759.15999999898</v>
          </cell>
          <cell r="I653">
            <v>-249593.51</v>
          </cell>
        </row>
        <row r="654">
          <cell r="F654" t="str">
            <v>CAMT/6110420</v>
          </cell>
          <cell r="G654">
            <v>2270362.6</v>
          </cell>
          <cell r="H654">
            <v>2187661.1699999901</v>
          </cell>
          <cell r="I654">
            <v>82701.429999999906</v>
          </cell>
        </row>
        <row r="655">
          <cell r="F655" t="str">
            <v>CAMT/6110425</v>
          </cell>
          <cell r="G655">
            <v>1424209.97</v>
          </cell>
          <cell r="H655">
            <v>5446232.2999999896</v>
          </cell>
          <cell r="I655">
            <v>-4022022.33</v>
          </cell>
        </row>
        <row r="656">
          <cell r="F656" t="str">
            <v>CAMT/6110430</v>
          </cell>
          <cell r="G656">
            <v>0</v>
          </cell>
          <cell r="H656">
            <v>0</v>
          </cell>
          <cell r="I656">
            <v>0</v>
          </cell>
        </row>
        <row r="657">
          <cell r="F657" t="str">
            <v>CAMT/6110435</v>
          </cell>
          <cell r="G657">
            <v>0</v>
          </cell>
          <cell r="H657">
            <v>1571.22</v>
          </cell>
          <cell r="I657">
            <v>-1571.22</v>
          </cell>
        </row>
        <row r="658">
          <cell r="F658" t="str">
            <v>CAMT/6110440</v>
          </cell>
          <cell r="G658">
            <v>8992.9099999999908</v>
          </cell>
          <cell r="H658">
            <v>30431.66</v>
          </cell>
          <cell r="I658">
            <v>-21438.75</v>
          </cell>
        </row>
        <row r="659">
          <cell r="F659" t="str">
            <v>CAMT/6110445</v>
          </cell>
          <cell r="G659">
            <v>4340292.1299999896</v>
          </cell>
          <cell r="H659">
            <v>4890286.87</v>
          </cell>
          <cell r="I659">
            <v>-549994.73999999894</v>
          </cell>
        </row>
        <row r="660">
          <cell r="F660" t="str">
            <v>CAMT/6110450</v>
          </cell>
          <cell r="G660">
            <v>164858.63</v>
          </cell>
          <cell r="H660">
            <v>129116.91</v>
          </cell>
          <cell r="I660">
            <v>35741.72</v>
          </cell>
        </row>
        <row r="661">
          <cell r="F661" t="str">
            <v>CAMT/6110455</v>
          </cell>
          <cell r="G661">
            <v>213550.829999999</v>
          </cell>
          <cell r="H661">
            <v>1789087.62</v>
          </cell>
          <cell r="I661">
            <v>-1575536.79</v>
          </cell>
        </row>
        <row r="662">
          <cell r="F662" t="str">
            <v>CAMT/6110460</v>
          </cell>
          <cell r="G662">
            <v>-6288.9799999999896</v>
          </cell>
          <cell r="H662">
            <v>-126.31</v>
          </cell>
          <cell r="I662">
            <v>-6162.67</v>
          </cell>
        </row>
        <row r="663">
          <cell r="F663" t="str">
            <v>CAMT/6110465</v>
          </cell>
          <cell r="G663">
            <v>1025.3800000000001</v>
          </cell>
          <cell r="H663">
            <v>2986.17</v>
          </cell>
          <cell r="I663">
            <v>-1960.79</v>
          </cell>
        </row>
        <row r="664">
          <cell r="F664" t="str">
            <v>CAMT/6110475</v>
          </cell>
          <cell r="G664">
            <v>1675200</v>
          </cell>
          <cell r="H664">
            <v>1029800</v>
          </cell>
          <cell r="I664">
            <v>645400</v>
          </cell>
        </row>
        <row r="665">
          <cell r="F665" t="str">
            <v>CAMT/6110490</v>
          </cell>
          <cell r="G665">
            <v>-209166.34</v>
          </cell>
          <cell r="H665">
            <v>-1015823.29</v>
          </cell>
          <cell r="I665">
            <v>806656.94999999902</v>
          </cell>
        </row>
        <row r="666">
          <cell r="F666" t="str">
            <v>CAMT/6110495</v>
          </cell>
          <cell r="G666">
            <v>2788064.16</v>
          </cell>
          <cell r="H666">
            <v>19381072.859999899</v>
          </cell>
          <cell r="I666">
            <v>-16593008.699999901</v>
          </cell>
        </row>
        <row r="667">
          <cell r="F667" t="str">
            <v>CAMT/6110505</v>
          </cell>
          <cell r="G667">
            <v>605</v>
          </cell>
          <cell r="H667">
            <v>0</v>
          </cell>
          <cell r="I667">
            <v>605</v>
          </cell>
        </row>
        <row r="668">
          <cell r="F668" t="str">
            <v>CAMT/6110510</v>
          </cell>
          <cell r="G668">
            <v>0</v>
          </cell>
          <cell r="H668">
            <v>0</v>
          </cell>
          <cell r="I668">
            <v>0</v>
          </cell>
        </row>
        <row r="669">
          <cell r="F669" t="str">
            <v>CAMT/6110515</v>
          </cell>
          <cell r="G669">
            <v>2567.9299999999898</v>
          </cell>
          <cell r="H669">
            <v>2354.6799999999898</v>
          </cell>
          <cell r="I669">
            <v>213.25</v>
          </cell>
        </row>
        <row r="670">
          <cell r="F670" t="str">
            <v>CAMT/6110520</v>
          </cell>
          <cell r="G670">
            <v>45538.239999999903</v>
          </cell>
          <cell r="H670">
            <v>-248056.92</v>
          </cell>
          <cell r="I670">
            <v>293595.15999999898</v>
          </cell>
        </row>
        <row r="671">
          <cell r="F671" t="str">
            <v>CAMT/6110525</v>
          </cell>
          <cell r="G671">
            <v>231655.5</v>
          </cell>
          <cell r="H671">
            <v>848033.54</v>
          </cell>
          <cell r="I671">
            <v>-616378.04</v>
          </cell>
        </row>
        <row r="672">
          <cell r="F672" t="str">
            <v>CAMT/6110530</v>
          </cell>
          <cell r="G672">
            <v>-392.12</v>
          </cell>
          <cell r="H672">
            <v>10262.19</v>
          </cell>
          <cell r="I672">
            <v>-10654.309999999899</v>
          </cell>
        </row>
        <row r="673">
          <cell r="F673" t="str">
            <v>CAMT/6110535</v>
          </cell>
          <cell r="G673">
            <v>20841.29</v>
          </cell>
          <cell r="H673">
            <v>26085.049999999901</v>
          </cell>
          <cell r="I673">
            <v>-5243.76</v>
          </cell>
        </row>
        <row r="674">
          <cell r="F674" t="str">
            <v>CAMT/6110540</v>
          </cell>
          <cell r="G674">
            <v>33255.849999999897</v>
          </cell>
          <cell r="H674">
            <v>35452.949999999903</v>
          </cell>
          <cell r="I674">
            <v>-2197.0999999999899</v>
          </cell>
        </row>
        <row r="675">
          <cell r="F675" t="str">
            <v>CAMT/6110545</v>
          </cell>
          <cell r="G675">
            <v>210827.84</v>
          </cell>
          <cell r="H675">
            <v>698768.06</v>
          </cell>
          <cell r="I675">
            <v>-487940.21999999898</v>
          </cell>
        </row>
        <row r="676">
          <cell r="F676" t="str">
            <v>CAMT/6110550</v>
          </cell>
          <cell r="G676">
            <v>11939.879999999899</v>
          </cell>
          <cell r="H676">
            <v>-44841.459999999897</v>
          </cell>
          <cell r="I676">
            <v>56781.339999999902</v>
          </cell>
        </row>
        <row r="677">
          <cell r="F677" t="str">
            <v>CAMT/6110555</v>
          </cell>
          <cell r="G677">
            <v>-862813.42</v>
          </cell>
          <cell r="H677">
            <v>7807.8999999999896</v>
          </cell>
          <cell r="I677">
            <v>-870621.31999999902</v>
          </cell>
        </row>
        <row r="678">
          <cell r="F678" t="str">
            <v>CAMT/6110556</v>
          </cell>
          <cell r="G678">
            <v>914409.09999999905</v>
          </cell>
          <cell r="H678">
            <v>0</v>
          </cell>
          <cell r="I678">
            <v>914409.09999999905</v>
          </cell>
        </row>
        <row r="679">
          <cell r="F679" t="str">
            <v>CAMT/6110560</v>
          </cell>
          <cell r="G679">
            <v>973.41999999999905</v>
          </cell>
          <cell r="H679">
            <v>-1137.8299999999899</v>
          </cell>
          <cell r="I679">
            <v>2111.25</v>
          </cell>
        </row>
        <row r="680">
          <cell r="F680" t="str">
            <v>CAMT/6110565</v>
          </cell>
          <cell r="G680">
            <v>2470.0599999999899</v>
          </cell>
          <cell r="H680">
            <v>286.92</v>
          </cell>
          <cell r="I680">
            <v>2183.1399999999899</v>
          </cell>
        </row>
        <row r="681">
          <cell r="F681" t="str">
            <v>CAMT/6110570</v>
          </cell>
          <cell r="G681">
            <v>137799.09</v>
          </cell>
          <cell r="H681">
            <v>29955.43</v>
          </cell>
          <cell r="I681">
            <v>107843.66</v>
          </cell>
        </row>
        <row r="682">
          <cell r="F682" t="str">
            <v>CAMT/6110575</v>
          </cell>
          <cell r="G682">
            <v>656808.81999999902</v>
          </cell>
          <cell r="H682">
            <v>698486.23999999894</v>
          </cell>
          <cell r="I682">
            <v>-41677.419999999896</v>
          </cell>
        </row>
        <row r="683">
          <cell r="F683" t="str">
            <v>CAMT/6110580</v>
          </cell>
          <cell r="G683">
            <v>438.83999999999901</v>
          </cell>
          <cell r="H683">
            <v>7389.06</v>
          </cell>
          <cell r="I683">
            <v>-6950.22</v>
          </cell>
        </row>
        <row r="684">
          <cell r="F684" t="str">
            <v>CAMT/6110585</v>
          </cell>
          <cell r="G684">
            <v>1410700.23</v>
          </cell>
          <cell r="H684">
            <v>3568758.46</v>
          </cell>
          <cell r="I684">
            <v>-2158058.23</v>
          </cell>
        </row>
        <row r="685">
          <cell r="F685" t="str">
            <v>CAMT/6110595</v>
          </cell>
          <cell r="G685">
            <v>3167899.1499999901</v>
          </cell>
          <cell r="H685">
            <v>4713580.4199999897</v>
          </cell>
          <cell r="I685">
            <v>-1545681.27</v>
          </cell>
        </row>
        <row r="686">
          <cell r="F686" t="str">
            <v>CAMT/6110600</v>
          </cell>
          <cell r="G686">
            <v>55495.089999999902</v>
          </cell>
          <cell r="H686">
            <v>526453.62</v>
          </cell>
          <cell r="I686">
            <v>-470958.53</v>
          </cell>
        </row>
        <row r="687">
          <cell r="F687" t="str">
            <v>CAMT/6110605</v>
          </cell>
          <cell r="G687">
            <v>4633363.7300000004</v>
          </cell>
          <cell r="H687">
            <v>7029408.6799999904</v>
          </cell>
          <cell r="I687">
            <v>-2396044.9500000002</v>
          </cell>
        </row>
        <row r="688">
          <cell r="F688" t="str">
            <v>CAMT/6110610</v>
          </cell>
          <cell r="G688">
            <v>155388.299999999</v>
          </cell>
          <cell r="H688">
            <v>112770.83</v>
          </cell>
          <cell r="I688">
            <v>42617.47</v>
          </cell>
        </row>
        <row r="689">
          <cell r="F689" t="str">
            <v>CAMT/6110615</v>
          </cell>
          <cell r="G689">
            <v>1479700.27</v>
          </cell>
          <cell r="H689">
            <v>2365582.06</v>
          </cell>
          <cell r="I689">
            <v>-885881.79</v>
          </cell>
        </row>
        <row r="690">
          <cell r="F690" t="str">
            <v>CAMT/6110620</v>
          </cell>
          <cell r="G690">
            <v>0</v>
          </cell>
          <cell r="H690">
            <v>0</v>
          </cell>
          <cell r="I690">
            <v>0</v>
          </cell>
        </row>
        <row r="691">
          <cell r="F691" t="str">
            <v>CAMT/6110625</v>
          </cell>
          <cell r="G691">
            <v>4443.9799999999896</v>
          </cell>
          <cell r="H691">
            <v>8853.27</v>
          </cell>
          <cell r="I691">
            <v>-4409.29</v>
          </cell>
        </row>
        <row r="692">
          <cell r="F692" t="str">
            <v>CAMT/6110630</v>
          </cell>
          <cell r="G692">
            <v>107.4</v>
          </cell>
          <cell r="H692">
            <v>-35.1</v>
          </cell>
          <cell r="I692">
            <v>142.5</v>
          </cell>
        </row>
        <row r="693">
          <cell r="F693" t="str">
            <v>CAMT/6110635</v>
          </cell>
          <cell r="G693">
            <v>2690336.1</v>
          </cell>
          <cell r="H693">
            <v>2100921.3599999901</v>
          </cell>
          <cell r="I693">
            <v>589414.73999999894</v>
          </cell>
        </row>
        <row r="694">
          <cell r="F694" t="str">
            <v>CAMT/6110650</v>
          </cell>
          <cell r="G694">
            <v>7129.22</v>
          </cell>
          <cell r="H694">
            <v>3719.4</v>
          </cell>
          <cell r="I694">
            <v>3409.82</v>
          </cell>
        </row>
        <row r="695">
          <cell r="F695" t="str">
            <v>CAMT/6110655</v>
          </cell>
          <cell r="G695">
            <v>2786699.48</v>
          </cell>
          <cell r="H695">
            <v>3665805.9199999901</v>
          </cell>
          <cell r="I695">
            <v>-879106.43999999901</v>
          </cell>
        </row>
        <row r="696">
          <cell r="F696" t="str">
            <v>CAMT/6110656</v>
          </cell>
          <cell r="G696">
            <v>35838.58</v>
          </cell>
          <cell r="H696">
            <v>0</v>
          </cell>
          <cell r="I696">
            <v>35838.58</v>
          </cell>
        </row>
        <row r="697">
          <cell r="F697" t="str">
            <v>CAMT/6110660</v>
          </cell>
          <cell r="G697">
            <v>-22126.0099999999</v>
          </cell>
          <cell r="H697">
            <v>28656.209999999901</v>
          </cell>
          <cell r="I697">
            <v>-50782.22</v>
          </cell>
        </row>
        <row r="698">
          <cell r="F698" t="str">
            <v>CAMT/6110665</v>
          </cell>
          <cell r="G698">
            <v>39394774.07</v>
          </cell>
          <cell r="H698">
            <v>81761834.239999905</v>
          </cell>
          <cell r="I698">
            <v>-42367060.170000002</v>
          </cell>
        </row>
        <row r="699">
          <cell r="F699" t="str">
            <v>CAMT/6110670</v>
          </cell>
          <cell r="G699">
            <v>0</v>
          </cell>
          <cell r="H699">
            <v>0</v>
          </cell>
          <cell r="I699">
            <v>0</v>
          </cell>
        </row>
        <row r="700">
          <cell r="F700" t="str">
            <v>CAMT/6110675</v>
          </cell>
          <cell r="G700">
            <v>0</v>
          </cell>
          <cell r="H700">
            <v>0</v>
          </cell>
          <cell r="I700">
            <v>0</v>
          </cell>
        </row>
        <row r="701">
          <cell r="F701" t="str">
            <v>CAMT/6110685</v>
          </cell>
          <cell r="G701">
            <v>0</v>
          </cell>
          <cell r="H701">
            <v>0</v>
          </cell>
          <cell r="I701">
            <v>0</v>
          </cell>
        </row>
        <row r="702">
          <cell r="F702" t="str">
            <v>CAMT/6110690</v>
          </cell>
          <cell r="G702">
            <v>779677.09999999905</v>
          </cell>
          <cell r="H702">
            <v>770234.57999999903</v>
          </cell>
          <cell r="I702">
            <v>9442.52</v>
          </cell>
        </row>
        <row r="703">
          <cell r="F703" t="str">
            <v>CAMT/6110695</v>
          </cell>
          <cell r="G703">
            <v>537955.68999999901</v>
          </cell>
          <cell r="H703">
            <v>740285.09999999905</v>
          </cell>
          <cell r="I703">
            <v>-202329.41</v>
          </cell>
        </row>
        <row r="704">
          <cell r="F704" t="str">
            <v>CAMT/6110700</v>
          </cell>
          <cell r="G704">
            <v>-34251.529999999897</v>
          </cell>
          <cell r="H704">
            <v>24230.779999999901</v>
          </cell>
          <cell r="I704">
            <v>-58482.309999999903</v>
          </cell>
        </row>
        <row r="705">
          <cell r="F705" t="str">
            <v>CAMT/6110705</v>
          </cell>
          <cell r="G705">
            <v>4629966.7599999905</v>
          </cell>
          <cell r="H705">
            <v>540374.45999999903</v>
          </cell>
          <cell r="I705">
            <v>4089592.29999999</v>
          </cell>
        </row>
        <row r="706">
          <cell r="F706" t="str">
            <v>CAMT/6110710</v>
          </cell>
          <cell r="G706">
            <v>341878.12</v>
          </cell>
          <cell r="H706">
            <v>646042.47999999905</v>
          </cell>
          <cell r="I706">
            <v>-304164.359999999</v>
          </cell>
        </row>
        <row r="707">
          <cell r="F707" t="str">
            <v>CAMT/6110715</v>
          </cell>
          <cell r="G707">
            <v>4016499.75</v>
          </cell>
          <cell r="H707">
            <v>3528920.4399999902</v>
          </cell>
          <cell r="I707">
            <v>487579.31</v>
          </cell>
        </row>
        <row r="708">
          <cell r="F708" t="str">
            <v>CAMT/6110720</v>
          </cell>
          <cell r="G708">
            <v>4048691.33</v>
          </cell>
          <cell r="H708">
            <v>3229588.54999999</v>
          </cell>
          <cell r="I708">
            <v>819102.78</v>
          </cell>
        </row>
        <row r="709">
          <cell r="F709" t="str">
            <v>CAMT/6110725</v>
          </cell>
          <cell r="G709">
            <v>8293504.5300000003</v>
          </cell>
          <cell r="H709">
            <v>13404808.84</v>
          </cell>
          <cell r="I709">
            <v>-5111304.3099999903</v>
          </cell>
        </row>
        <row r="710">
          <cell r="F710" t="str">
            <v>CAMT/6110730</v>
          </cell>
          <cell r="G710">
            <v>183071.59</v>
          </cell>
          <cell r="H710">
            <v>80118.669999999896</v>
          </cell>
          <cell r="I710">
            <v>102952.92</v>
          </cell>
        </row>
        <row r="711">
          <cell r="F711" t="str">
            <v>CAMT/6110735</v>
          </cell>
          <cell r="G711">
            <v>559610.56999999902</v>
          </cell>
          <cell r="H711">
            <v>864778.77</v>
          </cell>
          <cell r="I711">
            <v>-305168.2</v>
          </cell>
        </row>
        <row r="712">
          <cell r="F712" t="str">
            <v>CAMT/6110740</v>
          </cell>
          <cell r="G712">
            <v>1165.0799999999899</v>
          </cell>
          <cell r="H712">
            <v>0</v>
          </cell>
          <cell r="I712">
            <v>1165.0799999999899</v>
          </cell>
        </row>
        <row r="713">
          <cell r="F713" t="str">
            <v>CAMT/6110745</v>
          </cell>
          <cell r="G713">
            <v>1.6799999999999899</v>
          </cell>
          <cell r="H713">
            <v>-694.39999999999895</v>
          </cell>
          <cell r="I713">
            <v>696.08</v>
          </cell>
        </row>
        <row r="714">
          <cell r="F714" t="str">
            <v>CAMT/6110750</v>
          </cell>
          <cell r="G714">
            <v>37380</v>
          </cell>
          <cell r="H714">
            <v>40435.209999999897</v>
          </cell>
          <cell r="I714">
            <v>-3055.21</v>
          </cell>
        </row>
        <row r="715">
          <cell r="F715" t="str">
            <v>CAMT/6110755</v>
          </cell>
          <cell r="G715">
            <v>0</v>
          </cell>
          <cell r="H715">
            <v>0</v>
          </cell>
          <cell r="I715">
            <v>0</v>
          </cell>
        </row>
        <row r="716">
          <cell r="F716" t="str">
            <v>CAMT/6110760</v>
          </cell>
          <cell r="G716">
            <v>0</v>
          </cell>
          <cell r="H716">
            <v>237314</v>
          </cell>
          <cell r="I716">
            <v>-237314</v>
          </cell>
        </row>
        <row r="717">
          <cell r="F717" t="str">
            <v>CAMT/6110770</v>
          </cell>
          <cell r="G717">
            <v>0</v>
          </cell>
          <cell r="H717">
            <v>0</v>
          </cell>
          <cell r="I717">
            <v>0</v>
          </cell>
        </row>
        <row r="718">
          <cell r="F718" t="str">
            <v>CAMT/6110775</v>
          </cell>
          <cell r="G718">
            <v>0</v>
          </cell>
          <cell r="H718">
            <v>0</v>
          </cell>
          <cell r="I718">
            <v>0</v>
          </cell>
        </row>
        <row r="719">
          <cell r="F719" t="str">
            <v>CAMT/6110780</v>
          </cell>
          <cell r="G719">
            <v>0</v>
          </cell>
          <cell r="H719">
            <v>0</v>
          </cell>
          <cell r="I719">
            <v>0</v>
          </cell>
        </row>
        <row r="720">
          <cell r="F720" t="str">
            <v>CAMT/6110785</v>
          </cell>
          <cell r="G720">
            <v>1436.4</v>
          </cell>
          <cell r="H720">
            <v>2115.11</v>
          </cell>
          <cell r="I720">
            <v>-678.71</v>
          </cell>
        </row>
        <row r="721">
          <cell r="F721" t="str">
            <v>CAMT/6110790</v>
          </cell>
          <cell r="G721">
            <v>189997.329999999</v>
          </cell>
          <cell r="H721">
            <v>17315.400000000001</v>
          </cell>
          <cell r="I721">
            <v>172681.929999999</v>
          </cell>
        </row>
        <row r="722">
          <cell r="F722" t="str">
            <v>CAMT/6110795</v>
          </cell>
          <cell r="G722">
            <v>388836.72999999899</v>
          </cell>
          <cell r="H722">
            <v>369954.489999999</v>
          </cell>
          <cell r="I722">
            <v>18882.240000000002</v>
          </cell>
        </row>
        <row r="723">
          <cell r="F723" t="str">
            <v>CAMT/6110805</v>
          </cell>
          <cell r="G723">
            <v>193062.95</v>
          </cell>
          <cell r="H723">
            <v>0</v>
          </cell>
          <cell r="I723">
            <v>193062.95</v>
          </cell>
        </row>
        <row r="724">
          <cell r="F724" t="str">
            <v>CAMT/6110815</v>
          </cell>
          <cell r="G724">
            <v>14727.719999999899</v>
          </cell>
          <cell r="H724">
            <v>0</v>
          </cell>
          <cell r="I724">
            <v>14727.719999999899</v>
          </cell>
        </row>
        <row r="725">
          <cell r="F725" t="str">
            <v>CAMT/6110825</v>
          </cell>
          <cell r="G725">
            <v>653506.69999999902</v>
          </cell>
          <cell r="H725">
            <v>0</v>
          </cell>
          <cell r="I725">
            <v>653506.69999999902</v>
          </cell>
        </row>
        <row r="726">
          <cell r="F726" t="str">
            <v>CAMT/6110870</v>
          </cell>
          <cell r="G726">
            <v>0</v>
          </cell>
          <cell r="H726">
            <v>0</v>
          </cell>
          <cell r="I726">
            <v>0</v>
          </cell>
        </row>
        <row r="727">
          <cell r="F727" t="str">
            <v>CAMT/6110875</v>
          </cell>
          <cell r="G727">
            <v>40347.839999999902</v>
          </cell>
          <cell r="H727">
            <v>0</v>
          </cell>
          <cell r="I727">
            <v>40347.839999999902</v>
          </cell>
        </row>
        <row r="728">
          <cell r="F728" t="str">
            <v>CAMT/6110880</v>
          </cell>
          <cell r="G728">
            <v>0</v>
          </cell>
          <cell r="H728">
            <v>0</v>
          </cell>
          <cell r="I728">
            <v>0</v>
          </cell>
        </row>
        <row r="729">
          <cell r="F729" t="str">
            <v>CAMT/6110885</v>
          </cell>
          <cell r="G729">
            <v>-186630.459999999</v>
          </cell>
          <cell r="H729">
            <v>-159045.37</v>
          </cell>
          <cell r="I729">
            <v>-27585.09</v>
          </cell>
        </row>
        <row r="730">
          <cell r="F730" t="str">
            <v>CAMT/6110910</v>
          </cell>
          <cell r="G730">
            <v>-22883.8499999999</v>
          </cell>
          <cell r="H730">
            <v>-15747.73</v>
          </cell>
          <cell r="I730">
            <v>-7136.1199999999899</v>
          </cell>
        </row>
        <row r="731">
          <cell r="F731" t="str">
            <v>CAMT/6110915</v>
          </cell>
          <cell r="G731">
            <v>-23397.2599999999</v>
          </cell>
          <cell r="H731">
            <v>-25165.88</v>
          </cell>
          <cell r="I731">
            <v>1768.6199999999899</v>
          </cell>
        </row>
        <row r="732">
          <cell r="F732" t="str">
            <v>CAMT/6110920</v>
          </cell>
          <cell r="G732">
            <v>416412.31</v>
          </cell>
          <cell r="H732">
            <v>-1734366.86</v>
          </cell>
          <cell r="I732">
            <v>2150779.1699999901</v>
          </cell>
        </row>
        <row r="733">
          <cell r="F733" t="str">
            <v>CAMT/6110925</v>
          </cell>
          <cell r="G733">
            <v>94096.119999999893</v>
          </cell>
          <cell r="H733">
            <v>134.94</v>
          </cell>
          <cell r="I733">
            <v>93961.179999999906</v>
          </cell>
        </row>
        <row r="734">
          <cell r="F734" t="str">
            <v>CAMT/6110930</v>
          </cell>
          <cell r="G734">
            <v>717189.44999999902</v>
          </cell>
          <cell r="H734">
            <v>1311324.03</v>
          </cell>
          <cell r="I734">
            <v>-594134.57999999903</v>
          </cell>
        </row>
        <row r="735">
          <cell r="F735" t="str">
            <v>CAMT/6110935</v>
          </cell>
          <cell r="G735">
            <v>0</v>
          </cell>
          <cell r="H735">
            <v>0</v>
          </cell>
          <cell r="I735">
            <v>0</v>
          </cell>
        </row>
        <row r="736">
          <cell r="F736" t="str">
            <v>CAMT/6110986</v>
          </cell>
          <cell r="G736">
            <v>465775.13</v>
          </cell>
          <cell r="H736">
            <v>3803104.95</v>
          </cell>
          <cell r="I736">
            <v>-3337329.8199999901</v>
          </cell>
        </row>
        <row r="737">
          <cell r="F737" t="str">
            <v>CAMT/6110990</v>
          </cell>
          <cell r="G737">
            <v>1179.6099999999899</v>
          </cell>
          <cell r="H737">
            <v>0</v>
          </cell>
          <cell r="I737">
            <v>1179.6099999999899</v>
          </cell>
        </row>
        <row r="738">
          <cell r="F738" t="str">
            <v>CAMT/6112035</v>
          </cell>
          <cell r="G738">
            <v>125089892.29000001</v>
          </cell>
          <cell r="H738">
            <v>280853195.37</v>
          </cell>
          <cell r="I738">
            <v>-155763303.08000001</v>
          </cell>
        </row>
        <row r="739">
          <cell r="F739" t="str">
            <v>CAMT/6112040</v>
          </cell>
          <cell r="G739">
            <v>19055145.050000001</v>
          </cell>
          <cell r="H739">
            <v>-17913698.129999898</v>
          </cell>
          <cell r="I739">
            <v>36968843.18</v>
          </cell>
        </row>
        <row r="740">
          <cell r="F740" t="str">
            <v>CAMT/6112977</v>
          </cell>
          <cell r="G740">
            <v>291306.21000000002</v>
          </cell>
          <cell r="H740">
            <v>0</v>
          </cell>
          <cell r="I740">
            <v>291306.21000000002</v>
          </cell>
        </row>
        <row r="741">
          <cell r="F741" t="str">
            <v>CAMT/6120010</v>
          </cell>
          <cell r="G741">
            <v>290411.21999999898</v>
          </cell>
          <cell r="H741">
            <v>-377745.53999999899</v>
          </cell>
          <cell r="I741">
            <v>668156.76</v>
          </cell>
        </row>
        <row r="742">
          <cell r="F742" t="str">
            <v>CAMT/6120012</v>
          </cell>
          <cell r="G742">
            <v>364.25999999999902</v>
          </cell>
          <cell r="H742">
            <v>769.03999999999905</v>
          </cell>
          <cell r="I742">
            <v>-404.77999999999901</v>
          </cell>
        </row>
        <row r="743">
          <cell r="F743" t="str">
            <v>CAMT/6120015</v>
          </cell>
          <cell r="G743">
            <v>287538.64</v>
          </cell>
          <cell r="H743">
            <v>316454.53999999899</v>
          </cell>
          <cell r="I743">
            <v>-28915.9</v>
          </cell>
        </row>
        <row r="744">
          <cell r="F744" t="str">
            <v>CAMT/6120020</v>
          </cell>
          <cell r="G744">
            <v>22251.0099999999</v>
          </cell>
          <cell r="H744">
            <v>45382.809999999903</v>
          </cell>
          <cell r="I744">
            <v>-23131.799999999901</v>
          </cell>
        </row>
        <row r="745">
          <cell r="F745" t="str">
            <v>CAMT/6120030</v>
          </cell>
          <cell r="G745">
            <v>109395.32</v>
          </cell>
          <cell r="H745">
            <v>3581305.50999999</v>
          </cell>
          <cell r="I745">
            <v>-3471910.1899999902</v>
          </cell>
        </row>
        <row r="746">
          <cell r="F746" t="str">
            <v>CAMT/6120035</v>
          </cell>
          <cell r="G746">
            <v>6653179.8200000003</v>
          </cell>
          <cell r="H746">
            <v>0</v>
          </cell>
          <cell r="I746">
            <v>6653179.8200000003</v>
          </cell>
        </row>
        <row r="747">
          <cell r="F747" t="str">
            <v>CAMT/6120040</v>
          </cell>
          <cell r="G747">
            <v>2924931.58</v>
          </cell>
          <cell r="H747">
            <v>2644919.39</v>
          </cell>
          <cell r="I747">
            <v>280012.19</v>
          </cell>
        </row>
        <row r="748">
          <cell r="F748" t="str">
            <v>CAMT/6120042</v>
          </cell>
          <cell r="G748">
            <v>246279.88</v>
          </cell>
          <cell r="H748">
            <v>0</v>
          </cell>
          <cell r="I748">
            <v>246279.88</v>
          </cell>
        </row>
        <row r="749">
          <cell r="F749" t="str">
            <v>CAMT/6120050</v>
          </cell>
          <cell r="G749">
            <v>91567</v>
          </cell>
          <cell r="H749">
            <v>100000</v>
          </cell>
          <cell r="I749">
            <v>-8433</v>
          </cell>
        </row>
        <row r="750">
          <cell r="F750" t="str">
            <v>CAMT/6120055</v>
          </cell>
          <cell r="G750">
            <v>0</v>
          </cell>
          <cell r="H750">
            <v>10845.36</v>
          </cell>
          <cell r="I750">
            <v>-10845.36</v>
          </cell>
        </row>
        <row r="751">
          <cell r="F751" t="str">
            <v>CAMT/6120085</v>
          </cell>
          <cell r="G751">
            <v>4459879.24</v>
          </cell>
          <cell r="H751">
            <v>2427514.8799999901</v>
          </cell>
          <cell r="I751">
            <v>2032364.36</v>
          </cell>
        </row>
        <row r="752">
          <cell r="F752" t="str">
            <v>CAMT/6120090</v>
          </cell>
          <cell r="G752">
            <v>10750</v>
          </cell>
          <cell r="H752">
            <v>38060.32</v>
          </cell>
          <cell r="I752">
            <v>-27310.32</v>
          </cell>
        </row>
        <row r="753">
          <cell r="F753" t="str">
            <v>CAMT/6130010</v>
          </cell>
          <cell r="G753">
            <v>1889.3599999999899</v>
          </cell>
          <cell r="H753">
            <v>138.05000000000001</v>
          </cell>
          <cell r="I753">
            <v>1751.3099999999899</v>
          </cell>
        </row>
        <row r="754">
          <cell r="F754" t="str">
            <v>CAMT/6130015</v>
          </cell>
          <cell r="G754">
            <v>560414.30000000005</v>
          </cell>
          <cell r="H754">
            <v>638901.06000000006</v>
          </cell>
          <cell r="I754">
            <v>-78486.759999999893</v>
          </cell>
        </row>
        <row r="755">
          <cell r="F755" t="str">
            <v>CAMT/6130020</v>
          </cell>
          <cell r="G755">
            <v>2200.0799999999899</v>
          </cell>
          <cell r="H755">
            <v>1294.98</v>
          </cell>
          <cell r="I755">
            <v>905.1</v>
          </cell>
        </row>
        <row r="756">
          <cell r="F756" t="str">
            <v>CAMT/6130025</v>
          </cell>
          <cell r="G756">
            <v>398.01999999999902</v>
          </cell>
          <cell r="H756">
            <v>68500.839999999895</v>
          </cell>
          <cell r="I756">
            <v>-68102.820000000007</v>
          </cell>
        </row>
        <row r="757">
          <cell r="F757" t="str">
            <v>CAMT/6130040</v>
          </cell>
          <cell r="G757">
            <v>0</v>
          </cell>
          <cell r="H757">
            <v>825</v>
          </cell>
          <cell r="I757">
            <v>-825</v>
          </cell>
        </row>
        <row r="758">
          <cell r="F758" t="str">
            <v>CAMT/6130045</v>
          </cell>
          <cell r="G758">
            <v>11459.12</v>
          </cell>
          <cell r="H758">
            <v>9977.35</v>
          </cell>
          <cell r="I758">
            <v>1481.77</v>
          </cell>
        </row>
        <row r="759">
          <cell r="F759" t="str">
            <v>CAMT/6141035</v>
          </cell>
          <cell r="G759">
            <v>0</v>
          </cell>
          <cell r="H759">
            <v>16307.95</v>
          </cell>
          <cell r="I759">
            <v>-16307.95</v>
          </cell>
        </row>
        <row r="760">
          <cell r="F760" t="str">
            <v>CAMT/6150010</v>
          </cell>
          <cell r="G760">
            <v>2223574.29</v>
          </cell>
          <cell r="H760">
            <v>2497309.6299999901</v>
          </cell>
          <cell r="I760">
            <v>-273735.34000000003</v>
          </cell>
        </row>
        <row r="761">
          <cell r="F761" t="str">
            <v>CAMT/6150015</v>
          </cell>
          <cell r="G761">
            <v>145558.06</v>
          </cell>
          <cell r="H761">
            <v>169912.679999999</v>
          </cell>
          <cell r="I761">
            <v>-24354.619999999901</v>
          </cell>
        </row>
        <row r="762">
          <cell r="F762" t="str">
            <v>CAMT/6150020</v>
          </cell>
          <cell r="G762">
            <v>316529.59999999899</v>
          </cell>
          <cell r="H762">
            <v>82098.960000000006</v>
          </cell>
          <cell r="I762">
            <v>234430.64</v>
          </cell>
        </row>
        <row r="763">
          <cell r="F763" t="str">
            <v>CAMT/6150030</v>
          </cell>
          <cell r="G763">
            <v>20759.86</v>
          </cell>
          <cell r="H763">
            <v>45197.01</v>
          </cell>
          <cell r="I763">
            <v>-24437.15</v>
          </cell>
        </row>
        <row r="764">
          <cell r="F764" t="str">
            <v>CAMT/6150035</v>
          </cell>
          <cell r="G764">
            <v>2500</v>
          </cell>
          <cell r="H764">
            <v>0</v>
          </cell>
          <cell r="I764">
            <v>2500</v>
          </cell>
        </row>
        <row r="765">
          <cell r="F765" t="str">
            <v>CAMT/6150040</v>
          </cell>
          <cell r="G765">
            <v>1909.94</v>
          </cell>
          <cell r="H765">
            <v>40318.910000000003</v>
          </cell>
          <cell r="I765">
            <v>-38408.97</v>
          </cell>
        </row>
        <row r="766">
          <cell r="F766" t="str">
            <v>CAMT/6150045</v>
          </cell>
          <cell r="G766">
            <v>3375656.75</v>
          </cell>
          <cell r="H766">
            <v>2588920.2200000002</v>
          </cell>
          <cell r="I766">
            <v>786736.53</v>
          </cell>
        </row>
        <row r="767">
          <cell r="F767" t="str">
            <v>CAMT/6150046</v>
          </cell>
          <cell r="G767">
            <v>601000</v>
          </cell>
          <cell r="H767">
            <v>0</v>
          </cell>
          <cell r="I767">
            <v>601000</v>
          </cell>
        </row>
        <row r="768">
          <cell r="F768" t="str">
            <v>CAMT/6150047</v>
          </cell>
          <cell r="G768">
            <v>0</v>
          </cell>
          <cell r="H768">
            <v>154630.35</v>
          </cell>
          <cell r="I768">
            <v>-154630.35</v>
          </cell>
        </row>
        <row r="769">
          <cell r="F769" t="str">
            <v>CAMT/6150050</v>
          </cell>
          <cell r="G769">
            <v>45701.419999999896</v>
          </cell>
          <cell r="H769">
            <v>46600</v>
          </cell>
          <cell r="I769">
            <v>-898.58</v>
          </cell>
        </row>
        <row r="770">
          <cell r="F770" t="str">
            <v>CAMT/6150055</v>
          </cell>
          <cell r="G770">
            <v>550961.59999999905</v>
          </cell>
          <cell r="H770">
            <v>399616.549999999</v>
          </cell>
          <cell r="I770">
            <v>151345.049999999</v>
          </cell>
        </row>
        <row r="771">
          <cell r="F771" t="str">
            <v>CAMT/6150060</v>
          </cell>
          <cell r="G771">
            <v>84175.75</v>
          </cell>
          <cell r="H771">
            <v>73263.779999999897</v>
          </cell>
          <cell r="I771">
            <v>10911.969999999899</v>
          </cell>
        </row>
        <row r="772">
          <cell r="F772" t="str">
            <v>CAMT/6150062</v>
          </cell>
          <cell r="G772">
            <v>894189.85999999905</v>
          </cell>
          <cell r="H772">
            <v>-3131536.00999999</v>
          </cell>
          <cell r="I772">
            <v>4025725.87</v>
          </cell>
        </row>
        <row r="773">
          <cell r="F773" t="str">
            <v>CAMT/6150065</v>
          </cell>
          <cell r="G773">
            <v>109.239999999999</v>
          </cell>
          <cell r="H773">
            <v>6205.38</v>
          </cell>
          <cell r="I773">
            <v>-6096.14</v>
          </cell>
        </row>
        <row r="774">
          <cell r="F774" t="str">
            <v>CAMT/6150072</v>
          </cell>
          <cell r="G774">
            <v>22500</v>
          </cell>
          <cell r="H774">
            <v>115000</v>
          </cell>
          <cell r="I774">
            <v>-92500</v>
          </cell>
        </row>
        <row r="775">
          <cell r="F775" t="str">
            <v>CAMT/6150075</v>
          </cell>
          <cell r="G775">
            <v>264089.03000000003</v>
          </cell>
          <cell r="H775">
            <v>166162.81</v>
          </cell>
          <cell r="I775">
            <v>97926.22</v>
          </cell>
        </row>
        <row r="776">
          <cell r="F776" t="str">
            <v>CAMT/6150085</v>
          </cell>
          <cell r="G776">
            <v>130530.73</v>
          </cell>
          <cell r="H776">
            <v>507040.84</v>
          </cell>
          <cell r="I776">
            <v>-376510.109999999</v>
          </cell>
        </row>
        <row r="777">
          <cell r="F777" t="str">
            <v>CAMT/6150090</v>
          </cell>
          <cell r="G777">
            <v>161401.38</v>
          </cell>
          <cell r="H777">
            <v>125551.899999999</v>
          </cell>
          <cell r="I777">
            <v>35849.480000000003</v>
          </cell>
        </row>
        <row r="778">
          <cell r="F778" t="str">
            <v>CAMT/6150095</v>
          </cell>
          <cell r="G778">
            <v>83014.309999999896</v>
          </cell>
          <cell r="H778">
            <v>68547.339999999895</v>
          </cell>
          <cell r="I778">
            <v>14466.969999999899</v>
          </cell>
        </row>
        <row r="779">
          <cell r="F779" t="str">
            <v>CAMT/6150100</v>
          </cell>
          <cell r="G779">
            <v>214237.12</v>
          </cell>
          <cell r="H779">
            <v>222103.859999999</v>
          </cell>
          <cell r="I779">
            <v>-7866.7399999999898</v>
          </cell>
        </row>
        <row r="780">
          <cell r="F780" t="str">
            <v>CAMT/6150105</v>
          </cell>
          <cell r="G780">
            <v>0</v>
          </cell>
          <cell r="H780">
            <v>0</v>
          </cell>
          <cell r="I780">
            <v>0</v>
          </cell>
        </row>
        <row r="781">
          <cell r="F781" t="str">
            <v>CAMT/6150110</v>
          </cell>
          <cell r="G781">
            <v>12850</v>
          </cell>
          <cell r="H781">
            <v>49176.3</v>
          </cell>
          <cell r="I781">
            <v>-36326.300000000003</v>
          </cell>
        </row>
        <row r="782">
          <cell r="F782" t="str">
            <v>CAMT/6150115</v>
          </cell>
          <cell r="G782">
            <v>145535.019999999</v>
          </cell>
          <cell r="H782">
            <v>370145.09999999899</v>
          </cell>
          <cell r="I782">
            <v>-224610.079999999</v>
          </cell>
        </row>
        <row r="783">
          <cell r="F783" t="str">
            <v>CAMT/6150120</v>
          </cell>
          <cell r="G783">
            <v>0</v>
          </cell>
          <cell r="H783">
            <v>0</v>
          </cell>
          <cell r="I783">
            <v>0</v>
          </cell>
        </row>
        <row r="784">
          <cell r="F784" t="str">
            <v>CAMT/6150125</v>
          </cell>
          <cell r="G784">
            <v>57051.269999999902</v>
          </cell>
          <cell r="H784">
            <v>1376477.07</v>
          </cell>
          <cell r="I784">
            <v>-1319425.8</v>
          </cell>
        </row>
        <row r="785">
          <cell r="F785" t="str">
            <v>CAMT/6150126</v>
          </cell>
          <cell r="G785">
            <v>382737.31</v>
          </cell>
          <cell r="H785">
            <v>0</v>
          </cell>
          <cell r="I785">
            <v>382737.31</v>
          </cell>
        </row>
        <row r="786">
          <cell r="F786" t="str">
            <v>CAMT/6150127</v>
          </cell>
          <cell r="G786">
            <v>288647.90999999898</v>
          </cell>
          <cell r="H786">
            <v>89510.529999999897</v>
          </cell>
          <cell r="I786">
            <v>199137.38</v>
          </cell>
        </row>
        <row r="787">
          <cell r="F787" t="str">
            <v>CAMT/6150145</v>
          </cell>
          <cell r="G787">
            <v>24015.74</v>
          </cell>
          <cell r="H787">
            <v>19572.529999999901</v>
          </cell>
          <cell r="I787">
            <v>4443.21</v>
          </cell>
        </row>
        <row r="788">
          <cell r="F788" t="str">
            <v>CAMT/6150150</v>
          </cell>
          <cell r="G788">
            <v>0</v>
          </cell>
          <cell r="H788">
            <v>9000</v>
          </cell>
          <cell r="I788">
            <v>-9000</v>
          </cell>
        </row>
        <row r="789">
          <cell r="F789" t="str">
            <v>CAMT/6150155</v>
          </cell>
          <cell r="G789">
            <v>1702491.2</v>
          </cell>
          <cell r="H789">
            <v>1711526.36</v>
          </cell>
          <cell r="I789">
            <v>-9035.1599999999908</v>
          </cell>
        </row>
        <row r="790">
          <cell r="F790" t="str">
            <v>CAMT/6150157</v>
          </cell>
          <cell r="G790">
            <v>0</v>
          </cell>
          <cell r="H790">
            <v>0</v>
          </cell>
          <cell r="I790">
            <v>0</v>
          </cell>
        </row>
        <row r="791">
          <cell r="F791" t="str">
            <v>CAMT/6150158</v>
          </cell>
          <cell r="G791">
            <v>9668.3199999999906</v>
          </cell>
          <cell r="H791">
            <v>1611.39</v>
          </cell>
          <cell r="I791">
            <v>8056.93</v>
          </cell>
        </row>
        <row r="792">
          <cell r="F792" t="str">
            <v>CAMT/6150165</v>
          </cell>
          <cell r="G792">
            <v>-29941.63</v>
          </cell>
          <cell r="H792">
            <v>-26548.31</v>
          </cell>
          <cell r="I792">
            <v>-3393.32</v>
          </cell>
        </row>
        <row r="793">
          <cell r="F793" t="str">
            <v>CAMT/6150170</v>
          </cell>
          <cell r="G793">
            <v>180252.76</v>
          </cell>
          <cell r="H793">
            <v>275990.679999999</v>
          </cell>
          <cell r="I793">
            <v>-95737.919999999896</v>
          </cell>
        </row>
        <row r="794">
          <cell r="F794" t="str">
            <v>CAMT/6150175</v>
          </cell>
          <cell r="G794">
            <v>46059.58</v>
          </cell>
          <cell r="H794">
            <v>13129.25</v>
          </cell>
          <cell r="I794">
            <v>32930.33</v>
          </cell>
        </row>
        <row r="795">
          <cell r="F795" t="str">
            <v>CAMT/6150180</v>
          </cell>
          <cell r="G795">
            <v>5161.5</v>
          </cell>
          <cell r="H795">
            <v>16892</v>
          </cell>
          <cell r="I795">
            <v>-11730.5</v>
          </cell>
        </row>
        <row r="796">
          <cell r="F796" t="str">
            <v>CAMT/6150185</v>
          </cell>
          <cell r="G796">
            <v>10764.7</v>
          </cell>
          <cell r="H796">
            <v>4982.5200000000004</v>
          </cell>
          <cell r="I796">
            <v>5782.18</v>
          </cell>
        </row>
        <row r="797">
          <cell r="F797" t="str">
            <v>CAMT/6150190</v>
          </cell>
          <cell r="G797">
            <v>0</v>
          </cell>
          <cell r="H797">
            <v>0</v>
          </cell>
          <cell r="I797">
            <v>0</v>
          </cell>
        </row>
        <row r="798">
          <cell r="F798" t="str">
            <v>CAMT/6150195</v>
          </cell>
          <cell r="G798">
            <v>679333.69999999902</v>
          </cell>
          <cell r="H798">
            <v>602759.81999999902</v>
          </cell>
          <cell r="I798">
            <v>76573.88</v>
          </cell>
        </row>
        <row r="799">
          <cell r="F799" t="str">
            <v>CAMT/6150197</v>
          </cell>
          <cell r="G799">
            <v>157499.42000000001</v>
          </cell>
          <cell r="H799">
            <v>0</v>
          </cell>
          <cell r="I799">
            <v>157499.42000000001</v>
          </cell>
        </row>
        <row r="800">
          <cell r="F800" t="str">
            <v>CAMT/6150230</v>
          </cell>
          <cell r="G800">
            <v>1396288.6799999899</v>
          </cell>
          <cell r="H800">
            <v>342236.87</v>
          </cell>
          <cell r="I800">
            <v>1054051.81</v>
          </cell>
        </row>
        <row r="801">
          <cell r="F801" t="str">
            <v>CAMT/6150235</v>
          </cell>
          <cell r="G801">
            <v>528603.78</v>
          </cell>
          <cell r="H801">
            <v>415357.7</v>
          </cell>
          <cell r="I801">
            <v>113246.08</v>
          </cell>
        </row>
        <row r="802">
          <cell r="F802" t="str">
            <v>CAMT/6150272</v>
          </cell>
          <cell r="G802">
            <v>0</v>
          </cell>
          <cell r="H802">
            <v>0</v>
          </cell>
          <cell r="I802">
            <v>0</v>
          </cell>
        </row>
        <row r="803">
          <cell r="F803" t="str">
            <v>CAMT/6150280</v>
          </cell>
          <cell r="G803">
            <v>53177.79</v>
          </cell>
          <cell r="H803">
            <v>50843.48</v>
          </cell>
          <cell r="I803">
            <v>2334.3099999999899</v>
          </cell>
        </row>
        <row r="804">
          <cell r="F804" t="str">
            <v>CAMT/6150282</v>
          </cell>
          <cell r="G804">
            <v>6302.17</v>
          </cell>
          <cell r="H804">
            <v>0</v>
          </cell>
          <cell r="I804">
            <v>6302.17</v>
          </cell>
        </row>
        <row r="805">
          <cell r="F805" t="str">
            <v>CAMT/6150290</v>
          </cell>
          <cell r="G805">
            <v>138755.609999999</v>
          </cell>
          <cell r="H805">
            <v>102853.78</v>
          </cell>
          <cell r="I805">
            <v>35901.83</v>
          </cell>
        </row>
        <row r="806">
          <cell r="F806" t="str">
            <v>CAMT/6150291</v>
          </cell>
          <cell r="G806">
            <v>0</v>
          </cell>
          <cell r="H806">
            <v>0</v>
          </cell>
          <cell r="I806">
            <v>0</v>
          </cell>
        </row>
        <row r="807">
          <cell r="F807" t="str">
            <v>CAMT/6150292</v>
          </cell>
          <cell r="G807">
            <v>102736.25999999901</v>
          </cell>
          <cell r="H807">
            <v>76972.089999999895</v>
          </cell>
          <cell r="I807">
            <v>25764.1699999999</v>
          </cell>
        </row>
        <row r="808">
          <cell r="F808" t="str">
            <v>CAMT/6150293</v>
          </cell>
          <cell r="G808">
            <v>0</v>
          </cell>
          <cell r="H808">
            <v>0</v>
          </cell>
          <cell r="I808">
            <v>0</v>
          </cell>
        </row>
        <row r="809">
          <cell r="F809" t="str">
            <v>CAMT/6150295</v>
          </cell>
          <cell r="G809">
            <v>60484.94</v>
          </cell>
          <cell r="H809">
            <v>-13524.639999999899</v>
          </cell>
          <cell r="I809">
            <v>74009.58</v>
          </cell>
        </row>
        <row r="810">
          <cell r="F810" t="str">
            <v>CAMT/6150296</v>
          </cell>
          <cell r="G810">
            <v>0</v>
          </cell>
          <cell r="H810">
            <v>0</v>
          </cell>
          <cell r="I810">
            <v>0</v>
          </cell>
        </row>
        <row r="811">
          <cell r="F811" t="str">
            <v>CAMT/6150310</v>
          </cell>
          <cell r="G811">
            <v>10257</v>
          </cell>
          <cell r="H811">
            <v>4998</v>
          </cell>
          <cell r="I811">
            <v>5259</v>
          </cell>
        </row>
        <row r="812">
          <cell r="F812" t="str">
            <v>CAMT/6150315</v>
          </cell>
          <cell r="G812">
            <v>28740</v>
          </cell>
          <cell r="H812">
            <v>24960</v>
          </cell>
          <cell r="I812">
            <v>3780</v>
          </cell>
        </row>
        <row r="813">
          <cell r="F813" t="str">
            <v>CAMT/6150340</v>
          </cell>
          <cell r="G813">
            <v>960349.37</v>
          </cell>
          <cell r="H813">
            <v>802626.73999999894</v>
          </cell>
          <cell r="I813">
            <v>157722.63</v>
          </cell>
        </row>
        <row r="814">
          <cell r="F814" t="str">
            <v>CAMT/6150350</v>
          </cell>
          <cell r="G814">
            <v>2493641.00999999</v>
          </cell>
          <cell r="H814">
            <v>2323734.02</v>
          </cell>
          <cell r="I814">
            <v>169906.989999999</v>
          </cell>
        </row>
        <row r="815">
          <cell r="F815" t="str">
            <v>CAMT/6150355</v>
          </cell>
          <cell r="G815">
            <v>1118228.8999999899</v>
          </cell>
          <cell r="H815">
            <v>-99264.74</v>
          </cell>
          <cell r="I815">
            <v>1217493.6399999899</v>
          </cell>
        </row>
        <row r="816">
          <cell r="F816" t="str">
            <v>CAMT/6150400</v>
          </cell>
          <cell r="G816">
            <v>62536.19</v>
          </cell>
          <cell r="H816">
            <v>5020333.3899999904</v>
          </cell>
          <cell r="I816">
            <v>-4957797.2</v>
          </cell>
        </row>
        <row r="817">
          <cell r="F817" t="str">
            <v>CAMT/6150410</v>
          </cell>
          <cell r="G817">
            <v>61812898.280000001</v>
          </cell>
          <cell r="H817">
            <v>40053976.280000001</v>
          </cell>
          <cell r="I817">
            <v>21758922</v>
          </cell>
        </row>
        <row r="818">
          <cell r="F818" t="str">
            <v>CAMT/6150415</v>
          </cell>
          <cell r="G818">
            <v>-611805.22999999905</v>
          </cell>
          <cell r="H818">
            <v>-464922.75</v>
          </cell>
          <cell r="I818">
            <v>-146882.48000000001</v>
          </cell>
        </row>
        <row r="819">
          <cell r="F819" t="str">
            <v>CAMT/6150510</v>
          </cell>
          <cell r="G819">
            <v>207397.709999999</v>
          </cell>
          <cell r="H819">
            <v>-749367.26</v>
          </cell>
          <cell r="I819">
            <v>956764.96999999904</v>
          </cell>
        </row>
        <row r="820">
          <cell r="F820" t="str">
            <v>CAMT/6150520</v>
          </cell>
          <cell r="G820">
            <v>0</v>
          </cell>
          <cell r="H820">
            <v>-5584</v>
          </cell>
          <cell r="I820">
            <v>5584</v>
          </cell>
        </row>
        <row r="821">
          <cell r="F821" t="str">
            <v>CAMT/6150530</v>
          </cell>
          <cell r="G821">
            <v>125.069999999999</v>
          </cell>
          <cell r="H821">
            <v>342.56999999999903</v>
          </cell>
          <cell r="I821">
            <v>-217.5</v>
          </cell>
        </row>
        <row r="822">
          <cell r="F822" t="str">
            <v>CAMT/6158000</v>
          </cell>
          <cell r="G822">
            <v>0</v>
          </cell>
          <cell r="H822">
            <v>0</v>
          </cell>
          <cell r="I822">
            <v>0</v>
          </cell>
        </row>
        <row r="823">
          <cell r="F823" t="str">
            <v>CAMT/6158030</v>
          </cell>
          <cell r="G823">
            <v>-1594998.48</v>
          </cell>
          <cell r="H823">
            <v>-188352.959999999</v>
          </cell>
          <cell r="I823">
            <v>-1406645.52</v>
          </cell>
        </row>
        <row r="824">
          <cell r="F824" t="str">
            <v>CAMT/6158035</v>
          </cell>
          <cell r="G824">
            <v>6882937.75</v>
          </cell>
          <cell r="H824">
            <v>16574846.8699999</v>
          </cell>
          <cell r="I824">
            <v>-9691909.1199999899</v>
          </cell>
        </row>
        <row r="825">
          <cell r="F825" t="str">
            <v>CAMT/6158036</v>
          </cell>
          <cell r="G825">
            <v>-1932074.54</v>
          </cell>
          <cell r="H825">
            <v>-1781101.22</v>
          </cell>
          <cell r="I825">
            <v>-150973.32</v>
          </cell>
        </row>
        <row r="826">
          <cell r="F826" t="str">
            <v>CAMT/6158037</v>
          </cell>
          <cell r="G826">
            <v>0</v>
          </cell>
          <cell r="H826">
            <v>0</v>
          </cell>
          <cell r="I826">
            <v>0</v>
          </cell>
        </row>
        <row r="827">
          <cell r="F827" t="str">
            <v>CAMT/6158038</v>
          </cell>
          <cell r="G827">
            <v>0</v>
          </cell>
          <cell r="H827">
            <v>0</v>
          </cell>
          <cell r="I827">
            <v>0</v>
          </cell>
        </row>
        <row r="828">
          <cell r="F828" t="str">
            <v>CAMT/6158040</v>
          </cell>
          <cell r="G828">
            <v>-262085.64</v>
          </cell>
          <cell r="H828">
            <v>-128768.38</v>
          </cell>
          <cell r="I828">
            <v>-133317.26</v>
          </cell>
        </row>
        <row r="829">
          <cell r="F829" t="str">
            <v>CAMT/6158045</v>
          </cell>
          <cell r="G829">
            <v>-1000</v>
          </cell>
          <cell r="H829">
            <v>-4004.77</v>
          </cell>
          <cell r="I829">
            <v>3004.77</v>
          </cell>
        </row>
        <row r="830">
          <cell r="F830" t="str">
            <v>CAMT/6158055</v>
          </cell>
          <cell r="G830">
            <v>0</v>
          </cell>
          <cell r="H830">
            <v>29445.66</v>
          </cell>
          <cell r="I830">
            <v>-29445.66</v>
          </cell>
        </row>
        <row r="831">
          <cell r="F831" t="str">
            <v>CAMT/6158070</v>
          </cell>
          <cell r="G831">
            <v>2220.4099999999899</v>
          </cell>
          <cell r="H831">
            <v>0</v>
          </cell>
          <cell r="I831">
            <v>2220.4099999999899</v>
          </cell>
        </row>
        <row r="832">
          <cell r="F832" t="str">
            <v>CAMT/6158888</v>
          </cell>
          <cell r="G832">
            <v>136715.44</v>
          </cell>
          <cell r="H832">
            <v>7205975.3399999896</v>
          </cell>
          <cell r="I832">
            <v>-7069259.9000000004</v>
          </cell>
        </row>
        <row r="833">
          <cell r="F833" t="str">
            <v>CAMT/6158930</v>
          </cell>
          <cell r="G833">
            <v>-166195.179999999</v>
          </cell>
          <cell r="H833">
            <v>-200863.23</v>
          </cell>
          <cell r="I833">
            <v>34668.050000000003</v>
          </cell>
        </row>
        <row r="834">
          <cell r="F834" t="str">
            <v>CAMT/6158935</v>
          </cell>
          <cell r="G834">
            <v>-3190172.47</v>
          </cell>
          <cell r="H834">
            <v>-3550894.97</v>
          </cell>
          <cell r="I834">
            <v>360722.5</v>
          </cell>
        </row>
        <row r="835">
          <cell r="F835" t="str">
            <v>CAMT/6159777</v>
          </cell>
          <cell r="G835">
            <v>0.01</v>
          </cell>
          <cell r="H835">
            <v>0</v>
          </cell>
          <cell r="I835">
            <v>0.01</v>
          </cell>
        </row>
        <row r="836">
          <cell r="F836" t="str">
            <v>CAMT/6159800</v>
          </cell>
          <cell r="G836">
            <v>0</v>
          </cell>
          <cell r="H836">
            <v>0</v>
          </cell>
          <cell r="I836">
            <v>0</v>
          </cell>
        </row>
        <row r="837">
          <cell r="F837" t="str">
            <v>CAMT/6159810</v>
          </cell>
          <cell r="G837">
            <v>-0.93</v>
          </cell>
          <cell r="H837">
            <v>-6.0499999999999901</v>
          </cell>
          <cell r="I837">
            <v>5.12</v>
          </cell>
        </row>
        <row r="838">
          <cell r="F838" t="str">
            <v>CAMT/6159820</v>
          </cell>
          <cell r="G838">
            <v>-17509.8499999999</v>
          </cell>
          <cell r="H838">
            <v>-14361.9</v>
          </cell>
          <cell r="I838">
            <v>-3147.9499999999898</v>
          </cell>
        </row>
        <row r="839">
          <cell r="F839" t="str">
            <v>CAMT/6159877</v>
          </cell>
          <cell r="G839">
            <v>913.90999999999894</v>
          </cell>
          <cell r="H839">
            <v>0</v>
          </cell>
          <cell r="I839">
            <v>913.90999999999894</v>
          </cell>
        </row>
        <row r="840">
          <cell r="F840" t="str">
            <v>CAMT/6159887</v>
          </cell>
          <cell r="G840">
            <v>0</v>
          </cell>
          <cell r="H840">
            <v>0</v>
          </cell>
          <cell r="I840">
            <v>0</v>
          </cell>
        </row>
        <row r="841">
          <cell r="F841" t="str">
            <v>CAMT/6159888</v>
          </cell>
          <cell r="G841">
            <v>1117831.4299999899</v>
          </cell>
          <cell r="H841">
            <v>32407.25</v>
          </cell>
          <cell r="I841">
            <v>1085424.1799999899</v>
          </cell>
        </row>
        <row r="842">
          <cell r="F842" t="str">
            <v>CAMT/6159896</v>
          </cell>
          <cell r="G842">
            <v>0</v>
          </cell>
          <cell r="H842">
            <v>0</v>
          </cell>
          <cell r="I842">
            <v>0</v>
          </cell>
        </row>
        <row r="843">
          <cell r="F843" t="str">
            <v>CAMT/6159897</v>
          </cell>
          <cell r="G843">
            <v>0</v>
          </cell>
          <cell r="H843">
            <v>0</v>
          </cell>
          <cell r="I843">
            <v>0</v>
          </cell>
        </row>
        <row r="844">
          <cell r="F844" t="str">
            <v>CAMT/6159900</v>
          </cell>
          <cell r="G844">
            <v>0</v>
          </cell>
          <cell r="H844">
            <v>0</v>
          </cell>
          <cell r="I844">
            <v>0</v>
          </cell>
        </row>
        <row r="845">
          <cell r="F845" t="str">
            <v>CAMT/6159910</v>
          </cell>
          <cell r="G845">
            <v>0</v>
          </cell>
          <cell r="H845">
            <v>0</v>
          </cell>
          <cell r="I845">
            <v>0</v>
          </cell>
        </row>
        <row r="846">
          <cell r="F846" t="str">
            <v>CAMT/6159915</v>
          </cell>
          <cell r="G846">
            <v>0</v>
          </cell>
          <cell r="H846">
            <v>0</v>
          </cell>
          <cell r="I846">
            <v>0</v>
          </cell>
        </row>
        <row r="847">
          <cell r="F847" t="str">
            <v>CAMT/6159920</v>
          </cell>
          <cell r="G847">
            <v>0</v>
          </cell>
          <cell r="H847">
            <v>0</v>
          </cell>
          <cell r="I847">
            <v>0</v>
          </cell>
        </row>
        <row r="848">
          <cell r="F848" t="str">
            <v>CAMT/6159977</v>
          </cell>
          <cell r="G848">
            <v>0.02</v>
          </cell>
          <cell r="H848">
            <v>0</v>
          </cell>
          <cell r="I848">
            <v>0.02</v>
          </cell>
        </row>
        <row r="849">
          <cell r="F849" t="str">
            <v>CAMT/6159988</v>
          </cell>
          <cell r="G849">
            <v>-27696.619999999901</v>
          </cell>
          <cell r="H849">
            <v>-8932.2800000000007</v>
          </cell>
          <cell r="I849">
            <v>-18764.34</v>
          </cell>
        </row>
        <row r="850">
          <cell r="F850" t="str">
            <v>CAMT/6160510</v>
          </cell>
          <cell r="G850">
            <v>2389270.3799999901</v>
          </cell>
          <cell r="H850">
            <v>2563974.62</v>
          </cell>
          <cell r="I850">
            <v>-174704.239999999</v>
          </cell>
        </row>
        <row r="851">
          <cell r="F851" t="str">
            <v>CAMT/6160515</v>
          </cell>
          <cell r="G851">
            <v>1436441.97</v>
          </cell>
          <cell r="H851">
            <v>1706896.4399999899</v>
          </cell>
          <cell r="I851">
            <v>-270454.46999999898</v>
          </cell>
        </row>
        <row r="852">
          <cell r="F852" t="str">
            <v>CAMT/6160520</v>
          </cell>
          <cell r="G852">
            <v>7688120.4199999897</v>
          </cell>
          <cell r="H852">
            <v>8768824.3699999899</v>
          </cell>
          <cell r="I852">
            <v>-1080703.95</v>
          </cell>
        </row>
        <row r="853">
          <cell r="F853" t="str">
            <v>CAMT/6160977</v>
          </cell>
          <cell r="G853">
            <v>0</v>
          </cell>
          <cell r="H853">
            <v>0</v>
          </cell>
          <cell r="I853">
            <v>0</v>
          </cell>
        </row>
        <row r="854">
          <cell r="F854" t="str">
            <v>CAMT/6160988</v>
          </cell>
          <cell r="G854">
            <v>5489</v>
          </cell>
          <cell r="H854">
            <v>4897.9799999999896</v>
          </cell>
          <cell r="I854">
            <v>591.01999999999896</v>
          </cell>
        </row>
        <row r="855">
          <cell r="F855" t="str">
            <v>CAMT/6161015</v>
          </cell>
          <cell r="G855">
            <v>75604.5</v>
          </cell>
          <cell r="H855">
            <v>75164.740000000005</v>
          </cell>
          <cell r="I855">
            <v>439.75999999999902</v>
          </cell>
        </row>
        <row r="856">
          <cell r="F856" t="str">
            <v>CAMT/6161020</v>
          </cell>
          <cell r="G856">
            <v>373933.59999999899</v>
          </cell>
          <cell r="H856">
            <v>597835.55000000005</v>
          </cell>
          <cell r="I856">
            <v>-223901.95</v>
          </cell>
        </row>
        <row r="857">
          <cell r="F857" t="str">
            <v>CAMT/6161021</v>
          </cell>
          <cell r="G857">
            <v>4905622.2999999896</v>
          </cell>
          <cell r="H857">
            <v>3564297.1299999901</v>
          </cell>
          <cell r="I857">
            <v>1341325.1699999899</v>
          </cell>
        </row>
        <row r="858">
          <cell r="F858" t="str">
            <v>CAMT/6161055</v>
          </cell>
          <cell r="G858">
            <v>2809532.4399999902</v>
          </cell>
          <cell r="H858">
            <v>11542083.130000001</v>
          </cell>
          <cell r="I858">
            <v>-8732550.6899999902</v>
          </cell>
        </row>
        <row r="859">
          <cell r="F859" t="str">
            <v>CAMT/6161060</v>
          </cell>
          <cell r="G859">
            <v>16133.2</v>
          </cell>
          <cell r="H859">
            <v>52380.160000000003</v>
          </cell>
          <cell r="I859">
            <v>-36246.959999999897</v>
          </cell>
        </row>
        <row r="860">
          <cell r="F860" t="str">
            <v>CAMT/6161061</v>
          </cell>
          <cell r="G860">
            <v>18366465.359999899</v>
          </cell>
          <cell r="H860">
            <v>10221881.050000001</v>
          </cell>
          <cell r="I860">
            <v>8144584.3099999903</v>
          </cell>
        </row>
        <row r="861">
          <cell r="F861" t="str">
            <v>CAMT/6161065</v>
          </cell>
          <cell r="G861">
            <v>2628417.1800000002</v>
          </cell>
          <cell r="H861">
            <v>5064895.6399999904</v>
          </cell>
          <cell r="I861">
            <v>-2436478.46</v>
          </cell>
        </row>
        <row r="862">
          <cell r="F862" t="str">
            <v>CAMT/6161066</v>
          </cell>
          <cell r="G862">
            <v>114105911.52</v>
          </cell>
          <cell r="H862">
            <v>56492345.700000003</v>
          </cell>
          <cell r="I862">
            <v>57613565.82</v>
          </cell>
        </row>
        <row r="863">
          <cell r="F863" t="str">
            <v>CAMT/6161067</v>
          </cell>
          <cell r="G863">
            <v>1576734.49</v>
          </cell>
          <cell r="H863">
            <v>2142829.89</v>
          </cell>
          <cell r="I863">
            <v>-566095.4</v>
          </cell>
        </row>
        <row r="864">
          <cell r="F864" t="str">
            <v>CAMT/6161068</v>
          </cell>
          <cell r="G864">
            <v>2454603.79</v>
          </cell>
          <cell r="H864">
            <v>518141.40999999898</v>
          </cell>
          <cell r="I864">
            <v>1936462.3799999901</v>
          </cell>
        </row>
        <row r="865">
          <cell r="F865" t="str">
            <v>CAMT/6161070</v>
          </cell>
          <cell r="G865">
            <v>3659580.54</v>
          </cell>
          <cell r="H865">
            <v>2532139.29</v>
          </cell>
          <cell r="I865">
            <v>1127441.25</v>
          </cell>
        </row>
        <row r="866">
          <cell r="F866" t="str">
            <v>CAMT/6161100</v>
          </cell>
          <cell r="G866">
            <v>173820.079999999</v>
          </cell>
          <cell r="H866">
            <v>724606.5</v>
          </cell>
          <cell r="I866">
            <v>-550786.42000000004</v>
          </cell>
        </row>
        <row r="867">
          <cell r="F867" t="str">
            <v>CAMT/6161102</v>
          </cell>
          <cell r="G867">
            <v>3562518.06</v>
          </cell>
          <cell r="H867">
            <v>4466171.2199999904</v>
          </cell>
          <cell r="I867">
            <v>-903653.16</v>
          </cell>
        </row>
        <row r="868">
          <cell r="F868" t="str">
            <v>CAMT/6161105</v>
          </cell>
          <cell r="G868">
            <v>1399620.03</v>
          </cell>
          <cell r="H868">
            <v>969360.29</v>
          </cell>
          <cell r="I868">
            <v>430259.739999999</v>
          </cell>
        </row>
        <row r="869">
          <cell r="F869" t="str">
            <v>CAMT/6161106</v>
          </cell>
          <cell r="G869">
            <v>83479.240000000005</v>
          </cell>
          <cell r="H869">
            <v>272613.09000000003</v>
          </cell>
          <cell r="I869">
            <v>-189133.85</v>
          </cell>
        </row>
        <row r="870">
          <cell r="F870" t="str">
            <v>CAMT/6161110</v>
          </cell>
          <cell r="G870">
            <v>85678.119999999893</v>
          </cell>
          <cell r="H870">
            <v>59459.199999999903</v>
          </cell>
          <cell r="I870">
            <v>26218.9199999999</v>
          </cell>
        </row>
        <row r="871">
          <cell r="F871" t="str">
            <v>CAMT/6161112</v>
          </cell>
          <cell r="G871">
            <v>37863522.560000002</v>
          </cell>
          <cell r="H871">
            <v>68257752.150000006</v>
          </cell>
          <cell r="I871">
            <v>-30394229.59</v>
          </cell>
        </row>
        <row r="872">
          <cell r="F872" t="str">
            <v>CAMT/6161117</v>
          </cell>
          <cell r="G872">
            <v>2094.2800000000002</v>
          </cell>
          <cell r="H872">
            <v>3010.55</v>
          </cell>
          <cell r="I872">
            <v>-916.26999999999896</v>
          </cell>
        </row>
        <row r="873">
          <cell r="F873" t="str">
            <v>CAMT/6161120</v>
          </cell>
          <cell r="G873">
            <v>47326.459999999897</v>
          </cell>
          <cell r="H873">
            <v>12832.48</v>
          </cell>
          <cell r="I873">
            <v>34493.980000000003</v>
          </cell>
        </row>
        <row r="874">
          <cell r="F874" t="str">
            <v>CAMT/6161122</v>
          </cell>
          <cell r="G874">
            <v>10245469.3699999</v>
          </cell>
          <cell r="H874">
            <v>11963091.58</v>
          </cell>
          <cell r="I874">
            <v>-1717622.21</v>
          </cell>
        </row>
        <row r="875">
          <cell r="F875" t="str">
            <v>CAMT/6161125</v>
          </cell>
          <cell r="G875">
            <v>0</v>
          </cell>
          <cell r="H875">
            <v>0</v>
          </cell>
          <cell r="I875">
            <v>0</v>
          </cell>
        </row>
        <row r="876">
          <cell r="F876" t="str">
            <v>CAMT/6161130</v>
          </cell>
          <cell r="G876">
            <v>4352734.99</v>
          </cell>
          <cell r="H876">
            <v>7314792.8099999903</v>
          </cell>
          <cell r="I876">
            <v>-2962057.8199999901</v>
          </cell>
        </row>
        <row r="877">
          <cell r="F877" t="str">
            <v>CAMT/6161135</v>
          </cell>
          <cell r="G877">
            <v>203151.59</v>
          </cell>
          <cell r="H877">
            <v>9067.1399999999903</v>
          </cell>
          <cell r="I877">
            <v>194084.45</v>
          </cell>
        </row>
        <row r="878">
          <cell r="F878" t="str">
            <v>CAMT/6161140</v>
          </cell>
          <cell r="G878">
            <v>2065337.11</v>
          </cell>
          <cell r="H878">
            <v>1905166.51</v>
          </cell>
          <cell r="I878">
            <v>160170.6</v>
          </cell>
        </row>
        <row r="879">
          <cell r="F879" t="str">
            <v>CAMT/6161145</v>
          </cell>
          <cell r="G879">
            <v>17047331.489999902</v>
          </cell>
          <cell r="H879">
            <v>15743712.18</v>
          </cell>
          <cell r="I879">
            <v>1303619.31</v>
          </cell>
        </row>
        <row r="880">
          <cell r="F880" t="str">
            <v>CAMT/6161147</v>
          </cell>
          <cell r="G880">
            <v>101475.73</v>
          </cell>
          <cell r="H880">
            <v>133543.709999999</v>
          </cell>
          <cell r="I880">
            <v>-32067.98</v>
          </cell>
        </row>
        <row r="881">
          <cell r="F881" t="str">
            <v>CAMT/6161150</v>
          </cell>
          <cell r="G881">
            <v>3049503.31</v>
          </cell>
          <cell r="H881">
            <v>3298425.96</v>
          </cell>
          <cell r="I881">
            <v>-248922.649999999</v>
          </cell>
        </row>
        <row r="882">
          <cell r="F882" t="str">
            <v>CAMT/6161155</v>
          </cell>
          <cell r="G882">
            <v>631492.34999999905</v>
          </cell>
          <cell r="H882">
            <v>500305.40999999898</v>
          </cell>
          <cell r="I882">
            <v>131186.94</v>
          </cell>
        </row>
        <row r="883">
          <cell r="F883" t="str">
            <v>CAMT/6161156</v>
          </cell>
          <cell r="G883">
            <v>131603.69</v>
          </cell>
          <cell r="H883">
            <v>0</v>
          </cell>
          <cell r="I883">
            <v>131603.69</v>
          </cell>
        </row>
        <row r="884">
          <cell r="F884" t="str">
            <v>CAMT/6161160</v>
          </cell>
          <cell r="G884">
            <v>429601.02</v>
          </cell>
          <cell r="H884">
            <v>206925.6</v>
          </cell>
          <cell r="I884">
            <v>222675.42</v>
          </cell>
        </row>
        <row r="885">
          <cell r="F885" t="str">
            <v>CAMT/6161165</v>
          </cell>
          <cell r="G885">
            <v>48105.25</v>
          </cell>
          <cell r="H885">
            <v>78139.279999999897</v>
          </cell>
          <cell r="I885">
            <v>-30034.029999999901</v>
          </cell>
        </row>
        <row r="886">
          <cell r="F886" t="str">
            <v>CAMT/6161170</v>
          </cell>
          <cell r="G886">
            <v>21297.75</v>
          </cell>
          <cell r="H886">
            <v>11999.26</v>
          </cell>
          <cell r="I886">
            <v>9298.4899999999907</v>
          </cell>
        </row>
        <row r="887">
          <cell r="F887" t="str">
            <v>CAMT/6161175</v>
          </cell>
          <cell r="G887">
            <v>0</v>
          </cell>
          <cell r="H887">
            <v>0</v>
          </cell>
          <cell r="I887">
            <v>0</v>
          </cell>
        </row>
        <row r="888">
          <cell r="F888" t="str">
            <v>CAMT/6161180</v>
          </cell>
          <cell r="G888">
            <v>0</v>
          </cell>
          <cell r="H888">
            <v>0</v>
          </cell>
          <cell r="I888">
            <v>0</v>
          </cell>
        </row>
        <row r="889">
          <cell r="F889" t="str">
            <v>CAMT/6161185</v>
          </cell>
          <cell r="G889">
            <v>0</v>
          </cell>
          <cell r="H889">
            <v>0</v>
          </cell>
          <cell r="I889">
            <v>0</v>
          </cell>
        </row>
        <row r="890">
          <cell r="F890" t="str">
            <v>CAMT/6161190</v>
          </cell>
          <cell r="G890">
            <v>31544.84</v>
          </cell>
          <cell r="H890">
            <v>68791.979999999894</v>
          </cell>
          <cell r="I890">
            <v>-37247.139999999898</v>
          </cell>
        </row>
        <row r="891">
          <cell r="F891" t="str">
            <v>CAMT/6161195</v>
          </cell>
          <cell r="G891">
            <v>685885.56999999902</v>
          </cell>
          <cell r="H891">
            <v>584452.02</v>
          </cell>
          <cell r="I891">
            <v>101433.55</v>
          </cell>
        </row>
        <row r="892">
          <cell r="F892" t="str">
            <v>CAMT/6161200</v>
          </cell>
          <cell r="G892">
            <v>1467373.58</v>
          </cell>
          <cell r="H892">
            <v>1717346.52</v>
          </cell>
          <cell r="I892">
            <v>-249972.94</v>
          </cell>
        </row>
        <row r="893">
          <cell r="F893" t="str">
            <v>CAMT/6161205</v>
          </cell>
          <cell r="G893">
            <v>622884.89</v>
          </cell>
          <cell r="H893">
            <v>917804.31</v>
          </cell>
          <cell r="I893">
            <v>-294919.41999999899</v>
          </cell>
        </row>
        <row r="894">
          <cell r="F894" t="str">
            <v>CAMT/6161210</v>
          </cell>
          <cell r="G894">
            <v>12098928.470000001</v>
          </cell>
          <cell r="H894">
            <v>10657541.27</v>
          </cell>
          <cell r="I894">
            <v>1441387.2</v>
          </cell>
        </row>
        <row r="895">
          <cell r="F895" t="str">
            <v>CAMT/6161215</v>
          </cell>
          <cell r="G895">
            <v>1391912.1799999899</v>
          </cell>
          <cell r="H895">
            <v>1848888.9199999899</v>
          </cell>
          <cell r="I895">
            <v>-456976.739999999</v>
          </cell>
        </row>
        <row r="896">
          <cell r="F896" t="str">
            <v>CAMT/6161220</v>
          </cell>
          <cell r="G896">
            <v>876</v>
          </cell>
          <cell r="H896">
            <v>0</v>
          </cell>
          <cell r="I896">
            <v>876</v>
          </cell>
        </row>
        <row r="897">
          <cell r="F897" t="str">
            <v>CAMT/6161225</v>
          </cell>
          <cell r="G897">
            <v>4342.3900000000003</v>
          </cell>
          <cell r="H897">
            <v>133892.429999999</v>
          </cell>
          <cell r="I897">
            <v>-129550.039999999</v>
          </cell>
        </row>
        <row r="898">
          <cell r="F898" t="str">
            <v>CAMT/6161230</v>
          </cell>
          <cell r="G898">
            <v>206107.73</v>
          </cell>
          <cell r="H898">
            <v>78161.440000000002</v>
          </cell>
          <cell r="I898">
            <v>127946.289999999</v>
          </cell>
        </row>
        <row r="899">
          <cell r="F899" t="str">
            <v>CAMT/6161235</v>
          </cell>
          <cell r="G899">
            <v>604723.06000000006</v>
          </cell>
          <cell r="H899">
            <v>653239.52</v>
          </cell>
          <cell r="I899">
            <v>-48516.459999999897</v>
          </cell>
        </row>
        <row r="900">
          <cell r="F900" t="str">
            <v>CAMT/6161250</v>
          </cell>
          <cell r="G900">
            <v>68014.929999999906</v>
          </cell>
          <cell r="H900">
            <v>50990.58</v>
          </cell>
          <cell r="I900">
            <v>17024.3499999999</v>
          </cell>
        </row>
        <row r="901">
          <cell r="F901" t="str">
            <v>CAMT/6161255</v>
          </cell>
          <cell r="G901">
            <v>0</v>
          </cell>
          <cell r="H901">
            <v>0</v>
          </cell>
          <cell r="I901">
            <v>0</v>
          </cell>
        </row>
        <row r="902">
          <cell r="F902" t="str">
            <v>CAMT/6161260</v>
          </cell>
          <cell r="G902">
            <v>16363106.52</v>
          </cell>
          <cell r="H902">
            <v>0</v>
          </cell>
          <cell r="I902">
            <v>16363106.52</v>
          </cell>
        </row>
        <row r="903">
          <cell r="F903" t="str">
            <v>CAMT/6161262</v>
          </cell>
          <cell r="G903">
            <v>3583657.4199999901</v>
          </cell>
          <cell r="H903">
            <v>0</v>
          </cell>
          <cell r="I903">
            <v>3583657.4199999901</v>
          </cell>
        </row>
        <row r="904">
          <cell r="F904" t="str">
            <v>CAMT/6161264</v>
          </cell>
          <cell r="G904">
            <v>56043.22</v>
          </cell>
          <cell r="H904">
            <v>0</v>
          </cell>
          <cell r="I904">
            <v>56043.22</v>
          </cell>
        </row>
        <row r="905">
          <cell r="F905" t="str">
            <v>CAMT/6161266</v>
          </cell>
          <cell r="G905">
            <v>50312.5</v>
          </cell>
          <cell r="H905">
            <v>11301.68</v>
          </cell>
          <cell r="I905">
            <v>39010.82</v>
          </cell>
        </row>
        <row r="906">
          <cell r="F906" t="str">
            <v>CAMT/6161268</v>
          </cell>
          <cell r="G906">
            <v>0</v>
          </cell>
          <cell r="H906">
            <v>0</v>
          </cell>
          <cell r="I906">
            <v>0</v>
          </cell>
        </row>
        <row r="907">
          <cell r="F907" t="str">
            <v>CAMT/6161977</v>
          </cell>
          <cell r="G907">
            <v>0.01</v>
          </cell>
          <cell r="H907">
            <v>0</v>
          </cell>
          <cell r="I907">
            <v>0.01</v>
          </cell>
        </row>
        <row r="908">
          <cell r="F908" t="str">
            <v>CAMT/6161988</v>
          </cell>
          <cell r="G908">
            <v>-22583609.539999899</v>
          </cell>
          <cell r="H908">
            <v>-11545667.99</v>
          </cell>
          <cell r="I908">
            <v>-11037941.550000001</v>
          </cell>
        </row>
        <row r="909">
          <cell r="F909" t="str">
            <v>CAMT/6165010</v>
          </cell>
          <cell r="G909">
            <v>10957511.529999901</v>
          </cell>
          <cell r="H909">
            <v>10350633.779999901</v>
          </cell>
          <cell r="I909">
            <v>606877.75</v>
          </cell>
        </row>
        <row r="910">
          <cell r="F910" t="str">
            <v>CAMT/6165015</v>
          </cell>
          <cell r="G910">
            <v>4692090.6699999897</v>
          </cell>
          <cell r="H910">
            <v>6732982.6699999897</v>
          </cell>
          <cell r="I910">
            <v>-2040892</v>
          </cell>
        </row>
        <row r="911">
          <cell r="F911" t="str">
            <v>CAMT/6165020</v>
          </cell>
          <cell r="G911">
            <v>7442752.6900000004</v>
          </cell>
          <cell r="H911">
            <v>41827247.4799999</v>
          </cell>
          <cell r="I911">
            <v>-34384494.789999902</v>
          </cell>
        </row>
        <row r="912">
          <cell r="F912" t="str">
            <v>CAMT/6165030</v>
          </cell>
          <cell r="G912">
            <v>1338608.29</v>
          </cell>
          <cell r="H912">
            <v>1390736.72</v>
          </cell>
          <cell r="I912">
            <v>-52128.43</v>
          </cell>
        </row>
        <row r="913">
          <cell r="F913" t="str">
            <v>CAMT/6165035</v>
          </cell>
          <cell r="G913">
            <v>0</v>
          </cell>
          <cell r="H913">
            <v>0</v>
          </cell>
          <cell r="I913">
            <v>0</v>
          </cell>
        </row>
        <row r="914">
          <cell r="F914" t="str">
            <v>CAMT/6165040</v>
          </cell>
          <cell r="G914">
            <v>1958251.73</v>
          </cell>
          <cell r="H914">
            <v>330307.65999999898</v>
          </cell>
          <cell r="I914">
            <v>1627944.07</v>
          </cell>
        </row>
        <row r="915">
          <cell r="F915" t="str">
            <v>CAMT/6165045</v>
          </cell>
          <cell r="G915">
            <v>5921495.71</v>
          </cell>
          <cell r="H915">
            <v>9003395.0600000005</v>
          </cell>
          <cell r="I915">
            <v>-3081899.35</v>
          </cell>
        </row>
        <row r="916">
          <cell r="F916" t="str">
            <v>CAMT/6165050</v>
          </cell>
          <cell r="G916">
            <v>650550.39</v>
          </cell>
          <cell r="H916">
            <v>3647508.37</v>
          </cell>
          <cell r="I916">
            <v>-2996957.98</v>
          </cell>
        </row>
        <row r="917">
          <cell r="F917" t="str">
            <v>CAMT/6165055</v>
          </cell>
          <cell r="G917">
            <v>2503477.3599999901</v>
          </cell>
          <cell r="H917">
            <v>487005.27</v>
          </cell>
          <cell r="I917">
            <v>2016472.09</v>
          </cell>
        </row>
        <row r="918">
          <cell r="F918" t="str">
            <v>CAMT/6165060</v>
          </cell>
          <cell r="G918">
            <v>0</v>
          </cell>
          <cell r="H918">
            <v>0</v>
          </cell>
          <cell r="I918">
            <v>0</v>
          </cell>
        </row>
        <row r="919">
          <cell r="F919" t="str">
            <v>CAMT/6165065</v>
          </cell>
          <cell r="G919">
            <v>394383.71999999898</v>
          </cell>
          <cell r="H919">
            <v>6450314.7999999896</v>
          </cell>
          <cell r="I919">
            <v>-6055931.0800000001</v>
          </cell>
        </row>
        <row r="920">
          <cell r="F920" t="str">
            <v>CAMT/6165070</v>
          </cell>
          <cell r="G920">
            <v>80.439999999999898</v>
          </cell>
          <cell r="H920">
            <v>80.439999999999898</v>
          </cell>
          <cell r="I920">
            <v>0</v>
          </cell>
        </row>
        <row r="921">
          <cell r="F921" t="str">
            <v>CAMT/6165075</v>
          </cell>
          <cell r="G921">
            <v>0</v>
          </cell>
          <cell r="H921">
            <v>0</v>
          </cell>
          <cell r="I921">
            <v>0</v>
          </cell>
        </row>
        <row r="922">
          <cell r="F922" t="str">
            <v>CAMT/6165080</v>
          </cell>
          <cell r="G922">
            <v>22583.139999999901</v>
          </cell>
          <cell r="H922">
            <v>2496312.00999999</v>
          </cell>
          <cell r="I922">
            <v>-2473728.87</v>
          </cell>
        </row>
        <row r="923">
          <cell r="F923" t="str">
            <v>CAMT/6165085</v>
          </cell>
          <cell r="G923">
            <v>96942.74</v>
          </cell>
          <cell r="H923">
            <v>380196.53</v>
          </cell>
          <cell r="I923">
            <v>-283253.78999999899</v>
          </cell>
        </row>
        <row r="924">
          <cell r="F924" t="str">
            <v>CAMT/6165090</v>
          </cell>
          <cell r="G924">
            <v>0</v>
          </cell>
          <cell r="H924">
            <v>0</v>
          </cell>
          <cell r="I924">
            <v>0</v>
          </cell>
        </row>
        <row r="925">
          <cell r="F925" t="str">
            <v>CAMT/6165095</v>
          </cell>
          <cell r="G925">
            <v>0</v>
          </cell>
          <cell r="H925">
            <v>803526.71999999904</v>
          </cell>
          <cell r="I925">
            <v>-803526.71999999904</v>
          </cell>
        </row>
        <row r="926">
          <cell r="F926" t="str">
            <v>CAMT/6165100</v>
          </cell>
          <cell r="G926">
            <v>29481083.780000001</v>
          </cell>
          <cell r="H926">
            <v>25955112.57</v>
          </cell>
          <cell r="I926">
            <v>3525971.21</v>
          </cell>
        </row>
        <row r="927">
          <cell r="F927" t="str">
            <v>CAMT/6165105</v>
          </cell>
          <cell r="G927">
            <v>21511099.440000001</v>
          </cell>
          <cell r="H927">
            <v>20455411.539999899</v>
          </cell>
          <cell r="I927">
            <v>1055687.8999999899</v>
          </cell>
        </row>
        <row r="928">
          <cell r="F928" t="str">
            <v>CAMT/6165110</v>
          </cell>
          <cell r="G928">
            <v>35025271.359999903</v>
          </cell>
          <cell r="H928">
            <v>4283308.95</v>
          </cell>
          <cell r="I928">
            <v>30741962.41</v>
          </cell>
        </row>
        <row r="929">
          <cell r="F929" t="str">
            <v>CAMT/6165115</v>
          </cell>
          <cell r="G929">
            <v>0</v>
          </cell>
          <cell r="H929">
            <v>0</v>
          </cell>
          <cell r="I929">
            <v>0</v>
          </cell>
        </row>
        <row r="930">
          <cell r="F930" t="str">
            <v>CAMT/6165120</v>
          </cell>
          <cell r="G930">
            <v>-6.5999999999999899</v>
          </cell>
          <cell r="H930">
            <v>296.33999999999901</v>
          </cell>
          <cell r="I930">
            <v>-302.94</v>
          </cell>
        </row>
        <row r="931">
          <cell r="F931" t="str">
            <v>CAMT/6165125</v>
          </cell>
          <cell r="G931">
            <v>0</v>
          </cell>
          <cell r="H931">
            <v>0</v>
          </cell>
          <cell r="I931">
            <v>0</v>
          </cell>
        </row>
        <row r="932">
          <cell r="F932" t="str">
            <v>CAMT/6165130</v>
          </cell>
          <cell r="G932">
            <v>1676083.77</v>
          </cell>
          <cell r="H932">
            <v>0</v>
          </cell>
          <cell r="I932">
            <v>1676083.77</v>
          </cell>
        </row>
        <row r="933">
          <cell r="F933" t="str">
            <v>CAMT/6165135</v>
          </cell>
          <cell r="G933">
            <v>17040905.98</v>
          </cell>
          <cell r="H933">
            <v>18701423.440000001</v>
          </cell>
          <cell r="I933">
            <v>-1660517.46</v>
          </cell>
        </row>
        <row r="934">
          <cell r="F934" t="str">
            <v>CAMT/6165140</v>
          </cell>
          <cell r="G934">
            <v>12697727.9</v>
          </cell>
          <cell r="H934">
            <v>5523423.3700000001</v>
          </cell>
          <cell r="I934">
            <v>7174304.5300000003</v>
          </cell>
        </row>
        <row r="935">
          <cell r="F935" t="str">
            <v>CAMT/6165145</v>
          </cell>
          <cell r="G935">
            <v>0</v>
          </cell>
          <cell r="H935">
            <v>5065.3199999999897</v>
          </cell>
          <cell r="I935">
            <v>-5065.3199999999897</v>
          </cell>
        </row>
        <row r="936">
          <cell r="F936" t="str">
            <v>CAMT/6165150</v>
          </cell>
          <cell r="G936">
            <v>603951.37</v>
          </cell>
          <cell r="H936">
            <v>476212.52</v>
          </cell>
          <cell r="I936">
            <v>127738.85</v>
          </cell>
        </row>
        <row r="937">
          <cell r="F937" t="str">
            <v>CAMT/6165155</v>
          </cell>
          <cell r="G937">
            <v>4060948.72</v>
          </cell>
          <cell r="H937">
            <v>14374759.68</v>
          </cell>
          <cell r="I937">
            <v>-10313810.960000001</v>
          </cell>
        </row>
        <row r="938">
          <cell r="F938" t="str">
            <v>CAMT/6165160</v>
          </cell>
          <cell r="G938">
            <v>107212.34</v>
          </cell>
          <cell r="H938">
            <v>72030.25</v>
          </cell>
          <cell r="I938">
            <v>35182.089999999902</v>
          </cell>
        </row>
        <row r="939">
          <cell r="F939" t="str">
            <v>CAMT/6165165</v>
          </cell>
          <cell r="G939">
            <v>64328.47</v>
          </cell>
          <cell r="H939">
            <v>5316113.1399999904</v>
          </cell>
          <cell r="I939">
            <v>-5251784.6699999897</v>
          </cell>
        </row>
        <row r="940">
          <cell r="F940" t="str">
            <v>CAMT/6165170</v>
          </cell>
          <cell r="G940">
            <v>465270.5</v>
          </cell>
          <cell r="H940">
            <v>955550.94999999902</v>
          </cell>
          <cell r="I940">
            <v>-490280.45</v>
          </cell>
        </row>
        <row r="941">
          <cell r="F941" t="str">
            <v>CAMT/6165175</v>
          </cell>
          <cell r="G941">
            <v>18342892.690000001</v>
          </cell>
          <cell r="H941">
            <v>31618726.32</v>
          </cell>
          <cell r="I941">
            <v>-13275833.630000001</v>
          </cell>
        </row>
        <row r="942">
          <cell r="F942" t="str">
            <v>CAMT/6165180</v>
          </cell>
          <cell r="G942">
            <v>3339169.02</v>
          </cell>
          <cell r="H942">
            <v>4893061.95</v>
          </cell>
          <cell r="I942">
            <v>-1553892.9299999899</v>
          </cell>
        </row>
        <row r="943">
          <cell r="F943" t="str">
            <v>CAMT/6165185</v>
          </cell>
          <cell r="G943">
            <v>1353055.96</v>
          </cell>
          <cell r="H943">
            <v>2598767.1699999901</v>
          </cell>
          <cell r="I943">
            <v>-1245711.21</v>
          </cell>
        </row>
        <row r="944">
          <cell r="F944" t="str">
            <v>CAMT/6165977</v>
          </cell>
          <cell r="G944">
            <v>0</v>
          </cell>
          <cell r="H944">
            <v>0</v>
          </cell>
          <cell r="I944">
            <v>0</v>
          </cell>
        </row>
        <row r="945">
          <cell r="F945" t="str">
            <v>CAMT/6165988</v>
          </cell>
          <cell r="G945">
            <v>21606.049999999901</v>
          </cell>
          <cell r="H945">
            <v>-3355</v>
          </cell>
          <cell r="I945">
            <v>24961.049999999901</v>
          </cell>
        </row>
        <row r="946">
          <cell r="F946" t="str">
            <v>CAMT/6169010</v>
          </cell>
          <cell r="G946">
            <v>-84246.88</v>
          </cell>
          <cell r="H946">
            <v>-64088.65</v>
          </cell>
          <cell r="I946">
            <v>-20158.23</v>
          </cell>
        </row>
        <row r="947">
          <cell r="F947" t="str">
            <v>CAMT/6169015</v>
          </cell>
          <cell r="G947">
            <v>-1052579.83</v>
          </cell>
          <cell r="H947">
            <v>-764633.77</v>
          </cell>
          <cell r="I947">
            <v>-287946.06</v>
          </cell>
        </row>
        <row r="948">
          <cell r="F948" t="str">
            <v>CAMT/6169020</v>
          </cell>
          <cell r="G948">
            <v>2680083.8399999901</v>
          </cell>
          <cell r="H948">
            <v>-3477586.99</v>
          </cell>
          <cell r="I948">
            <v>6157670.8300000001</v>
          </cell>
        </row>
        <row r="949">
          <cell r="F949" t="str">
            <v>CAMT/6169025</v>
          </cell>
          <cell r="G949">
            <v>0</v>
          </cell>
          <cell r="H949">
            <v>0</v>
          </cell>
          <cell r="I949">
            <v>0</v>
          </cell>
        </row>
        <row r="950">
          <cell r="F950" t="str">
            <v>CAMT/6169888</v>
          </cell>
          <cell r="G950">
            <v>-909271.37</v>
          </cell>
          <cell r="H950">
            <v>-3644037.22</v>
          </cell>
          <cell r="I950">
            <v>2734765.85</v>
          </cell>
        </row>
        <row r="951">
          <cell r="F951" t="str">
            <v>CAMT/6169977</v>
          </cell>
          <cell r="G951">
            <v>18946.23</v>
          </cell>
          <cell r="H951">
            <v>0</v>
          </cell>
          <cell r="I951">
            <v>18946.23</v>
          </cell>
        </row>
        <row r="952">
          <cell r="F952" t="str">
            <v>CAMT/6169990</v>
          </cell>
          <cell r="G952">
            <v>5716.3299999999899</v>
          </cell>
          <cell r="H952">
            <v>64764.73</v>
          </cell>
          <cell r="I952">
            <v>-59048.4</v>
          </cell>
        </row>
        <row r="953">
          <cell r="F953" t="str">
            <v>CAMT/6170010</v>
          </cell>
          <cell r="G953">
            <v>0</v>
          </cell>
          <cell r="H953">
            <v>77543.699999999895</v>
          </cell>
          <cell r="I953">
            <v>-77543.699999999895</v>
          </cell>
        </row>
        <row r="954">
          <cell r="F954" t="str">
            <v>CAMT/6170025</v>
          </cell>
          <cell r="G954">
            <v>0</v>
          </cell>
          <cell r="H954">
            <v>0</v>
          </cell>
          <cell r="I954">
            <v>0</v>
          </cell>
        </row>
        <row r="955">
          <cell r="F955" t="str">
            <v>CAMT/6170030</v>
          </cell>
          <cell r="G955">
            <v>1501506.55</v>
          </cell>
          <cell r="H955">
            <v>4056163.8999999901</v>
          </cell>
          <cell r="I955">
            <v>-2554657.35</v>
          </cell>
        </row>
        <row r="956">
          <cell r="F956" t="str">
            <v>CAMT/6170040</v>
          </cell>
          <cell r="G956">
            <v>814475.4</v>
          </cell>
          <cell r="H956">
            <v>4485154.9000000004</v>
          </cell>
          <cell r="I956">
            <v>-3670679.5</v>
          </cell>
        </row>
        <row r="957">
          <cell r="F957" t="str">
            <v>CAMT/6171010</v>
          </cell>
          <cell r="G957">
            <v>4216.92</v>
          </cell>
          <cell r="H957">
            <v>6915.6199999999899</v>
          </cell>
          <cell r="I957">
            <v>-2698.6999999999898</v>
          </cell>
        </row>
        <row r="958">
          <cell r="F958" t="str">
            <v>CAMT/6171025</v>
          </cell>
          <cell r="G958">
            <v>39456.300000000003</v>
          </cell>
          <cell r="H958">
            <v>-612003</v>
          </cell>
          <cell r="I958">
            <v>651459.30000000005</v>
          </cell>
        </row>
        <row r="959">
          <cell r="F959" t="str">
            <v>CAMT/6171030</v>
          </cell>
          <cell r="G959">
            <v>7298572.6200000001</v>
          </cell>
          <cell r="H959">
            <v>7942104.1900000004</v>
          </cell>
          <cell r="I959">
            <v>-643531.56999999902</v>
          </cell>
        </row>
        <row r="960">
          <cell r="F960" t="str">
            <v>CAMT/6181010</v>
          </cell>
          <cell r="G960">
            <v>5278</v>
          </cell>
          <cell r="H960">
            <v>19406.2599999999</v>
          </cell>
          <cell r="I960">
            <v>-14128.26</v>
          </cell>
        </row>
        <row r="961">
          <cell r="F961" t="str">
            <v>CAMT/6181025</v>
          </cell>
          <cell r="G961">
            <v>4982316.7999999896</v>
          </cell>
          <cell r="H961">
            <v>2007726.0800000001</v>
          </cell>
          <cell r="I961">
            <v>2974590.72</v>
          </cell>
        </row>
        <row r="962">
          <cell r="F962" t="str">
            <v>CAMT/6181026</v>
          </cell>
          <cell r="G962">
            <v>946.25999999999897</v>
          </cell>
          <cell r="H962">
            <v>639.72</v>
          </cell>
          <cell r="I962">
            <v>306.54000000000002</v>
          </cell>
        </row>
        <row r="963">
          <cell r="F963" t="str">
            <v>CAMT/6181030</v>
          </cell>
          <cell r="G963">
            <v>3953041.72</v>
          </cell>
          <cell r="H963">
            <v>-2411094.4900000002</v>
          </cell>
          <cell r="I963">
            <v>6364136.21</v>
          </cell>
        </row>
        <row r="964">
          <cell r="F964" t="str">
            <v>CAMT/6181035</v>
          </cell>
          <cell r="G964">
            <v>306402.739999999</v>
          </cell>
          <cell r="H964">
            <v>250989.2</v>
          </cell>
          <cell r="I964">
            <v>55413.54</v>
          </cell>
        </row>
        <row r="965">
          <cell r="F965" t="str">
            <v>CAMT/6181040</v>
          </cell>
          <cell r="G965">
            <v>-451194.52</v>
          </cell>
          <cell r="H965">
            <v>159809.609999999</v>
          </cell>
          <cell r="I965">
            <v>-611004.13</v>
          </cell>
        </row>
        <row r="966">
          <cell r="F966" t="str">
            <v>CAMT/6181045</v>
          </cell>
          <cell r="G966">
            <v>56903.75</v>
          </cell>
          <cell r="H966">
            <v>56736.62</v>
          </cell>
          <cell r="I966">
            <v>167.13</v>
          </cell>
        </row>
        <row r="967">
          <cell r="F967" t="str">
            <v>CAMT/6181060</v>
          </cell>
          <cell r="G967">
            <v>6038461.4800000004</v>
          </cell>
          <cell r="H967">
            <v>3224804.27</v>
          </cell>
          <cell r="I967">
            <v>2813657.21</v>
          </cell>
        </row>
        <row r="968">
          <cell r="F968" t="str">
            <v>CAMT/6181065</v>
          </cell>
          <cell r="G968">
            <v>485714.46</v>
          </cell>
          <cell r="H968">
            <v>43618.919999999896</v>
          </cell>
          <cell r="I968">
            <v>442095.53999999899</v>
          </cell>
        </row>
        <row r="969">
          <cell r="F969" t="str">
            <v>CAMT/6181110</v>
          </cell>
          <cell r="G969">
            <v>173013.66</v>
          </cell>
          <cell r="H969">
            <v>141816.62</v>
          </cell>
          <cell r="I969">
            <v>31197.040000000001</v>
          </cell>
        </row>
        <row r="970">
          <cell r="F970" t="str">
            <v>CAMT/6181111</v>
          </cell>
          <cell r="G970">
            <v>0</v>
          </cell>
          <cell r="H970">
            <v>0</v>
          </cell>
          <cell r="I970">
            <v>0</v>
          </cell>
        </row>
        <row r="971">
          <cell r="F971" t="str">
            <v>CAMT/6189010</v>
          </cell>
          <cell r="G971">
            <v>0</v>
          </cell>
          <cell r="H971">
            <v>-6.71999999999999</v>
          </cell>
          <cell r="I971">
            <v>6.71999999999999</v>
          </cell>
        </row>
        <row r="972">
          <cell r="F972" t="str">
            <v>CAMT/6189015</v>
          </cell>
          <cell r="G972">
            <v>-4404.76</v>
          </cell>
          <cell r="H972">
            <v>-4155.9099999999899</v>
          </cell>
          <cell r="I972">
            <v>-248.849999999999</v>
          </cell>
        </row>
        <row r="973">
          <cell r="F973" t="str">
            <v>CAMT/6189025</v>
          </cell>
          <cell r="G973">
            <v>88402.789999999906</v>
          </cell>
          <cell r="H973">
            <v>125509.44</v>
          </cell>
          <cell r="I973">
            <v>-37106.65</v>
          </cell>
        </row>
        <row r="974">
          <cell r="F974" t="str">
            <v>CAMT/6190010</v>
          </cell>
          <cell r="G974">
            <v>1035711.47</v>
          </cell>
          <cell r="H974">
            <v>271437.06</v>
          </cell>
          <cell r="I974">
            <v>764274.41</v>
          </cell>
        </row>
        <row r="975">
          <cell r="F975" t="str">
            <v>CAMT/6190011</v>
          </cell>
          <cell r="G975">
            <v>-1036.1600000000001</v>
          </cell>
          <cell r="H975">
            <v>319236.44</v>
          </cell>
          <cell r="I975">
            <v>-320272.59999999899</v>
          </cell>
        </row>
        <row r="976">
          <cell r="F976" t="str">
            <v>CAMT/6190012</v>
          </cell>
          <cell r="G976">
            <v>190250.1</v>
          </cell>
          <cell r="H976">
            <v>281820.19</v>
          </cell>
          <cell r="I976">
            <v>-91570.089999999895</v>
          </cell>
        </row>
        <row r="977">
          <cell r="F977" t="str">
            <v>CAMT/6190013</v>
          </cell>
          <cell r="G977">
            <v>14313.209999999901</v>
          </cell>
          <cell r="H977">
            <v>16249.7</v>
          </cell>
          <cell r="I977">
            <v>-1936.49</v>
          </cell>
        </row>
        <row r="978">
          <cell r="F978" t="str">
            <v>CAMT/6190014</v>
          </cell>
          <cell r="G978">
            <v>91148.41</v>
          </cell>
          <cell r="H978">
            <v>66748.119999999893</v>
          </cell>
          <cell r="I978">
            <v>24400.29</v>
          </cell>
        </row>
        <row r="979">
          <cell r="F979" t="str">
            <v>CAMT/6190130</v>
          </cell>
          <cell r="G979">
            <v>1785535.24</v>
          </cell>
          <cell r="H979">
            <v>2084678.6299999901</v>
          </cell>
          <cell r="I979">
            <v>-299143.39</v>
          </cell>
        </row>
        <row r="980">
          <cell r="F980" t="str">
            <v>CAMT/6190135</v>
          </cell>
          <cell r="G980">
            <v>1598849.51</v>
          </cell>
          <cell r="H980">
            <v>1560399.54</v>
          </cell>
          <cell r="I980">
            <v>38449.97</v>
          </cell>
        </row>
        <row r="981">
          <cell r="F981" t="str">
            <v>CAMT/6193010</v>
          </cell>
          <cell r="G981">
            <v>145.71</v>
          </cell>
          <cell r="H981">
            <v>756.79999999999905</v>
          </cell>
          <cell r="I981">
            <v>-611.09</v>
          </cell>
        </row>
        <row r="982">
          <cell r="F982" t="str">
            <v>CAMT/6193015</v>
          </cell>
          <cell r="G982">
            <v>13.49</v>
          </cell>
          <cell r="H982">
            <v>26.01</v>
          </cell>
          <cell r="I982">
            <v>-12.52</v>
          </cell>
        </row>
        <row r="983">
          <cell r="F983" t="str">
            <v>CAMT/6193020</v>
          </cell>
          <cell r="G983">
            <v>114.76</v>
          </cell>
          <cell r="H983">
            <v>203.63</v>
          </cell>
          <cell r="I983">
            <v>-88.87</v>
          </cell>
        </row>
        <row r="984">
          <cell r="F984" t="str">
            <v>CAMT/6193025</v>
          </cell>
          <cell r="G984">
            <v>0.93</v>
          </cell>
          <cell r="H984">
            <v>6.0499999999999901</v>
          </cell>
          <cell r="I984">
            <v>-5.12</v>
          </cell>
        </row>
        <row r="985">
          <cell r="F985" t="str">
            <v>CAMT/6193030</v>
          </cell>
          <cell r="G985">
            <v>54.18</v>
          </cell>
          <cell r="H985">
            <v>226.13999999999899</v>
          </cell>
          <cell r="I985">
            <v>-171.96</v>
          </cell>
        </row>
        <row r="986">
          <cell r="F986" t="str">
            <v>CAMT/6193035</v>
          </cell>
          <cell r="G986">
            <v>0</v>
          </cell>
          <cell r="H986">
            <v>314.64999999999901</v>
          </cell>
          <cell r="I986">
            <v>-314.64999999999901</v>
          </cell>
        </row>
        <row r="987">
          <cell r="F987" t="str">
            <v>CAMT/6193037</v>
          </cell>
          <cell r="G987">
            <v>0</v>
          </cell>
          <cell r="H987">
            <v>212.66</v>
          </cell>
          <cell r="I987">
            <v>-212.66</v>
          </cell>
        </row>
        <row r="988">
          <cell r="F988" t="str">
            <v>CAMT/6193045</v>
          </cell>
          <cell r="G988">
            <v>0</v>
          </cell>
          <cell r="H988">
            <v>0</v>
          </cell>
          <cell r="I988">
            <v>0</v>
          </cell>
        </row>
        <row r="989">
          <cell r="F989" t="str">
            <v>CAMT/6193050</v>
          </cell>
          <cell r="G989">
            <v>0</v>
          </cell>
          <cell r="H989">
            <v>0</v>
          </cell>
          <cell r="I989">
            <v>0</v>
          </cell>
        </row>
        <row r="990">
          <cell r="F990" t="str">
            <v>CAMT/6251010</v>
          </cell>
          <cell r="G990">
            <v>307.33999999999901</v>
          </cell>
          <cell r="H990">
            <v>1490.1099999999899</v>
          </cell>
          <cell r="I990">
            <v>-1182.77</v>
          </cell>
        </row>
        <row r="991">
          <cell r="F991" t="str">
            <v>CAMT/6251015</v>
          </cell>
          <cell r="G991">
            <v>118250.289999999</v>
          </cell>
          <cell r="H991">
            <v>-770337.98999999894</v>
          </cell>
          <cell r="I991">
            <v>888588.28</v>
          </cell>
        </row>
        <row r="992">
          <cell r="F992" t="str">
            <v>CAMT/6251020</v>
          </cell>
          <cell r="G992">
            <v>620805.96999999904</v>
          </cell>
          <cell r="H992">
            <v>645693.5</v>
          </cell>
          <cell r="I992">
            <v>-24887.529999999901</v>
          </cell>
        </row>
        <row r="993">
          <cell r="F993" t="str">
            <v>CAMT/6251025</v>
          </cell>
          <cell r="G993">
            <v>2782.78</v>
          </cell>
          <cell r="H993">
            <v>29105.0999999999</v>
          </cell>
          <cell r="I993">
            <v>-26322.32</v>
          </cell>
        </row>
        <row r="994">
          <cell r="F994" t="str">
            <v>CAMT/6251030</v>
          </cell>
          <cell r="G994">
            <v>34502.400000000001</v>
          </cell>
          <cell r="H994">
            <v>73621.47</v>
          </cell>
          <cell r="I994">
            <v>-39119.07</v>
          </cell>
        </row>
        <row r="995">
          <cell r="F995" t="str">
            <v>CAMT/6251035</v>
          </cell>
          <cell r="G995">
            <v>46880</v>
          </cell>
          <cell r="H995">
            <v>14875</v>
          </cell>
          <cell r="I995">
            <v>32005</v>
          </cell>
        </row>
        <row r="996">
          <cell r="F996" t="str">
            <v>CAMT/6251040</v>
          </cell>
          <cell r="G996">
            <v>55647381.280000001</v>
          </cell>
          <cell r="H996">
            <v>40371188.200000003</v>
          </cell>
          <cell r="I996">
            <v>15276193.08</v>
          </cell>
        </row>
        <row r="997">
          <cell r="F997" t="str">
            <v>CAMT/6251045</v>
          </cell>
          <cell r="G997">
            <v>4000</v>
          </cell>
          <cell r="H997">
            <v>1950</v>
          </cell>
          <cell r="I997">
            <v>2050</v>
          </cell>
        </row>
        <row r="998">
          <cell r="F998" t="str">
            <v>CAMT/6252010</v>
          </cell>
          <cell r="G998">
            <v>414278.25</v>
          </cell>
          <cell r="H998">
            <v>428518.9</v>
          </cell>
          <cell r="I998">
            <v>-14240.65</v>
          </cell>
        </row>
        <row r="999">
          <cell r="F999" t="str">
            <v>CAMT/6252015</v>
          </cell>
          <cell r="G999">
            <v>247105.57</v>
          </cell>
          <cell r="H999">
            <v>302902.21999999898</v>
          </cell>
          <cell r="I999">
            <v>-55796.65</v>
          </cell>
        </row>
        <row r="1000">
          <cell r="F1000" t="str">
            <v>CAMT/6252020</v>
          </cell>
          <cell r="G1000">
            <v>3238845.89</v>
          </cell>
          <cell r="H1000">
            <v>2272960.91</v>
          </cell>
          <cell r="I1000">
            <v>965884.97999999905</v>
          </cell>
        </row>
        <row r="1001">
          <cell r="F1001" t="str">
            <v>CAMT/6261015</v>
          </cell>
          <cell r="G1001">
            <v>1000</v>
          </cell>
          <cell r="H1001">
            <v>1000</v>
          </cell>
          <cell r="I1001">
            <v>0</v>
          </cell>
        </row>
        <row r="1002">
          <cell r="F1002" t="str">
            <v>CAMT/6262010</v>
          </cell>
          <cell r="G1002">
            <v>0</v>
          </cell>
          <cell r="H1002">
            <v>0</v>
          </cell>
          <cell r="I1002">
            <v>0</v>
          </cell>
        </row>
        <row r="1003">
          <cell r="F1003" t="str">
            <v>CAMT/6262020</v>
          </cell>
          <cell r="G1003">
            <v>2021530.54</v>
          </cell>
          <cell r="H1003">
            <v>2352514.9399999902</v>
          </cell>
          <cell r="I1003">
            <v>-330984.40000000002</v>
          </cell>
        </row>
        <row r="1004">
          <cell r="F1004" t="str">
            <v>CAMT/6262025</v>
          </cell>
          <cell r="G1004">
            <v>795353.06999999902</v>
          </cell>
          <cell r="H1004">
            <v>361822.59</v>
          </cell>
          <cell r="I1004">
            <v>433530.47999999899</v>
          </cell>
        </row>
        <row r="1005">
          <cell r="F1005" t="str">
            <v>CAMT/6262030</v>
          </cell>
          <cell r="G1005">
            <v>1176283.4399999899</v>
          </cell>
          <cell r="H1005">
            <v>922194.57999999903</v>
          </cell>
          <cell r="I1005">
            <v>254088.859999999</v>
          </cell>
        </row>
        <row r="1006">
          <cell r="F1006" t="str">
            <v>CAMT/6263010</v>
          </cell>
          <cell r="G1006">
            <v>205607.97</v>
          </cell>
          <cell r="H1006">
            <v>25670.45</v>
          </cell>
          <cell r="I1006">
            <v>179937.519999999</v>
          </cell>
        </row>
        <row r="1007">
          <cell r="F1007" t="str">
            <v>CAMT/6263015</v>
          </cell>
          <cell r="G1007">
            <v>-471595.549999999</v>
          </cell>
          <cell r="H1007">
            <v>6332222.2800000003</v>
          </cell>
          <cell r="I1007">
            <v>-6803817.8300000001</v>
          </cell>
        </row>
        <row r="1008">
          <cell r="F1008" t="str">
            <v>CAMT/6263500</v>
          </cell>
          <cell r="G1008">
            <v>563149.25</v>
          </cell>
          <cell r="H1008">
            <v>-589451.56000000006</v>
          </cell>
          <cell r="I1008">
            <v>1152600.81</v>
          </cell>
        </row>
        <row r="1009">
          <cell r="F1009" t="str">
            <v>CAMT/6271010</v>
          </cell>
          <cell r="G1009">
            <v>0</v>
          </cell>
          <cell r="H1009">
            <v>0</v>
          </cell>
          <cell r="I1009">
            <v>0</v>
          </cell>
        </row>
        <row r="1010">
          <cell r="F1010" t="str">
            <v>CAMT/6271020</v>
          </cell>
          <cell r="G1010">
            <v>284916.609999999</v>
          </cell>
          <cell r="H1010">
            <v>123671.99</v>
          </cell>
          <cell r="I1010">
            <v>161244.62</v>
          </cell>
        </row>
        <row r="1011">
          <cell r="F1011" t="str">
            <v>CAMT/6271025</v>
          </cell>
          <cell r="G1011">
            <v>0</v>
          </cell>
          <cell r="H1011">
            <v>0</v>
          </cell>
          <cell r="I1011">
            <v>0</v>
          </cell>
        </row>
        <row r="1012">
          <cell r="F1012" t="str">
            <v>CAMT/6271030</v>
          </cell>
          <cell r="G1012">
            <v>90827.96</v>
          </cell>
          <cell r="H1012">
            <v>80347.070000000007</v>
          </cell>
          <cell r="I1012">
            <v>10480.889999999899</v>
          </cell>
        </row>
        <row r="1013">
          <cell r="F1013" t="str">
            <v>CAMT/6271035</v>
          </cell>
          <cell r="G1013">
            <v>526787.95999999903</v>
          </cell>
          <cell r="H1013">
            <v>546640.92000000004</v>
          </cell>
          <cell r="I1013">
            <v>-19852.959999999901</v>
          </cell>
        </row>
        <row r="1014">
          <cell r="F1014" t="str">
            <v>CAMT/6271050</v>
          </cell>
          <cell r="G1014">
            <v>452716.21</v>
          </cell>
          <cell r="H1014">
            <v>824854.96999999904</v>
          </cell>
          <cell r="I1014">
            <v>-372138.76</v>
          </cell>
        </row>
        <row r="1015">
          <cell r="F1015" t="str">
            <v>CAMT/6271060</v>
          </cell>
          <cell r="G1015">
            <v>30219.09</v>
          </cell>
          <cell r="H1015">
            <v>230011.95</v>
          </cell>
          <cell r="I1015">
            <v>-199792.859999999</v>
          </cell>
        </row>
        <row r="1016">
          <cell r="F1016" t="str">
            <v>CAMT/6271065</v>
          </cell>
          <cell r="G1016">
            <v>332076.609999999</v>
          </cell>
          <cell r="H1016">
            <v>328086.71999999898</v>
          </cell>
          <cell r="I1016">
            <v>3989.8899999999899</v>
          </cell>
        </row>
        <row r="1017">
          <cell r="F1017" t="str">
            <v>CAMT/6273010</v>
          </cell>
          <cell r="G1017">
            <v>0</v>
          </cell>
          <cell r="H1017">
            <v>0</v>
          </cell>
          <cell r="I1017">
            <v>0</v>
          </cell>
        </row>
        <row r="1018">
          <cell r="F1018" t="str">
            <v>CAMT/6273025</v>
          </cell>
          <cell r="G1018">
            <v>0</v>
          </cell>
          <cell r="H1018">
            <v>0</v>
          </cell>
          <cell r="I1018">
            <v>0</v>
          </cell>
        </row>
        <row r="1019">
          <cell r="F1019" t="str">
            <v>CAMT/6273088</v>
          </cell>
          <cell r="G1019">
            <v>0</v>
          </cell>
          <cell r="H1019">
            <v>0</v>
          </cell>
          <cell r="I1019">
            <v>0</v>
          </cell>
        </row>
        <row r="1020">
          <cell r="F1020" t="str">
            <v>CAMT/6311010</v>
          </cell>
          <cell r="G1020">
            <v>115608084.38</v>
          </cell>
          <cell r="H1020">
            <v>89173848.439999893</v>
          </cell>
          <cell r="I1020">
            <v>26434235.940000001</v>
          </cell>
        </row>
        <row r="1021">
          <cell r="F1021" t="str">
            <v>CAMT/6311015</v>
          </cell>
          <cell r="G1021">
            <v>0</v>
          </cell>
          <cell r="H1021">
            <v>0</v>
          </cell>
          <cell r="I1021">
            <v>0</v>
          </cell>
        </row>
        <row r="1022">
          <cell r="F1022" t="str">
            <v>CAMT/6311025</v>
          </cell>
          <cell r="G1022">
            <v>171960.14</v>
          </cell>
          <cell r="H1022">
            <v>152090.399999999</v>
          </cell>
          <cell r="I1022">
            <v>19869.740000000002</v>
          </cell>
        </row>
        <row r="1023">
          <cell r="F1023" t="str">
            <v>CAMT/6311037</v>
          </cell>
          <cell r="G1023">
            <v>30.6099999999999</v>
          </cell>
          <cell r="H1023">
            <v>30.6099999999999</v>
          </cell>
          <cell r="I1023">
            <v>0</v>
          </cell>
        </row>
        <row r="1024">
          <cell r="F1024" t="str">
            <v>CAMT/6311040</v>
          </cell>
          <cell r="G1024">
            <v>0</v>
          </cell>
          <cell r="H1024">
            <v>0</v>
          </cell>
          <cell r="I1024">
            <v>0</v>
          </cell>
        </row>
        <row r="1025">
          <cell r="F1025" t="str">
            <v>CAMT/6311045</v>
          </cell>
          <cell r="G1025">
            <v>0</v>
          </cell>
          <cell r="H1025">
            <v>0</v>
          </cell>
          <cell r="I1025">
            <v>0</v>
          </cell>
        </row>
        <row r="1026">
          <cell r="F1026" t="str">
            <v>CAMT/6311050</v>
          </cell>
          <cell r="G1026">
            <v>0</v>
          </cell>
          <cell r="H1026">
            <v>0</v>
          </cell>
          <cell r="I1026">
            <v>0</v>
          </cell>
        </row>
        <row r="1027">
          <cell r="F1027" t="str">
            <v>CAMT/6311055</v>
          </cell>
          <cell r="G1027">
            <v>-18530400.920000002</v>
          </cell>
          <cell r="H1027">
            <v>16757623.67</v>
          </cell>
          <cell r="I1027">
            <v>-35288024.590000004</v>
          </cell>
        </row>
        <row r="1028">
          <cell r="F1028" t="str">
            <v>CAMT/6315010</v>
          </cell>
          <cell r="G1028">
            <v>12949.42</v>
          </cell>
          <cell r="H1028">
            <v>1116417.46</v>
          </cell>
          <cell r="I1028">
            <v>-1103468.04</v>
          </cell>
        </row>
        <row r="1029">
          <cell r="F1029" t="str">
            <v>CAMT/6320010</v>
          </cell>
          <cell r="G1029">
            <v>10443.91</v>
          </cell>
          <cell r="H1029">
            <v>10172.889999999899</v>
          </cell>
          <cell r="I1029">
            <v>271.01999999999902</v>
          </cell>
        </row>
        <row r="1030">
          <cell r="F1030" t="str">
            <v>CAMT/6320015</v>
          </cell>
          <cell r="G1030">
            <v>63987.040000000001</v>
          </cell>
          <cell r="H1030">
            <v>62645.440000000002</v>
          </cell>
          <cell r="I1030">
            <v>1341.5999999999899</v>
          </cell>
        </row>
        <row r="1031">
          <cell r="F1031" t="str">
            <v>CAMT/6320020</v>
          </cell>
          <cell r="G1031">
            <v>249413.459999999</v>
          </cell>
          <cell r="H1031">
            <v>41393.379999999903</v>
          </cell>
          <cell r="I1031">
            <v>208020.079999999</v>
          </cell>
        </row>
        <row r="1032">
          <cell r="F1032" t="str">
            <v>CAMT/6331015</v>
          </cell>
          <cell r="G1032">
            <v>1893860.61</v>
          </cell>
          <cell r="H1032">
            <v>1893860.61</v>
          </cell>
          <cell r="I1032">
            <v>0</v>
          </cell>
        </row>
        <row r="1033">
          <cell r="F1033" t="str">
            <v>CAMT/6351010</v>
          </cell>
          <cell r="G1033">
            <v>121518.56</v>
          </cell>
          <cell r="H1033">
            <v>121518.56</v>
          </cell>
          <cell r="I1033">
            <v>0</v>
          </cell>
        </row>
        <row r="1034">
          <cell r="F1034" t="str">
            <v>CAMT/6351015</v>
          </cell>
          <cell r="G1034">
            <v>7219505.6699999897</v>
          </cell>
          <cell r="H1034">
            <v>3039774.02999999</v>
          </cell>
          <cell r="I1034">
            <v>4179731.64</v>
          </cell>
        </row>
        <row r="1035">
          <cell r="F1035" t="str">
            <v>CAMT/6351017</v>
          </cell>
          <cell r="G1035">
            <v>10466262.42</v>
          </cell>
          <cell r="H1035">
            <v>9445854.0700000003</v>
          </cell>
          <cell r="I1035">
            <v>1020408.35</v>
          </cell>
        </row>
        <row r="1036">
          <cell r="F1036" t="str">
            <v>CAMT/6351020</v>
          </cell>
          <cell r="G1036">
            <v>607263.41</v>
          </cell>
          <cell r="H1036">
            <v>900027.26</v>
          </cell>
          <cell r="I1036">
            <v>-292763.84999999899</v>
          </cell>
        </row>
        <row r="1037">
          <cell r="F1037" t="str">
            <v>CAMT/6351025</v>
          </cell>
          <cell r="G1037">
            <v>288865.46000000002</v>
          </cell>
          <cell r="H1037">
            <v>312831.94</v>
          </cell>
          <cell r="I1037">
            <v>-23966.48</v>
          </cell>
        </row>
        <row r="1038">
          <cell r="F1038" t="str">
            <v>CAMT/6351030</v>
          </cell>
          <cell r="G1038">
            <v>687470.45999999903</v>
          </cell>
          <cell r="H1038">
            <v>422888.09</v>
          </cell>
          <cell r="I1038">
            <v>264582.37</v>
          </cell>
        </row>
        <row r="1039">
          <cell r="F1039" t="str">
            <v>CAMT/6351035</v>
          </cell>
          <cell r="G1039">
            <v>39006.959999999897</v>
          </cell>
          <cell r="H1039">
            <v>39006.959999999897</v>
          </cell>
          <cell r="I1039">
            <v>0</v>
          </cell>
        </row>
        <row r="1040">
          <cell r="F1040" t="str">
            <v>CAMT/6351040</v>
          </cell>
          <cell r="G1040">
            <v>1988.6099999999899</v>
          </cell>
          <cell r="H1040">
            <v>1988.6099999999899</v>
          </cell>
          <cell r="I1040">
            <v>0</v>
          </cell>
        </row>
        <row r="1041">
          <cell r="F1041" t="str">
            <v>CAMT/6351045</v>
          </cell>
          <cell r="G1041">
            <v>7367.5799999999899</v>
          </cell>
          <cell r="H1041">
            <v>7367.5799999999899</v>
          </cell>
          <cell r="I1041">
            <v>0</v>
          </cell>
        </row>
        <row r="1042">
          <cell r="F1042" t="str">
            <v>CAMT/6351050</v>
          </cell>
          <cell r="G1042">
            <v>2326.8200000000002</v>
          </cell>
          <cell r="H1042">
            <v>2326.8200000000002</v>
          </cell>
          <cell r="I1042">
            <v>0</v>
          </cell>
        </row>
        <row r="1043">
          <cell r="F1043" t="str">
            <v>CAMT/6351055</v>
          </cell>
          <cell r="G1043">
            <v>8634.6299999999901</v>
          </cell>
          <cell r="H1043">
            <v>8634.6299999999901</v>
          </cell>
          <cell r="I1043">
            <v>0</v>
          </cell>
        </row>
        <row r="1044">
          <cell r="F1044" t="str">
            <v>CAMT/6351060</v>
          </cell>
          <cell r="G1044">
            <v>9230.6</v>
          </cell>
          <cell r="H1044">
            <v>9230.6</v>
          </cell>
          <cell r="I1044">
            <v>0</v>
          </cell>
        </row>
        <row r="1045">
          <cell r="F1045" t="str">
            <v>CAMT/6351065</v>
          </cell>
          <cell r="G1045">
            <v>9007.3799999999901</v>
          </cell>
          <cell r="H1045">
            <v>9007.3799999999901</v>
          </cell>
          <cell r="I1045">
            <v>0</v>
          </cell>
        </row>
        <row r="1046">
          <cell r="F1046" t="str">
            <v>CAMT/6351070</v>
          </cell>
          <cell r="G1046">
            <v>4436.42</v>
          </cell>
          <cell r="H1046">
            <v>4436.42</v>
          </cell>
          <cell r="I1046">
            <v>0</v>
          </cell>
        </row>
        <row r="1047">
          <cell r="F1047" t="str">
            <v>CAMT/6351080</v>
          </cell>
          <cell r="G1047">
            <v>383429.5</v>
          </cell>
          <cell r="H1047">
            <v>0</v>
          </cell>
          <cell r="I1047">
            <v>383429.5</v>
          </cell>
        </row>
        <row r="1048">
          <cell r="F1048" t="str">
            <v>CAMT/6351085</v>
          </cell>
          <cell r="G1048">
            <v>4749.4399999999896</v>
          </cell>
          <cell r="H1048">
            <v>0</v>
          </cell>
          <cell r="I1048">
            <v>4749.4399999999896</v>
          </cell>
        </row>
        <row r="1049">
          <cell r="F1049" t="str">
            <v>CAMT/6351090</v>
          </cell>
          <cell r="G1049">
            <v>918993.67</v>
          </cell>
          <cell r="H1049">
            <v>0</v>
          </cell>
          <cell r="I1049">
            <v>918993.67</v>
          </cell>
        </row>
        <row r="1050">
          <cell r="F1050" t="str">
            <v>CAMT/6460050</v>
          </cell>
          <cell r="G1050">
            <v>0</v>
          </cell>
          <cell r="H1050">
            <v>85575.729999999894</v>
          </cell>
          <cell r="I1050">
            <v>-85575.729999999894</v>
          </cell>
        </row>
        <row r="1051">
          <cell r="F1051" t="str">
            <v>CAMT/6461035</v>
          </cell>
          <cell r="G1051">
            <v>0</v>
          </cell>
          <cell r="H1051">
            <v>0</v>
          </cell>
          <cell r="I1051">
            <v>0</v>
          </cell>
        </row>
        <row r="1052">
          <cell r="F1052" t="str">
            <v>CAMT/6461040</v>
          </cell>
          <cell r="G1052">
            <v>-302241</v>
          </cell>
          <cell r="H1052">
            <v>-9262.1</v>
          </cell>
          <cell r="I1052">
            <v>-292978.90000000002</v>
          </cell>
        </row>
        <row r="1053">
          <cell r="F1053" t="str">
            <v>CAMT/6461080</v>
          </cell>
          <cell r="G1053">
            <v>1600</v>
          </cell>
          <cell r="H1053">
            <v>21767.49</v>
          </cell>
          <cell r="I1053">
            <v>-20167.490000000002</v>
          </cell>
        </row>
        <row r="1054">
          <cell r="F1054" t="str">
            <v>CAMT/6461090</v>
          </cell>
          <cell r="G1054">
            <v>-9406.7900000000009</v>
          </cell>
          <cell r="H1054">
            <v>-39000</v>
          </cell>
          <cell r="I1054">
            <v>29593.209999999901</v>
          </cell>
        </row>
        <row r="1055">
          <cell r="F1055" t="str">
            <v>CAMT/6461140</v>
          </cell>
          <cell r="G1055">
            <v>96960.779999999897</v>
          </cell>
          <cell r="H1055">
            <v>217784.929999999</v>
          </cell>
          <cell r="I1055">
            <v>-120824.149999999</v>
          </cell>
        </row>
        <row r="1056">
          <cell r="F1056" t="str">
            <v>CAMT/6511010</v>
          </cell>
          <cell r="G1056">
            <v>0</v>
          </cell>
          <cell r="H1056">
            <v>0</v>
          </cell>
          <cell r="I1056">
            <v>0</v>
          </cell>
        </row>
        <row r="1057">
          <cell r="F1057" t="str">
            <v>CAMT/6511020</v>
          </cell>
          <cell r="G1057">
            <v>13361.92</v>
          </cell>
          <cell r="H1057">
            <v>93764.07</v>
          </cell>
          <cell r="I1057">
            <v>-80402.149999999907</v>
          </cell>
        </row>
        <row r="1058">
          <cell r="F1058" t="str">
            <v>CAMT/6511030</v>
          </cell>
          <cell r="G1058">
            <v>7230.59</v>
          </cell>
          <cell r="H1058">
            <v>1506.5999999999899</v>
          </cell>
          <cell r="I1058">
            <v>5723.9899999999898</v>
          </cell>
        </row>
        <row r="1059">
          <cell r="F1059" t="str">
            <v>CAMT/6512005</v>
          </cell>
          <cell r="G1059">
            <v>2616128.0699999901</v>
          </cell>
          <cell r="H1059">
            <v>2434635.52</v>
          </cell>
          <cell r="I1059">
            <v>181492.549999999</v>
          </cell>
        </row>
        <row r="1060">
          <cell r="F1060" t="str">
            <v>CAMT/6512010</v>
          </cell>
          <cell r="G1060">
            <v>34942670.530000001</v>
          </cell>
          <cell r="H1060">
            <v>33582591.170000002</v>
          </cell>
          <cell r="I1060">
            <v>1360079.36</v>
          </cell>
        </row>
        <row r="1061">
          <cell r="F1061" t="str">
            <v>CAMT/6512012</v>
          </cell>
          <cell r="G1061">
            <v>-539645.4</v>
          </cell>
          <cell r="H1061">
            <v>3897724.97</v>
          </cell>
          <cell r="I1061">
            <v>-4437370.37</v>
          </cell>
        </row>
        <row r="1062">
          <cell r="F1062" t="str">
            <v>CAMT/6512025</v>
          </cell>
          <cell r="G1062">
            <v>-699.09</v>
          </cell>
          <cell r="H1062">
            <v>-773.52999999999895</v>
          </cell>
          <cell r="I1062">
            <v>74.439999999999898</v>
          </cell>
        </row>
        <row r="1063">
          <cell r="F1063" t="str">
            <v>CAMT/6512040</v>
          </cell>
          <cell r="G1063">
            <v>-190199.06</v>
          </cell>
          <cell r="H1063">
            <v>-198514.62</v>
          </cell>
          <cell r="I1063">
            <v>8315.5599999999904</v>
          </cell>
        </row>
        <row r="1064">
          <cell r="F1064" t="str">
            <v>CAMT/6513020</v>
          </cell>
          <cell r="G1064">
            <v>903099.44999999902</v>
          </cell>
          <cell r="H1064">
            <v>968965.21999999904</v>
          </cell>
          <cell r="I1064">
            <v>-65865.77</v>
          </cell>
        </row>
        <row r="1065">
          <cell r="F1065" t="str">
            <v>CAMT/6513022</v>
          </cell>
          <cell r="G1065">
            <v>92256.649999999907</v>
          </cell>
          <cell r="H1065">
            <v>94462.039999999906</v>
          </cell>
          <cell r="I1065">
            <v>-2205.3899999999899</v>
          </cell>
        </row>
        <row r="1066">
          <cell r="F1066" t="str">
            <v>CAMT/6513035</v>
          </cell>
          <cell r="G1066">
            <v>43069.949999999903</v>
          </cell>
          <cell r="H1066">
            <v>22632.47</v>
          </cell>
          <cell r="I1066">
            <v>20437.48</v>
          </cell>
        </row>
        <row r="1067">
          <cell r="F1067" t="str">
            <v>CAMT/6513040</v>
          </cell>
          <cell r="G1067">
            <v>1887293.58</v>
          </cell>
          <cell r="H1067">
            <v>-535905.81999999902</v>
          </cell>
          <cell r="I1067">
            <v>2423199.3999999901</v>
          </cell>
        </row>
        <row r="1068">
          <cell r="F1068" t="str">
            <v>CAMT/6513041</v>
          </cell>
          <cell r="G1068">
            <v>0</v>
          </cell>
          <cell r="H1068">
            <v>21680</v>
          </cell>
          <cell r="I1068">
            <v>-21680</v>
          </cell>
        </row>
        <row r="1069">
          <cell r="F1069" t="str">
            <v>CAMT/6513050</v>
          </cell>
          <cell r="G1069">
            <v>1023.48</v>
          </cell>
          <cell r="H1069">
            <v>716.66999999999905</v>
          </cell>
          <cell r="I1069">
            <v>306.81</v>
          </cell>
        </row>
        <row r="1070">
          <cell r="F1070" t="str">
            <v>CAMT/6513055</v>
          </cell>
          <cell r="G1070">
            <v>330081</v>
          </cell>
          <cell r="H1070">
            <v>416603</v>
          </cell>
          <cell r="I1070">
            <v>-86522</v>
          </cell>
        </row>
        <row r="1071">
          <cell r="F1071" t="str">
            <v>CAMT/6513060</v>
          </cell>
          <cell r="G1071">
            <v>855718</v>
          </cell>
          <cell r="H1071">
            <v>845316</v>
          </cell>
          <cell r="I1071">
            <v>10402</v>
          </cell>
        </row>
        <row r="1072">
          <cell r="F1072" t="str">
            <v>CAMT/6513065</v>
          </cell>
          <cell r="G1072">
            <v>81983</v>
          </cell>
          <cell r="H1072">
            <v>80935</v>
          </cell>
          <cell r="I1072">
            <v>1048</v>
          </cell>
        </row>
        <row r="1073">
          <cell r="F1073" t="str">
            <v>CAMT/6513070</v>
          </cell>
          <cell r="G1073">
            <v>238174</v>
          </cell>
          <cell r="H1073">
            <v>235109</v>
          </cell>
          <cell r="I1073">
            <v>3065</v>
          </cell>
        </row>
        <row r="1074">
          <cell r="F1074" t="str">
            <v>CAMT/6513075</v>
          </cell>
          <cell r="G1074">
            <v>284215</v>
          </cell>
          <cell r="H1074">
            <v>280608</v>
          </cell>
          <cell r="I1074">
            <v>3607</v>
          </cell>
        </row>
        <row r="1075">
          <cell r="F1075" t="str">
            <v>CAMT/6513080</v>
          </cell>
          <cell r="G1075">
            <v>602942</v>
          </cell>
          <cell r="H1075">
            <v>595563</v>
          </cell>
          <cell r="I1075">
            <v>7379</v>
          </cell>
        </row>
        <row r="1076">
          <cell r="F1076" t="str">
            <v>CAMT/6513085</v>
          </cell>
          <cell r="G1076">
            <v>916760</v>
          </cell>
          <cell r="H1076">
            <v>905995</v>
          </cell>
          <cell r="I1076">
            <v>10765</v>
          </cell>
        </row>
        <row r="1077">
          <cell r="F1077" t="str">
            <v>CAMT/6514015</v>
          </cell>
          <cell r="G1077">
            <v>-3353841.71</v>
          </cell>
          <cell r="H1077">
            <v>-2888452.48</v>
          </cell>
          <cell r="I1077">
            <v>-465389.22999999899</v>
          </cell>
        </row>
        <row r="1078">
          <cell r="F1078" t="str">
            <v>CAMT/6515010</v>
          </cell>
          <cell r="G1078">
            <v>1250.75</v>
          </cell>
          <cell r="H1078">
            <v>20064.25</v>
          </cell>
          <cell r="I1078">
            <v>-18813.5</v>
          </cell>
        </row>
        <row r="1079">
          <cell r="F1079" t="str">
            <v>CAMT/6515020</v>
          </cell>
          <cell r="G1079">
            <v>8929</v>
          </cell>
          <cell r="H1079">
            <v>2429</v>
          </cell>
          <cell r="I1079">
            <v>6500</v>
          </cell>
        </row>
        <row r="1080">
          <cell r="F1080" t="str">
            <v>CAMT/6515030</v>
          </cell>
          <cell r="G1080">
            <v>0</v>
          </cell>
          <cell r="H1080">
            <v>0</v>
          </cell>
          <cell r="I1080">
            <v>0</v>
          </cell>
        </row>
        <row r="1081">
          <cell r="F1081" t="str">
            <v>CAMT/6515035</v>
          </cell>
          <cell r="G1081">
            <v>4054.13</v>
          </cell>
          <cell r="H1081">
            <v>49972.55</v>
          </cell>
          <cell r="I1081">
            <v>-45918.419999999896</v>
          </cell>
        </row>
        <row r="1082">
          <cell r="F1082" t="str">
            <v>CAMT/6515055</v>
          </cell>
          <cell r="G1082">
            <v>0</v>
          </cell>
          <cell r="H1082">
            <v>2145.38</v>
          </cell>
          <cell r="I1082">
            <v>-2145.38</v>
          </cell>
        </row>
        <row r="1083">
          <cell r="F1083" t="str">
            <v>CAMT/6515060</v>
          </cell>
          <cell r="G1083">
            <v>17241.580000000002</v>
          </cell>
          <cell r="H1083">
            <v>0</v>
          </cell>
          <cell r="I1083">
            <v>17241.580000000002</v>
          </cell>
        </row>
        <row r="1084">
          <cell r="F1084" t="str">
            <v>CAMT/6515070</v>
          </cell>
          <cell r="G1084">
            <v>24832.11</v>
          </cell>
          <cell r="H1084">
            <v>41397.910000000003</v>
          </cell>
          <cell r="I1084">
            <v>-16565.799999999901</v>
          </cell>
        </row>
        <row r="1085">
          <cell r="F1085" t="str">
            <v>CAMT/6515075</v>
          </cell>
          <cell r="G1085">
            <v>1232.76</v>
          </cell>
          <cell r="H1085">
            <v>855.86</v>
          </cell>
          <cell r="I1085">
            <v>376.89999999999901</v>
          </cell>
        </row>
        <row r="1086">
          <cell r="F1086" t="str">
            <v>CAMT/6515085</v>
          </cell>
          <cell r="G1086">
            <v>0</v>
          </cell>
          <cell r="H1086">
            <v>-172.53</v>
          </cell>
          <cell r="I1086">
            <v>172.53</v>
          </cell>
        </row>
        <row r="1087">
          <cell r="F1087" t="str">
            <v>CAMT/6515100</v>
          </cell>
          <cell r="G1087">
            <v>0</v>
          </cell>
          <cell r="H1087">
            <v>0</v>
          </cell>
          <cell r="I1087">
            <v>0</v>
          </cell>
        </row>
        <row r="1088">
          <cell r="F1088" t="str">
            <v>CAMT/6515105</v>
          </cell>
          <cell r="G1088">
            <v>0</v>
          </cell>
          <cell r="H1088">
            <v>4429.8500000000004</v>
          </cell>
          <cell r="I1088">
            <v>-4429.8500000000004</v>
          </cell>
        </row>
        <row r="1089">
          <cell r="F1089" t="str">
            <v>CAMT/6515110</v>
          </cell>
          <cell r="G1089">
            <v>29307.889999999901</v>
          </cell>
          <cell r="H1089">
            <v>20845.66</v>
          </cell>
          <cell r="I1089">
            <v>8462.2299999999905</v>
          </cell>
        </row>
        <row r="1090">
          <cell r="F1090" t="str">
            <v>CAMT/6515120</v>
          </cell>
          <cell r="G1090">
            <v>-486.74</v>
          </cell>
          <cell r="H1090">
            <v>11218.959999999901</v>
          </cell>
          <cell r="I1090">
            <v>-11705.7</v>
          </cell>
        </row>
        <row r="1091">
          <cell r="F1091" t="str">
            <v>CAMT/6515125</v>
          </cell>
          <cell r="G1091">
            <v>16063.25</v>
          </cell>
          <cell r="H1091">
            <v>107.48</v>
          </cell>
          <cell r="I1091">
            <v>15955.77</v>
          </cell>
        </row>
        <row r="1092">
          <cell r="F1092" t="str">
            <v>CAMT/6515130</v>
          </cell>
          <cell r="G1092">
            <v>0</v>
          </cell>
          <cell r="H1092">
            <v>0</v>
          </cell>
          <cell r="I1092">
            <v>0</v>
          </cell>
        </row>
        <row r="1093">
          <cell r="F1093" t="str">
            <v>CAMT/6515140</v>
          </cell>
          <cell r="G1093">
            <v>0</v>
          </cell>
          <cell r="H1093">
            <v>44.49</v>
          </cell>
          <cell r="I1093">
            <v>-44.49</v>
          </cell>
        </row>
        <row r="1094">
          <cell r="F1094" t="str">
            <v>CAMT/6515150</v>
          </cell>
          <cell r="G1094">
            <v>0</v>
          </cell>
          <cell r="H1094">
            <v>0</v>
          </cell>
          <cell r="I1094">
            <v>0</v>
          </cell>
        </row>
        <row r="1095">
          <cell r="F1095" t="str">
            <v>CAMT/6515155</v>
          </cell>
          <cell r="G1095">
            <v>0</v>
          </cell>
          <cell r="H1095">
            <v>0</v>
          </cell>
          <cell r="I1095">
            <v>0</v>
          </cell>
        </row>
        <row r="1096">
          <cell r="F1096" t="str">
            <v>CAMT/6515160</v>
          </cell>
          <cell r="G1096">
            <v>60753.51</v>
          </cell>
          <cell r="H1096">
            <v>13392.559999999899</v>
          </cell>
          <cell r="I1096">
            <v>47360.949999999903</v>
          </cell>
        </row>
        <row r="1097">
          <cell r="F1097" t="str">
            <v>CAMT/6515165</v>
          </cell>
          <cell r="G1097">
            <v>0</v>
          </cell>
          <cell r="H1097">
            <v>0</v>
          </cell>
          <cell r="I1097">
            <v>0</v>
          </cell>
        </row>
        <row r="1098">
          <cell r="F1098" t="str">
            <v>CAMT/6515175</v>
          </cell>
          <cell r="G1098">
            <v>0</v>
          </cell>
          <cell r="H1098">
            <v>0</v>
          </cell>
          <cell r="I1098">
            <v>0</v>
          </cell>
        </row>
        <row r="1099">
          <cell r="F1099" t="str">
            <v>CAMT/6515185</v>
          </cell>
          <cell r="G1099">
            <v>413.39999999999901</v>
          </cell>
          <cell r="H1099">
            <v>204.81</v>
          </cell>
          <cell r="I1099">
            <v>208.59</v>
          </cell>
        </row>
        <row r="1100">
          <cell r="F1100" t="str">
            <v>CAMT/6515195</v>
          </cell>
          <cell r="G1100">
            <v>0</v>
          </cell>
          <cell r="H1100">
            <v>4950.38</v>
          </cell>
          <cell r="I1100">
            <v>-4950.38</v>
          </cell>
        </row>
        <row r="1101">
          <cell r="F1101" t="str">
            <v>CAMT/6515200</v>
          </cell>
          <cell r="G1101">
            <v>5467.6899999999896</v>
          </cell>
          <cell r="H1101">
            <v>158010.94</v>
          </cell>
          <cell r="I1101">
            <v>-152543.25</v>
          </cell>
        </row>
        <row r="1102">
          <cell r="F1102" t="str">
            <v>CAMT/6515210</v>
          </cell>
          <cell r="G1102">
            <v>4179.29</v>
          </cell>
          <cell r="H1102">
            <v>856.30999999999904</v>
          </cell>
          <cell r="I1102">
            <v>3322.98</v>
          </cell>
        </row>
        <row r="1103">
          <cell r="F1103" t="str">
            <v>CAMT/6515215</v>
          </cell>
          <cell r="G1103">
            <v>3557.3699999999899</v>
          </cell>
          <cell r="H1103">
            <v>-1214.76</v>
          </cell>
          <cell r="I1103">
            <v>4772.13</v>
          </cell>
        </row>
        <row r="1104">
          <cell r="F1104" t="str">
            <v>CAMT/6515220</v>
          </cell>
          <cell r="G1104">
            <v>18412.4199999999</v>
          </cell>
          <cell r="H1104">
            <v>0</v>
          </cell>
          <cell r="I1104">
            <v>18412.4199999999</v>
          </cell>
        </row>
        <row r="1105">
          <cell r="F1105" t="str">
            <v>CAMT/6515222</v>
          </cell>
          <cell r="G1105">
            <v>0</v>
          </cell>
          <cell r="H1105">
            <v>0</v>
          </cell>
          <cell r="I1105">
            <v>0</v>
          </cell>
        </row>
        <row r="1106">
          <cell r="F1106" t="str">
            <v>CAMT/6515225</v>
          </cell>
          <cell r="G1106">
            <v>284134</v>
          </cell>
          <cell r="H1106">
            <v>0</v>
          </cell>
          <cell r="I1106">
            <v>284134</v>
          </cell>
        </row>
        <row r="1107">
          <cell r="F1107" t="str">
            <v>CAMT/6515227</v>
          </cell>
          <cell r="G1107">
            <v>0</v>
          </cell>
          <cell r="H1107">
            <v>0</v>
          </cell>
          <cell r="I1107">
            <v>0</v>
          </cell>
        </row>
        <row r="1108">
          <cell r="F1108" t="str">
            <v>CAMT/6515230</v>
          </cell>
          <cell r="G1108">
            <v>-0.23</v>
          </cell>
          <cell r="H1108">
            <v>0</v>
          </cell>
          <cell r="I1108">
            <v>-0.23</v>
          </cell>
        </row>
        <row r="1109">
          <cell r="F1109" t="str">
            <v>CAMT/6515232</v>
          </cell>
          <cell r="G1109">
            <v>1927.5899999999899</v>
          </cell>
          <cell r="H1109">
            <v>0</v>
          </cell>
          <cell r="I1109">
            <v>1927.5899999999899</v>
          </cell>
        </row>
        <row r="1110">
          <cell r="F1110" t="str">
            <v>CAMT/6515234</v>
          </cell>
          <cell r="G1110">
            <v>6702.71</v>
          </cell>
          <cell r="H1110">
            <v>0</v>
          </cell>
          <cell r="I1110">
            <v>6702.71</v>
          </cell>
        </row>
        <row r="1111">
          <cell r="F1111" t="str">
            <v>CAMT/6515236</v>
          </cell>
          <cell r="G1111">
            <v>0</v>
          </cell>
          <cell r="H1111">
            <v>0</v>
          </cell>
          <cell r="I1111">
            <v>0</v>
          </cell>
        </row>
        <row r="1112">
          <cell r="F1112" t="str">
            <v>CAMT/6517010</v>
          </cell>
          <cell r="G1112">
            <v>193745.489999999</v>
          </cell>
          <cell r="H1112">
            <v>198514.62</v>
          </cell>
          <cell r="I1112">
            <v>-4769.13</v>
          </cell>
        </row>
        <row r="1113">
          <cell r="F1113" t="str">
            <v>CAMT/6531012</v>
          </cell>
          <cell r="G1113">
            <v>666803.32999999903</v>
          </cell>
          <cell r="H1113">
            <v>559749.68000000005</v>
          </cell>
          <cell r="I1113">
            <v>107053.649999999</v>
          </cell>
        </row>
        <row r="1114">
          <cell r="F1114" t="str">
            <v>CAMT/6531015</v>
          </cell>
          <cell r="G1114">
            <v>1783845.6</v>
          </cell>
          <cell r="H1114">
            <v>1795123.3999999899</v>
          </cell>
          <cell r="I1114">
            <v>-11277.799999999899</v>
          </cell>
        </row>
        <row r="1115">
          <cell r="F1115" t="str">
            <v>CAMT/6531020</v>
          </cell>
          <cell r="G1115">
            <v>193954.399999999</v>
          </cell>
          <cell r="H1115">
            <v>180385.81</v>
          </cell>
          <cell r="I1115">
            <v>13568.59</v>
          </cell>
        </row>
        <row r="1116">
          <cell r="F1116" t="str">
            <v>CAMT/6581020</v>
          </cell>
          <cell r="G1116">
            <v>8356591.6299999896</v>
          </cell>
          <cell r="H1116">
            <v>4770443.83</v>
          </cell>
          <cell r="I1116">
            <v>3586147.79999999</v>
          </cell>
        </row>
        <row r="1117">
          <cell r="F1117" t="str">
            <v>CAMT/6581030</v>
          </cell>
          <cell r="G1117">
            <v>-8356591.6299999896</v>
          </cell>
          <cell r="H1117">
            <v>-4770443.83</v>
          </cell>
          <cell r="I1117">
            <v>-3586147.79999999</v>
          </cell>
        </row>
        <row r="1118">
          <cell r="F1118" t="str">
            <v>CAMT/6800100</v>
          </cell>
          <cell r="G1118">
            <v>-24689792.399999902</v>
          </cell>
          <cell r="H1118">
            <v>-141199888.449999</v>
          </cell>
          <cell r="I1118">
            <v>116510096.05</v>
          </cell>
        </row>
        <row r="1119">
          <cell r="F1119" t="str">
            <v>CAMT/6800110</v>
          </cell>
          <cell r="G1119">
            <v>14620466.09</v>
          </cell>
          <cell r="H1119">
            <v>-2555860.3199999901</v>
          </cell>
          <cell r="I1119">
            <v>17176326.41</v>
          </cell>
        </row>
        <row r="1120">
          <cell r="F1120" t="str">
            <v>CAMT/6800120</v>
          </cell>
          <cell r="G1120">
            <v>250</v>
          </cell>
          <cell r="H1120">
            <v>0</v>
          </cell>
          <cell r="I1120">
            <v>250</v>
          </cell>
        </row>
        <row r="1121">
          <cell r="F1121" t="str">
            <v>CAMT/6800121</v>
          </cell>
          <cell r="G1121">
            <v>442260.38</v>
          </cell>
          <cell r="H1121">
            <v>-895598.12</v>
          </cell>
          <cell r="I1121">
            <v>1337858.5</v>
          </cell>
        </row>
        <row r="1122">
          <cell r="F1122" t="str">
            <v>CAMT/6800122</v>
          </cell>
          <cell r="G1122">
            <v>52806.61</v>
          </cell>
          <cell r="H1122">
            <v>384612.65</v>
          </cell>
          <cell r="I1122">
            <v>-331806.03999999899</v>
          </cell>
        </row>
        <row r="1123">
          <cell r="F1123" t="str">
            <v>CAMT/6800200</v>
          </cell>
          <cell r="G1123">
            <v>-83692858.299999893</v>
          </cell>
          <cell r="H1123">
            <v>129736811.16</v>
          </cell>
          <cell r="I1123">
            <v>-213429669.46000001</v>
          </cell>
        </row>
        <row r="1124">
          <cell r="F1124" t="str">
            <v>CAMT/6800225</v>
          </cell>
          <cell r="G1124">
            <v>1860309.11</v>
          </cell>
          <cell r="H1124">
            <v>-509071.58</v>
          </cell>
          <cell r="I1124">
            <v>2369380.6899999902</v>
          </cell>
        </row>
        <row r="1125">
          <cell r="F1125" t="str">
            <v>CAMT/6820100</v>
          </cell>
          <cell r="G1125">
            <v>-106666298.26000001</v>
          </cell>
          <cell r="H1125">
            <v>-5912167.2400000002</v>
          </cell>
          <cell r="I1125">
            <v>-100754131.02</v>
          </cell>
        </row>
        <row r="1126">
          <cell r="F1126" t="str">
            <v>CAMT/6820200</v>
          </cell>
          <cell r="G1126">
            <v>13256768.84</v>
          </cell>
          <cell r="H1126">
            <v>-1613913.8899999899</v>
          </cell>
          <cell r="I1126">
            <v>14870682.73</v>
          </cell>
        </row>
        <row r="1127">
          <cell r="F1127" t="str">
            <v>CAMT/6820300</v>
          </cell>
          <cell r="G1127">
            <v>109328362.37</v>
          </cell>
          <cell r="H1127">
            <v>57556.36</v>
          </cell>
          <cell r="I1127">
            <v>109270806.01000001</v>
          </cell>
        </row>
        <row r="1128">
          <cell r="F1128" t="str">
            <v>CAMT/6841245</v>
          </cell>
          <cell r="G1128">
            <v>680888.34999999905</v>
          </cell>
          <cell r="H1128">
            <v>606636.85999999905</v>
          </cell>
          <cell r="I1128">
            <v>74251.490000000005</v>
          </cell>
        </row>
        <row r="1129">
          <cell r="F1129" t="str">
            <v>CAMT/6841250</v>
          </cell>
          <cell r="G1129">
            <v>15290834</v>
          </cell>
          <cell r="H1129">
            <v>15283615.470000001</v>
          </cell>
          <cell r="I1129">
            <v>7218.5299999999897</v>
          </cell>
        </row>
        <row r="1130">
          <cell r="F1130" t="str">
            <v>CAMT/6841270</v>
          </cell>
          <cell r="G1130">
            <v>197393</v>
          </cell>
          <cell r="H1130">
            <v>101642</v>
          </cell>
          <cell r="I1130">
            <v>95751</v>
          </cell>
        </row>
        <row r="1131">
          <cell r="F1131" t="str">
            <v>CAMT/6841280</v>
          </cell>
          <cell r="G1131">
            <v>0</v>
          </cell>
          <cell r="H1131">
            <v>111.52</v>
          </cell>
          <cell r="I1131">
            <v>-111.52</v>
          </cell>
        </row>
        <row r="1132">
          <cell r="F1132" t="str">
            <v>CAMT/6841285</v>
          </cell>
          <cell r="G1132">
            <v>40853</v>
          </cell>
          <cell r="H1132">
            <v>43891.01</v>
          </cell>
          <cell r="I1132">
            <v>-3038.01</v>
          </cell>
        </row>
        <row r="1133">
          <cell r="F1133" t="str">
            <v>CAMT/6841290</v>
          </cell>
          <cell r="G1133">
            <v>90636.58</v>
          </cell>
          <cell r="H1133">
            <v>101830.85</v>
          </cell>
          <cell r="I1133">
            <v>-11194.27</v>
          </cell>
        </row>
        <row r="1134">
          <cell r="F1134" t="str">
            <v>CAMT/6841291</v>
          </cell>
          <cell r="G1134">
            <v>439466</v>
          </cell>
          <cell r="H1134">
            <v>459597</v>
          </cell>
          <cell r="I1134">
            <v>-20131</v>
          </cell>
        </row>
        <row r="1135">
          <cell r="F1135" t="str">
            <v>CAMT/6841295</v>
          </cell>
          <cell r="G1135">
            <v>6705.1999999999898</v>
          </cell>
          <cell r="H1135">
            <v>23585.59</v>
          </cell>
          <cell r="I1135">
            <v>-16880.389999999901</v>
          </cell>
        </row>
        <row r="1136">
          <cell r="F1136" t="str">
            <v>CAMT/6843020</v>
          </cell>
          <cell r="G1136">
            <v>7573824.6600000001</v>
          </cell>
          <cell r="H1136">
            <v>5499723.4699999904</v>
          </cell>
          <cell r="I1136">
            <v>2074101.1899999899</v>
          </cell>
        </row>
        <row r="1137">
          <cell r="F1137" t="str">
            <v>CAMT/6843030</v>
          </cell>
          <cell r="G1137">
            <v>2925945.1699999901</v>
          </cell>
          <cell r="H1137">
            <v>2972895.29999999</v>
          </cell>
          <cell r="I1137">
            <v>-46950.129999999903</v>
          </cell>
        </row>
        <row r="1138">
          <cell r="F1138" t="str">
            <v>CAMT/6843040</v>
          </cell>
          <cell r="G1138">
            <v>765237.06999999902</v>
          </cell>
          <cell r="H1138">
            <v>2231.1999999999898</v>
          </cell>
          <cell r="I1138">
            <v>763005.87</v>
          </cell>
        </row>
        <row r="1139">
          <cell r="F1139" t="str">
            <v>CAMT/6843050</v>
          </cell>
          <cell r="G1139">
            <v>2615104.62</v>
          </cell>
          <cell r="H1139">
            <v>16414.63</v>
          </cell>
          <cell r="I1139">
            <v>2598689.9900000002</v>
          </cell>
        </row>
        <row r="1140">
          <cell r="F1140" t="str">
            <v>CAMT/6843060</v>
          </cell>
          <cell r="G1140">
            <v>794.42999999999904</v>
          </cell>
          <cell r="H1140">
            <v>829.82</v>
          </cell>
          <cell r="I1140">
            <v>-35.39</v>
          </cell>
        </row>
        <row r="1141">
          <cell r="F1141" t="str">
            <v>CAMT/6843080</v>
          </cell>
          <cell r="G1141">
            <v>59310.279999999897</v>
          </cell>
          <cell r="H1141">
            <v>17496.59</v>
          </cell>
          <cell r="I1141">
            <v>41813.69</v>
          </cell>
        </row>
        <row r="1142">
          <cell r="F1142" t="str">
            <v>CAMT/6843085</v>
          </cell>
          <cell r="G1142">
            <v>0</v>
          </cell>
          <cell r="H1142">
            <v>0</v>
          </cell>
          <cell r="I1142">
            <v>0</v>
          </cell>
        </row>
        <row r="1143">
          <cell r="F1143" t="str">
            <v>CAMT/6843910</v>
          </cell>
          <cell r="G1143">
            <v>0</v>
          </cell>
          <cell r="H1143">
            <v>-55.18</v>
          </cell>
          <cell r="I1143">
            <v>55.18</v>
          </cell>
        </row>
        <row r="1144">
          <cell r="F1144" t="str">
            <v>CAMT/6843915</v>
          </cell>
          <cell r="G1144">
            <v>-40757.93</v>
          </cell>
          <cell r="H1144">
            <v>-34041.22</v>
          </cell>
          <cell r="I1144">
            <v>-6716.71</v>
          </cell>
        </row>
        <row r="1145">
          <cell r="F1145" t="str">
            <v>CAMT/6843990</v>
          </cell>
          <cell r="G1145">
            <v>-5215193.9400000004</v>
          </cell>
          <cell r="H1145">
            <v>-2796289.08</v>
          </cell>
          <cell r="I1145">
            <v>-2418904.8599999901</v>
          </cell>
        </row>
        <row r="1146">
          <cell r="F1146" t="str">
            <v>CAMT/6843992</v>
          </cell>
          <cell r="G1146">
            <v>118916.35</v>
          </cell>
          <cell r="H1146">
            <v>106537.42</v>
          </cell>
          <cell r="I1146">
            <v>12378.93</v>
          </cell>
        </row>
        <row r="1147">
          <cell r="F1147" t="str">
            <v>CAMT/6845020</v>
          </cell>
          <cell r="G1147">
            <v>-450.25999999999902</v>
          </cell>
          <cell r="H1147">
            <v>1127.73</v>
          </cell>
          <cell r="I1147">
            <v>-1577.99</v>
          </cell>
        </row>
        <row r="1148">
          <cell r="F1148" t="str">
            <v>CAMT/6845040</v>
          </cell>
          <cell r="G1148">
            <v>69124.589999999895</v>
          </cell>
          <cell r="H1148">
            <v>68244.729999999894</v>
          </cell>
          <cell r="I1148">
            <v>879.86</v>
          </cell>
        </row>
        <row r="1149">
          <cell r="F1149" t="str">
            <v>CAMT/6845045</v>
          </cell>
          <cell r="G1149">
            <v>0</v>
          </cell>
          <cell r="H1149">
            <v>500000</v>
          </cell>
          <cell r="I1149">
            <v>-500000</v>
          </cell>
        </row>
        <row r="1150">
          <cell r="F1150" t="str">
            <v>CAMT/6845050</v>
          </cell>
          <cell r="G1150">
            <v>0</v>
          </cell>
          <cell r="H1150">
            <v>-172900</v>
          </cell>
          <cell r="I1150">
            <v>172900</v>
          </cell>
        </row>
        <row r="1151">
          <cell r="F1151" t="str">
            <v>CAMT/6845060</v>
          </cell>
          <cell r="G1151">
            <v>4988</v>
          </cell>
          <cell r="H1151">
            <v>0</v>
          </cell>
          <cell r="I1151">
            <v>4988</v>
          </cell>
        </row>
        <row r="1152">
          <cell r="F1152" t="str">
            <v>CAMT/6845145</v>
          </cell>
          <cell r="G1152">
            <v>0</v>
          </cell>
          <cell r="H1152">
            <v>0</v>
          </cell>
          <cell r="I1152">
            <v>0</v>
          </cell>
        </row>
        <row r="1153">
          <cell r="F1153" t="str">
            <v>CAMT/6845150</v>
          </cell>
          <cell r="G1153">
            <v>0</v>
          </cell>
          <cell r="H1153">
            <v>300000</v>
          </cell>
          <cell r="I1153">
            <v>-300000</v>
          </cell>
        </row>
        <row r="1154">
          <cell r="F1154" t="str">
            <v>CAMT/6845160</v>
          </cell>
          <cell r="G1154">
            <v>557</v>
          </cell>
          <cell r="H1154">
            <v>0</v>
          </cell>
          <cell r="I1154">
            <v>557</v>
          </cell>
        </row>
        <row r="1155">
          <cell r="F1155" t="str">
            <v>CAMT/6845170</v>
          </cell>
          <cell r="G1155">
            <v>0</v>
          </cell>
          <cell r="H1155">
            <v>0</v>
          </cell>
          <cell r="I1155">
            <v>0</v>
          </cell>
        </row>
        <row r="1156">
          <cell r="F1156" t="str">
            <v>CAMT/6845175</v>
          </cell>
          <cell r="G1156">
            <v>3010.28</v>
          </cell>
          <cell r="H1156">
            <v>3532.4</v>
          </cell>
          <cell r="I1156">
            <v>-522.12</v>
          </cell>
        </row>
        <row r="1157">
          <cell r="F1157" t="str">
            <v>CAMT/6845977</v>
          </cell>
          <cell r="G1157">
            <v>0</v>
          </cell>
          <cell r="H1157">
            <v>0</v>
          </cell>
          <cell r="I1157">
            <v>0</v>
          </cell>
        </row>
        <row r="1158">
          <cell r="F1158" t="str">
            <v>CAMT/6847010</v>
          </cell>
          <cell r="G1158">
            <v>2701</v>
          </cell>
          <cell r="H1158">
            <v>2995.75</v>
          </cell>
          <cell r="I1158">
            <v>-294.75</v>
          </cell>
        </row>
        <row r="1159">
          <cell r="F1159" t="str">
            <v>CAMT/6847015</v>
          </cell>
          <cell r="G1159">
            <v>18555</v>
          </cell>
          <cell r="H1159">
            <v>17301.5</v>
          </cell>
          <cell r="I1159">
            <v>1253.5</v>
          </cell>
        </row>
        <row r="1160">
          <cell r="F1160" t="str">
            <v>CAMT/6847020</v>
          </cell>
          <cell r="G1160">
            <v>100086</v>
          </cell>
          <cell r="H1160">
            <v>131892.5</v>
          </cell>
          <cell r="I1160">
            <v>-31806.5</v>
          </cell>
        </row>
        <row r="1161">
          <cell r="F1161" t="str">
            <v>CAMT/6847025</v>
          </cell>
          <cell r="G1161">
            <v>0</v>
          </cell>
          <cell r="H1161">
            <v>0</v>
          </cell>
          <cell r="I1161">
            <v>0</v>
          </cell>
        </row>
        <row r="1162">
          <cell r="F1162" t="str">
            <v/>
          </cell>
          <cell r="G1162">
            <v>0</v>
          </cell>
          <cell r="H1162">
            <v>0</v>
          </cell>
          <cell r="I1162">
            <v>0</v>
          </cell>
        </row>
        <row r="1163">
          <cell r="F1163" t="str">
            <v/>
          </cell>
          <cell r="G1163">
            <v>0</v>
          </cell>
          <cell r="H1163">
            <v>0</v>
          </cell>
          <cell r="I1163">
            <v>0</v>
          </cell>
        </row>
        <row r="1164">
          <cell r="F1164" t="str">
            <v/>
          </cell>
          <cell r="G1164">
            <v>0</v>
          </cell>
          <cell r="H1164">
            <v>0</v>
          </cell>
          <cell r="I1164">
            <v>0</v>
          </cell>
        </row>
        <row r="1165">
          <cell r="F1165" t="str">
            <v/>
          </cell>
          <cell r="G1165">
            <v>0</v>
          </cell>
          <cell r="H1165">
            <v>0</v>
          </cell>
          <cell r="I1165">
            <v>0</v>
          </cell>
        </row>
        <row r="1166">
          <cell r="F1166" t="str">
            <v/>
          </cell>
          <cell r="G1166">
            <v>0</v>
          </cell>
          <cell r="H1166">
            <v>0</v>
          </cell>
          <cell r="I1166">
            <v>0</v>
          </cell>
        </row>
        <row r="1167">
          <cell r="F1167" t="str">
            <v/>
          </cell>
          <cell r="G1167">
            <v>0</v>
          </cell>
          <cell r="H1167">
            <v>0</v>
          </cell>
          <cell r="I1167">
            <v>0</v>
          </cell>
        </row>
        <row r="1168">
          <cell r="F1168" t="str">
            <v/>
          </cell>
          <cell r="G1168">
            <v>0</v>
          </cell>
          <cell r="H1168">
            <v>0</v>
          </cell>
          <cell r="I1168">
            <v>0</v>
          </cell>
        </row>
        <row r="1169">
          <cell r="F1169" t="str">
            <v/>
          </cell>
          <cell r="G1169">
            <v>0</v>
          </cell>
          <cell r="H1169">
            <v>0</v>
          </cell>
          <cell r="I1169">
            <v>0</v>
          </cell>
        </row>
        <row r="1170">
          <cell r="F1170" t="str">
            <v/>
          </cell>
          <cell r="G1170">
            <v>0</v>
          </cell>
          <cell r="H1170">
            <v>0</v>
          </cell>
          <cell r="I1170">
            <v>0</v>
          </cell>
        </row>
        <row r="1171">
          <cell r="F1171" t="str">
            <v/>
          </cell>
          <cell r="G1171">
            <v>0</v>
          </cell>
          <cell r="H1171">
            <v>0</v>
          </cell>
          <cell r="I1171">
            <v>0</v>
          </cell>
        </row>
        <row r="1172">
          <cell r="F1172" t="str">
            <v/>
          </cell>
          <cell r="G1172">
            <v>0</v>
          </cell>
          <cell r="H1172">
            <v>0</v>
          </cell>
          <cell r="I1172">
            <v>0</v>
          </cell>
        </row>
        <row r="1173">
          <cell r="F1173" t="str">
            <v/>
          </cell>
          <cell r="G1173">
            <v>0</v>
          </cell>
          <cell r="H1173">
            <v>0</v>
          </cell>
          <cell r="I1173">
            <v>0</v>
          </cell>
        </row>
        <row r="1174">
          <cell r="F1174" t="str">
            <v/>
          </cell>
          <cell r="G1174">
            <v>0</v>
          </cell>
          <cell r="H1174">
            <v>0</v>
          </cell>
          <cell r="I1174">
            <v>0</v>
          </cell>
        </row>
        <row r="1175">
          <cell r="F1175" t="str">
            <v/>
          </cell>
          <cell r="G1175">
            <v>0</v>
          </cell>
          <cell r="H1175">
            <v>0</v>
          </cell>
          <cell r="I1175">
            <v>0</v>
          </cell>
        </row>
        <row r="1176">
          <cell r="F1176" t="str">
            <v/>
          </cell>
          <cell r="G1176">
            <v>0</v>
          </cell>
          <cell r="H1176">
            <v>0</v>
          </cell>
          <cell r="I1176">
            <v>0</v>
          </cell>
        </row>
        <row r="1177">
          <cell r="F1177" t="str">
            <v/>
          </cell>
          <cell r="G1177">
            <v>0</v>
          </cell>
          <cell r="H1177">
            <v>0</v>
          </cell>
          <cell r="I1177">
            <v>0</v>
          </cell>
        </row>
        <row r="1178">
          <cell r="F1178" t="str">
            <v/>
          </cell>
          <cell r="G1178">
            <v>0</v>
          </cell>
          <cell r="H1178">
            <v>0</v>
          </cell>
          <cell r="I1178">
            <v>0</v>
          </cell>
        </row>
        <row r="1179">
          <cell r="F1179" t="str">
            <v/>
          </cell>
          <cell r="G1179">
            <v>0</v>
          </cell>
          <cell r="H1179">
            <v>0</v>
          </cell>
          <cell r="I1179">
            <v>0</v>
          </cell>
        </row>
        <row r="1180">
          <cell r="F1180" t="str">
            <v/>
          </cell>
          <cell r="G1180">
            <v>0</v>
          </cell>
          <cell r="H1180">
            <v>0</v>
          </cell>
          <cell r="I1180">
            <v>0</v>
          </cell>
        </row>
        <row r="1181">
          <cell r="F1181" t="str">
            <v/>
          </cell>
          <cell r="G1181">
            <v>0</v>
          </cell>
          <cell r="H1181">
            <v>0</v>
          </cell>
          <cell r="I1181">
            <v>0</v>
          </cell>
        </row>
        <row r="1182">
          <cell r="F1182" t="str">
            <v/>
          </cell>
          <cell r="G1182">
            <v>0</v>
          </cell>
          <cell r="H1182">
            <v>0</v>
          </cell>
          <cell r="I1182">
            <v>0</v>
          </cell>
        </row>
        <row r="1183">
          <cell r="F1183" t="str">
            <v/>
          </cell>
          <cell r="G1183">
            <v>0</v>
          </cell>
          <cell r="H1183">
            <v>0</v>
          </cell>
          <cell r="I1183">
            <v>0</v>
          </cell>
        </row>
        <row r="1184">
          <cell r="F1184" t="str">
            <v/>
          </cell>
          <cell r="G1184">
            <v>0</v>
          </cell>
          <cell r="H1184">
            <v>0</v>
          </cell>
          <cell r="I1184">
            <v>0</v>
          </cell>
        </row>
        <row r="1185">
          <cell r="F1185" t="str">
            <v/>
          </cell>
          <cell r="G1185">
            <v>0</v>
          </cell>
          <cell r="H1185">
            <v>0</v>
          </cell>
          <cell r="I1185">
            <v>0</v>
          </cell>
        </row>
        <row r="1186">
          <cell r="F1186" t="str">
            <v/>
          </cell>
          <cell r="G1186">
            <v>0</v>
          </cell>
          <cell r="H1186">
            <v>0</v>
          </cell>
          <cell r="I1186">
            <v>0</v>
          </cell>
        </row>
        <row r="1187">
          <cell r="F1187" t="str">
            <v/>
          </cell>
          <cell r="G1187">
            <v>0</v>
          </cell>
          <cell r="H1187">
            <v>0</v>
          </cell>
          <cell r="I1187">
            <v>0</v>
          </cell>
        </row>
        <row r="1188">
          <cell r="F1188" t="str">
            <v/>
          </cell>
          <cell r="G1188">
            <v>0</v>
          </cell>
          <cell r="H1188">
            <v>0</v>
          </cell>
          <cell r="I1188">
            <v>0</v>
          </cell>
        </row>
        <row r="1189">
          <cell r="F1189" t="str">
            <v/>
          </cell>
          <cell r="G1189">
            <v>0</v>
          </cell>
          <cell r="H1189">
            <v>0</v>
          </cell>
          <cell r="I1189">
            <v>0</v>
          </cell>
        </row>
        <row r="1190">
          <cell r="F1190" t="str">
            <v/>
          </cell>
          <cell r="G1190">
            <v>0</v>
          </cell>
          <cell r="H1190">
            <v>0</v>
          </cell>
          <cell r="I1190">
            <v>0</v>
          </cell>
        </row>
        <row r="1191">
          <cell r="F1191" t="str">
            <v/>
          </cell>
          <cell r="G1191">
            <v>0</v>
          </cell>
          <cell r="H1191">
            <v>0</v>
          </cell>
          <cell r="I1191">
            <v>0</v>
          </cell>
        </row>
        <row r="1192">
          <cell r="F1192" t="str">
            <v/>
          </cell>
          <cell r="G1192">
            <v>0</v>
          </cell>
          <cell r="H1192">
            <v>0</v>
          </cell>
          <cell r="I1192">
            <v>0</v>
          </cell>
        </row>
        <row r="1193">
          <cell r="F1193" t="str">
            <v/>
          </cell>
          <cell r="G1193">
            <v>0</v>
          </cell>
          <cell r="H1193">
            <v>0</v>
          </cell>
          <cell r="I1193">
            <v>0</v>
          </cell>
        </row>
        <row r="1194">
          <cell r="F1194" t="str">
            <v/>
          </cell>
          <cell r="G1194">
            <v>0</v>
          </cell>
          <cell r="H1194">
            <v>0</v>
          </cell>
          <cell r="I1194">
            <v>0</v>
          </cell>
        </row>
        <row r="1195">
          <cell r="F1195" t="str">
            <v/>
          </cell>
          <cell r="G1195">
            <v>0</v>
          </cell>
          <cell r="H1195">
            <v>0</v>
          </cell>
          <cell r="I1195">
            <v>0</v>
          </cell>
        </row>
        <row r="1196">
          <cell r="F1196" t="str">
            <v/>
          </cell>
          <cell r="G1196">
            <v>0</v>
          </cell>
          <cell r="H1196">
            <v>0</v>
          </cell>
          <cell r="I1196">
            <v>0</v>
          </cell>
        </row>
        <row r="1197">
          <cell r="F1197" t="str">
            <v/>
          </cell>
          <cell r="G1197">
            <v>0</v>
          </cell>
          <cell r="H1197">
            <v>0</v>
          </cell>
          <cell r="I1197">
            <v>0</v>
          </cell>
        </row>
        <row r="1198">
          <cell r="F1198" t="str">
            <v/>
          </cell>
          <cell r="G1198">
            <v>0</v>
          </cell>
          <cell r="H1198">
            <v>0</v>
          </cell>
          <cell r="I1198">
            <v>0</v>
          </cell>
        </row>
        <row r="1199">
          <cell r="F1199" t="str">
            <v/>
          </cell>
          <cell r="G1199">
            <v>0</v>
          </cell>
          <cell r="H1199">
            <v>0</v>
          </cell>
          <cell r="I1199">
            <v>0</v>
          </cell>
        </row>
        <row r="1200">
          <cell r="F1200" t="str">
            <v/>
          </cell>
          <cell r="G1200">
            <v>0</v>
          </cell>
          <cell r="H1200">
            <v>0</v>
          </cell>
          <cell r="I1200">
            <v>0</v>
          </cell>
        </row>
      </sheetData>
      <sheetData sheetId="2">
        <row r="2">
          <cell r="F2" t="str">
            <v>Account</v>
          </cell>
          <cell r="G2" t="str">
            <v>Budget</v>
          </cell>
          <cell r="H2" t="str">
            <v>Actual</v>
          </cell>
          <cell r="I2" t="str">
            <v>Variance</v>
          </cell>
        </row>
        <row r="3">
          <cell r="F3" t="str">
            <v xml:space="preserve">1000/P0002  </v>
          </cell>
          <cell r="G3">
            <v>0</v>
          </cell>
          <cell r="H3">
            <v>0</v>
          </cell>
          <cell r="I3">
            <v>0</v>
          </cell>
        </row>
        <row r="4">
          <cell r="F4" t="str">
            <v xml:space="preserve">1000/P0003  </v>
          </cell>
          <cell r="G4">
            <v>15640.6</v>
          </cell>
          <cell r="H4">
            <v>11652.45</v>
          </cell>
          <cell r="I4">
            <v>3988.15</v>
          </cell>
        </row>
        <row r="5">
          <cell r="F5" t="str">
            <v xml:space="preserve">1000/P0004  </v>
          </cell>
          <cell r="G5">
            <v>0</v>
          </cell>
          <cell r="H5">
            <v>0</v>
          </cell>
          <cell r="I5">
            <v>0</v>
          </cell>
        </row>
        <row r="6">
          <cell r="F6" t="str">
            <v xml:space="preserve">1000/P0006  </v>
          </cell>
          <cell r="G6">
            <v>0</v>
          </cell>
          <cell r="H6">
            <v>0</v>
          </cell>
          <cell r="I6">
            <v>0</v>
          </cell>
        </row>
        <row r="7">
          <cell r="F7" t="str">
            <v xml:space="preserve">1000/P0009  </v>
          </cell>
          <cell r="G7">
            <v>135805.88</v>
          </cell>
          <cell r="H7">
            <v>222291.37</v>
          </cell>
          <cell r="I7">
            <v>-86485.49</v>
          </cell>
        </row>
        <row r="8">
          <cell r="F8" t="str">
            <v xml:space="preserve">1000/P0010  </v>
          </cell>
          <cell r="G8">
            <v>153111.32</v>
          </cell>
          <cell r="H8">
            <v>99398.69</v>
          </cell>
          <cell r="I8">
            <v>53712.629999999903</v>
          </cell>
        </row>
        <row r="9">
          <cell r="F9" t="str">
            <v xml:space="preserve">1000/P0012  </v>
          </cell>
          <cell r="G9">
            <v>0</v>
          </cell>
          <cell r="H9">
            <v>0</v>
          </cell>
          <cell r="I9">
            <v>0</v>
          </cell>
        </row>
        <row r="10">
          <cell r="F10" t="str">
            <v xml:space="preserve">1000/P0021  </v>
          </cell>
          <cell r="G10">
            <v>0</v>
          </cell>
          <cell r="H10">
            <v>0</v>
          </cell>
          <cell r="I10">
            <v>0</v>
          </cell>
        </row>
        <row r="11">
          <cell r="F11" t="str">
            <v xml:space="preserve">1000/P0022  </v>
          </cell>
          <cell r="G11">
            <v>0</v>
          </cell>
          <cell r="H11">
            <v>0</v>
          </cell>
          <cell r="I11">
            <v>0</v>
          </cell>
        </row>
        <row r="12">
          <cell r="F12" t="str">
            <v xml:space="preserve">1000/P0024  </v>
          </cell>
          <cell r="G12">
            <v>0</v>
          </cell>
          <cell r="H12">
            <v>0</v>
          </cell>
          <cell r="I12">
            <v>0</v>
          </cell>
        </row>
        <row r="13">
          <cell r="F13" t="str">
            <v xml:space="preserve">1000/P0026  </v>
          </cell>
          <cell r="G13">
            <v>581.30999999999904</v>
          </cell>
          <cell r="H13">
            <v>517.34</v>
          </cell>
          <cell r="I13">
            <v>63.969999999999899</v>
          </cell>
        </row>
        <row r="14">
          <cell r="F14" t="str">
            <v xml:space="preserve">1000/P0027  </v>
          </cell>
          <cell r="G14">
            <v>0</v>
          </cell>
          <cell r="H14">
            <v>36694.94</v>
          </cell>
          <cell r="I14">
            <v>-36694.94</v>
          </cell>
        </row>
        <row r="15">
          <cell r="F15" t="str">
            <v xml:space="preserve">1000/P0032  </v>
          </cell>
          <cell r="G15">
            <v>0</v>
          </cell>
          <cell r="H15">
            <v>0</v>
          </cell>
          <cell r="I15">
            <v>0</v>
          </cell>
        </row>
        <row r="16">
          <cell r="F16" t="str">
            <v xml:space="preserve">1000/P0034  </v>
          </cell>
          <cell r="G16">
            <v>0</v>
          </cell>
          <cell r="H16">
            <v>0</v>
          </cell>
          <cell r="I16">
            <v>0</v>
          </cell>
        </row>
        <row r="17">
          <cell r="F17" t="str">
            <v xml:space="preserve">1000/P0042  </v>
          </cell>
          <cell r="G17">
            <v>4692938.9699999904</v>
          </cell>
          <cell r="H17">
            <v>7617792.79</v>
          </cell>
          <cell r="I17">
            <v>-2924853.8199999901</v>
          </cell>
        </row>
        <row r="18">
          <cell r="F18" t="str">
            <v xml:space="preserve">1000/P0043  </v>
          </cell>
          <cell r="G18">
            <v>862288.12</v>
          </cell>
          <cell r="H18">
            <v>803952.34999999905</v>
          </cell>
          <cell r="I18">
            <v>58335.769999999902</v>
          </cell>
        </row>
        <row r="19">
          <cell r="F19" t="str">
            <v xml:space="preserve">1000/P0044  </v>
          </cell>
          <cell r="G19">
            <v>7908.84</v>
          </cell>
          <cell r="H19">
            <v>1698.03</v>
          </cell>
          <cell r="I19">
            <v>6210.81</v>
          </cell>
        </row>
        <row r="20">
          <cell r="F20" t="str">
            <v xml:space="preserve">1000/P0046  </v>
          </cell>
          <cell r="G20">
            <v>0</v>
          </cell>
          <cell r="H20">
            <v>0</v>
          </cell>
          <cell r="I20">
            <v>0</v>
          </cell>
        </row>
        <row r="21">
          <cell r="F21" t="str">
            <v xml:space="preserve">1000/P0052  </v>
          </cell>
          <cell r="G21">
            <v>0</v>
          </cell>
          <cell r="H21">
            <v>0</v>
          </cell>
          <cell r="I21">
            <v>0</v>
          </cell>
        </row>
        <row r="22">
          <cell r="F22" t="str">
            <v xml:space="preserve">1000/P0056  </v>
          </cell>
          <cell r="G22">
            <v>0</v>
          </cell>
          <cell r="H22">
            <v>0</v>
          </cell>
          <cell r="I22">
            <v>0</v>
          </cell>
        </row>
        <row r="23">
          <cell r="F23" t="str">
            <v xml:space="preserve">1000/P0066  </v>
          </cell>
          <cell r="G23">
            <v>0</v>
          </cell>
          <cell r="H23">
            <v>0</v>
          </cell>
          <cell r="I23">
            <v>0</v>
          </cell>
        </row>
        <row r="24">
          <cell r="F24" t="str">
            <v xml:space="preserve">1000/P0079  </v>
          </cell>
          <cell r="G24">
            <v>0</v>
          </cell>
          <cell r="H24">
            <v>805.75999999999897</v>
          </cell>
          <cell r="I24">
            <v>-805.75999999999897</v>
          </cell>
        </row>
        <row r="25">
          <cell r="F25" t="str">
            <v xml:space="preserve">1000/P0080  </v>
          </cell>
          <cell r="G25">
            <v>0</v>
          </cell>
          <cell r="H25">
            <v>0</v>
          </cell>
          <cell r="I25">
            <v>0</v>
          </cell>
        </row>
        <row r="26">
          <cell r="F26" t="str">
            <v xml:space="preserve">1000/P0085  </v>
          </cell>
          <cell r="G26">
            <v>195552.6</v>
          </cell>
          <cell r="H26">
            <v>130091.86</v>
          </cell>
          <cell r="I26">
            <v>65460.739999999903</v>
          </cell>
        </row>
        <row r="27">
          <cell r="F27" t="str">
            <v xml:space="preserve">1000/P0086  </v>
          </cell>
          <cell r="G27">
            <v>0</v>
          </cell>
          <cell r="H27">
            <v>0</v>
          </cell>
          <cell r="I27">
            <v>0</v>
          </cell>
        </row>
        <row r="28">
          <cell r="F28" t="str">
            <v xml:space="preserve">1000/P0089  </v>
          </cell>
          <cell r="G28">
            <v>331075.15999999898</v>
          </cell>
          <cell r="H28">
            <v>323692.239999999</v>
          </cell>
          <cell r="I28">
            <v>7382.92</v>
          </cell>
        </row>
        <row r="29">
          <cell r="F29" t="str">
            <v xml:space="preserve">1000/P0090  </v>
          </cell>
          <cell r="G29">
            <v>144819.489999999</v>
          </cell>
          <cell r="H29">
            <v>148221.44</v>
          </cell>
          <cell r="I29">
            <v>-3401.9499999999898</v>
          </cell>
        </row>
        <row r="30">
          <cell r="F30" t="str">
            <v xml:space="preserve">1000/P0092  </v>
          </cell>
          <cell r="G30">
            <v>4875.46</v>
          </cell>
          <cell r="H30">
            <v>2811.5999999999899</v>
          </cell>
          <cell r="I30">
            <v>2063.86</v>
          </cell>
        </row>
        <row r="31">
          <cell r="F31" t="str">
            <v xml:space="preserve">1000/P0102  </v>
          </cell>
          <cell r="G31">
            <v>5323.85</v>
          </cell>
          <cell r="H31">
            <v>0</v>
          </cell>
          <cell r="I31">
            <v>5323.85</v>
          </cell>
        </row>
        <row r="32">
          <cell r="F32" t="str">
            <v xml:space="preserve">1000/P8005  </v>
          </cell>
          <cell r="G32">
            <v>0</v>
          </cell>
          <cell r="H32">
            <v>0</v>
          </cell>
          <cell r="I32">
            <v>0</v>
          </cell>
        </row>
        <row r="33">
          <cell r="F33" t="str">
            <v xml:space="preserve">1000/P8006  </v>
          </cell>
          <cell r="G33">
            <v>0</v>
          </cell>
          <cell r="H33">
            <v>0</v>
          </cell>
          <cell r="I33">
            <v>0</v>
          </cell>
        </row>
        <row r="34">
          <cell r="F34" t="str">
            <v xml:space="preserve">1000/P8010  </v>
          </cell>
          <cell r="G34">
            <v>94687.32</v>
          </cell>
          <cell r="H34">
            <v>42102.5</v>
          </cell>
          <cell r="I34">
            <v>52584.82</v>
          </cell>
        </row>
        <row r="35">
          <cell r="F35" t="str">
            <v xml:space="preserve">1000/P8012  </v>
          </cell>
          <cell r="G35">
            <v>-52827.54</v>
          </cell>
          <cell r="H35">
            <v>121402.00999999901</v>
          </cell>
          <cell r="I35">
            <v>-174229.549999999</v>
          </cell>
        </row>
        <row r="36">
          <cell r="F36" t="str">
            <v xml:space="preserve">1000/P8014  </v>
          </cell>
          <cell r="G36">
            <v>2025</v>
          </cell>
          <cell r="H36">
            <v>0</v>
          </cell>
          <cell r="I36">
            <v>2025</v>
          </cell>
        </row>
        <row r="37">
          <cell r="F37" t="str">
            <v xml:space="preserve">1000/P8021  </v>
          </cell>
          <cell r="G37">
            <v>0</v>
          </cell>
          <cell r="H37">
            <v>0</v>
          </cell>
          <cell r="I37">
            <v>0</v>
          </cell>
        </row>
        <row r="38">
          <cell r="F38" t="str">
            <v xml:space="preserve">1000/P8022  </v>
          </cell>
          <cell r="G38">
            <v>0</v>
          </cell>
          <cell r="H38">
            <v>0</v>
          </cell>
          <cell r="I38">
            <v>0</v>
          </cell>
        </row>
        <row r="39">
          <cell r="F39" t="str">
            <v xml:space="preserve">1000/P8023  </v>
          </cell>
          <cell r="G39">
            <v>87891.929999999906</v>
          </cell>
          <cell r="H39">
            <v>85031.57</v>
          </cell>
          <cell r="I39">
            <v>2860.36</v>
          </cell>
        </row>
        <row r="40">
          <cell r="F40" t="str">
            <v xml:space="preserve">1000/P8024  </v>
          </cell>
          <cell r="G40">
            <v>142503.92000000001</v>
          </cell>
          <cell r="H40">
            <v>244132.329999999</v>
          </cell>
          <cell r="I40">
            <v>-101628.41</v>
          </cell>
        </row>
        <row r="41">
          <cell r="F41" t="str">
            <v xml:space="preserve">1000/P8026  </v>
          </cell>
          <cell r="G41">
            <v>100086</v>
          </cell>
          <cell r="H41">
            <v>131892.5</v>
          </cell>
          <cell r="I41">
            <v>-31806.5</v>
          </cell>
        </row>
        <row r="42">
          <cell r="F42" t="str">
            <v xml:space="preserve">1000/P8028  </v>
          </cell>
          <cell r="G42">
            <v>0</v>
          </cell>
          <cell r="H42">
            <v>7.8499999999999899</v>
          </cell>
          <cell r="I42">
            <v>-7.8499999999999899</v>
          </cell>
        </row>
        <row r="43">
          <cell r="F43" t="str">
            <v xml:space="preserve">1000/P8030  </v>
          </cell>
          <cell r="G43">
            <v>0</v>
          </cell>
          <cell r="H43">
            <v>0</v>
          </cell>
          <cell r="I43">
            <v>0</v>
          </cell>
        </row>
        <row r="44">
          <cell r="F44" t="str">
            <v xml:space="preserve">1000/P9023  </v>
          </cell>
          <cell r="G44">
            <v>0</v>
          </cell>
          <cell r="H44">
            <v>0</v>
          </cell>
          <cell r="I44">
            <v>0</v>
          </cell>
        </row>
        <row r="45">
          <cell r="F45" t="str">
            <v xml:space="preserve">1000/P9045  </v>
          </cell>
          <cell r="G45">
            <v>0</v>
          </cell>
          <cell r="H45">
            <v>0</v>
          </cell>
          <cell r="I45">
            <v>0</v>
          </cell>
        </row>
        <row r="46">
          <cell r="F46" t="str">
            <v xml:space="preserve">1000/P9099  </v>
          </cell>
          <cell r="G46">
            <v>0</v>
          </cell>
          <cell r="H46">
            <v>0</v>
          </cell>
          <cell r="I46">
            <v>0</v>
          </cell>
        </row>
        <row r="47">
          <cell r="F47" t="str">
            <v/>
          </cell>
          <cell r="G47">
            <v>0</v>
          </cell>
          <cell r="H47">
            <v>0</v>
          </cell>
          <cell r="I47">
            <v>0</v>
          </cell>
        </row>
        <row r="48">
          <cell r="F48" t="str">
            <v/>
          </cell>
          <cell r="G48">
            <v>0</v>
          </cell>
          <cell r="H48">
            <v>0</v>
          </cell>
          <cell r="I48">
            <v>0</v>
          </cell>
        </row>
        <row r="49">
          <cell r="F49" t="str">
            <v/>
          </cell>
          <cell r="G49">
            <v>0</v>
          </cell>
          <cell r="H49">
            <v>0</v>
          </cell>
          <cell r="I49">
            <v>0</v>
          </cell>
        </row>
        <row r="50">
          <cell r="F50" t="str">
            <v/>
          </cell>
          <cell r="G50">
            <v>0</v>
          </cell>
          <cell r="H50">
            <v>0</v>
          </cell>
          <cell r="I50">
            <v>0</v>
          </cell>
        </row>
        <row r="51">
          <cell r="F51" t="str">
            <v/>
          </cell>
          <cell r="G51">
            <v>0</v>
          </cell>
          <cell r="H51">
            <v>0</v>
          </cell>
          <cell r="I51">
            <v>0</v>
          </cell>
        </row>
        <row r="52">
          <cell r="F52" t="str">
            <v/>
          </cell>
          <cell r="G52">
            <v>0</v>
          </cell>
          <cell r="H52">
            <v>0</v>
          </cell>
          <cell r="I52">
            <v>0</v>
          </cell>
        </row>
        <row r="53">
          <cell r="F53" t="str">
            <v/>
          </cell>
          <cell r="G53">
            <v>0</v>
          </cell>
          <cell r="H53">
            <v>0</v>
          </cell>
          <cell r="I53">
            <v>0</v>
          </cell>
        </row>
        <row r="54">
          <cell r="F54" t="str">
            <v/>
          </cell>
          <cell r="G54">
            <v>0</v>
          </cell>
          <cell r="H54">
            <v>0</v>
          </cell>
          <cell r="I54">
            <v>0</v>
          </cell>
        </row>
        <row r="55">
          <cell r="F55" t="str">
            <v/>
          </cell>
          <cell r="G55">
            <v>0</v>
          </cell>
          <cell r="H55">
            <v>0</v>
          </cell>
          <cell r="I55">
            <v>0</v>
          </cell>
        </row>
        <row r="56">
          <cell r="F56" t="str">
            <v/>
          </cell>
          <cell r="G56">
            <v>0</v>
          </cell>
          <cell r="H56">
            <v>0</v>
          </cell>
          <cell r="I56">
            <v>0</v>
          </cell>
        </row>
        <row r="57">
          <cell r="F57" t="str">
            <v/>
          </cell>
          <cell r="G57">
            <v>0</v>
          </cell>
          <cell r="H57">
            <v>0</v>
          </cell>
          <cell r="I57">
            <v>0</v>
          </cell>
        </row>
        <row r="58">
          <cell r="F58" t="str">
            <v/>
          </cell>
          <cell r="G58">
            <v>0</v>
          </cell>
          <cell r="H58">
            <v>0</v>
          </cell>
          <cell r="I58">
            <v>0</v>
          </cell>
        </row>
        <row r="59">
          <cell r="F59" t="str">
            <v/>
          </cell>
          <cell r="G59">
            <v>0</v>
          </cell>
          <cell r="H59">
            <v>0</v>
          </cell>
          <cell r="I59">
            <v>0</v>
          </cell>
        </row>
      </sheetData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pload"/>
      <sheetName val="JE"/>
      <sheetName val="BExRepositorySheet"/>
      <sheetName val="EQUITY"/>
      <sheetName val="DATA"/>
      <sheetName val="Mapping"/>
      <sheetName val="UNG_PIC"/>
      <sheetName val="0516"/>
      <sheetName val="Process"/>
      <sheetName val="0416"/>
      <sheetName val="0316"/>
      <sheetName val="0216"/>
      <sheetName val="0116"/>
      <sheetName val="Special GL Cheat Sheet"/>
      <sheetName val="ZFIGUPLOAD"/>
      <sheetName val="1315"/>
      <sheetName val="1215"/>
    </sheetNames>
    <sheetDataSet>
      <sheetData sheetId="0"/>
      <sheetData sheetId="1"/>
      <sheetData sheetId="2"/>
      <sheetData sheetId="3"/>
      <sheetData sheetId="4">
        <row r="2">
          <cell r="F2" t="str">
            <v>Account</v>
          </cell>
          <cell r="G2" t="str">
            <v>Budget</v>
          </cell>
          <cell r="H2" t="str">
            <v>Actual</v>
          </cell>
          <cell r="I2" t="str">
            <v>Variance</v>
          </cell>
        </row>
        <row r="3">
          <cell r="F3" t="str">
            <v>CAMT/*ERGEBN</v>
          </cell>
          <cell r="G3">
            <v>13311260252.4599</v>
          </cell>
          <cell r="H3">
            <v>13489824025.9699</v>
          </cell>
          <cell r="I3">
            <v>-178563773.50999901</v>
          </cell>
        </row>
        <row r="4">
          <cell r="F4" t="str">
            <v>CAMT/1310090</v>
          </cell>
          <cell r="G4">
            <v>98148732.760000005</v>
          </cell>
          <cell r="H4">
            <v>97808636.719999894</v>
          </cell>
          <cell r="I4">
            <v>340096.03999999899</v>
          </cell>
        </row>
        <row r="5">
          <cell r="F5" t="str">
            <v>CAMT/3101100</v>
          </cell>
          <cell r="G5">
            <v>-2168054318.8200002</v>
          </cell>
          <cell r="H5">
            <v>-2168054318.8200002</v>
          </cell>
          <cell r="I5">
            <v>0</v>
          </cell>
        </row>
        <row r="6">
          <cell r="F6" t="str">
            <v>CAMT/3151015</v>
          </cell>
          <cell r="G6">
            <v>-41335725</v>
          </cell>
          <cell r="H6">
            <v>-41335725</v>
          </cell>
          <cell r="I6">
            <v>0</v>
          </cell>
        </row>
        <row r="7">
          <cell r="F7" t="str">
            <v>CAMT/3151020</v>
          </cell>
          <cell r="G7">
            <v>-16250000</v>
          </cell>
          <cell r="H7">
            <v>-16250000</v>
          </cell>
          <cell r="I7">
            <v>0</v>
          </cell>
        </row>
        <row r="8">
          <cell r="F8" t="str">
            <v>CAMT/3151025</v>
          </cell>
          <cell r="G8">
            <v>-30000000</v>
          </cell>
          <cell r="H8">
            <v>-30000000</v>
          </cell>
          <cell r="I8">
            <v>0</v>
          </cell>
        </row>
        <row r="9">
          <cell r="F9" t="str">
            <v>CAMT/3151030</v>
          </cell>
          <cell r="G9">
            <v>-32419225</v>
          </cell>
          <cell r="H9">
            <v>-32419225</v>
          </cell>
          <cell r="I9">
            <v>0</v>
          </cell>
        </row>
        <row r="10">
          <cell r="F10" t="str">
            <v>CAMT/3151046</v>
          </cell>
          <cell r="G10">
            <v>0</v>
          </cell>
          <cell r="H10">
            <v>0</v>
          </cell>
          <cell r="I10">
            <v>0</v>
          </cell>
        </row>
        <row r="11">
          <cell r="F11" t="str">
            <v>CAMT/3151047</v>
          </cell>
          <cell r="G11">
            <v>-350000000</v>
          </cell>
          <cell r="H11">
            <v>-350000000</v>
          </cell>
          <cell r="I11">
            <v>0</v>
          </cell>
        </row>
        <row r="12">
          <cell r="F12" t="str">
            <v>CAMT/3151048</v>
          </cell>
          <cell r="G12">
            <v>-475010000</v>
          </cell>
          <cell r="H12">
            <v>-475010000</v>
          </cell>
          <cell r="I12">
            <v>0</v>
          </cell>
        </row>
        <row r="13">
          <cell r="F13" t="str">
            <v>CAMT/3151049</v>
          </cell>
          <cell r="G13">
            <v>-400010000</v>
          </cell>
          <cell r="H13">
            <v>-400010000</v>
          </cell>
          <cell r="I13">
            <v>0</v>
          </cell>
        </row>
        <row r="14">
          <cell r="F14" t="str">
            <v>CAMT/3151051</v>
          </cell>
          <cell r="G14">
            <v>-275010000</v>
          </cell>
          <cell r="H14">
            <v>-275010000</v>
          </cell>
          <cell r="I14">
            <v>0</v>
          </cell>
        </row>
        <row r="15">
          <cell r="F15" t="str">
            <v>CAMT/3151052</v>
          </cell>
          <cell r="G15">
            <v>-325010000</v>
          </cell>
          <cell r="H15">
            <v>-325010000</v>
          </cell>
          <cell r="I15">
            <v>0</v>
          </cell>
        </row>
        <row r="16">
          <cell r="F16" t="str">
            <v>CAMT/3151053</v>
          </cell>
          <cell r="G16">
            <v>-300010000</v>
          </cell>
          <cell r="H16">
            <v>-300010000</v>
          </cell>
          <cell r="I16">
            <v>0</v>
          </cell>
        </row>
        <row r="17">
          <cell r="F17" t="str">
            <v>CAMT/3201020</v>
          </cell>
          <cell r="G17">
            <v>-335645274.75</v>
          </cell>
          <cell r="H17">
            <v>-335645274.75</v>
          </cell>
          <cell r="I17">
            <v>0</v>
          </cell>
        </row>
        <row r="18">
          <cell r="F18" t="str">
            <v>CAMT/3201040</v>
          </cell>
          <cell r="G18">
            <v>-239698868.38</v>
          </cell>
          <cell r="H18">
            <v>-237263066.31999901</v>
          </cell>
          <cell r="I18">
            <v>-2435802.06</v>
          </cell>
        </row>
        <row r="19">
          <cell r="F19" t="str">
            <v>CAMT/3201050</v>
          </cell>
          <cell r="G19">
            <v>-763707.97999999905</v>
          </cell>
          <cell r="H19">
            <v>-763707.97999999905</v>
          </cell>
          <cell r="I19">
            <v>0</v>
          </cell>
        </row>
        <row r="20">
          <cell r="F20" t="str">
            <v>CAMT/3201055</v>
          </cell>
          <cell r="G20">
            <v>-26000</v>
          </cell>
          <cell r="H20">
            <v>-26000</v>
          </cell>
          <cell r="I20">
            <v>0</v>
          </cell>
        </row>
        <row r="21">
          <cell r="F21" t="str">
            <v>CAMT/3201060</v>
          </cell>
          <cell r="G21">
            <v>-84000</v>
          </cell>
          <cell r="H21">
            <v>-84000</v>
          </cell>
          <cell r="I21">
            <v>0</v>
          </cell>
        </row>
        <row r="22">
          <cell r="F22" t="str">
            <v>CAMT/3201065</v>
          </cell>
          <cell r="G22">
            <v>-50000</v>
          </cell>
          <cell r="H22">
            <v>-50000</v>
          </cell>
          <cell r="I22">
            <v>0</v>
          </cell>
        </row>
        <row r="23">
          <cell r="F23" t="str">
            <v>CAMT/3201069</v>
          </cell>
          <cell r="G23">
            <v>583.33000000000004</v>
          </cell>
          <cell r="H23">
            <v>583.33000000000004</v>
          </cell>
          <cell r="I23">
            <v>0</v>
          </cell>
        </row>
        <row r="24">
          <cell r="F24" t="str">
            <v>CAMT/3201075</v>
          </cell>
          <cell r="G24">
            <v>-132184186.62</v>
          </cell>
          <cell r="H24">
            <v>-132184186.62</v>
          </cell>
          <cell r="I24">
            <v>0</v>
          </cell>
        </row>
        <row r="25">
          <cell r="F25" t="str">
            <v>CAMT/3201085</v>
          </cell>
          <cell r="G25">
            <v>54929426.32</v>
          </cell>
          <cell r="H25">
            <v>54879426.32</v>
          </cell>
          <cell r="I25">
            <v>50000</v>
          </cell>
        </row>
        <row r="26">
          <cell r="F26" t="str">
            <v>CAMT/3201090</v>
          </cell>
          <cell r="G26">
            <v>-1746500</v>
          </cell>
          <cell r="H26">
            <v>-1746500</v>
          </cell>
          <cell r="I26">
            <v>0</v>
          </cell>
        </row>
        <row r="27">
          <cell r="F27" t="str">
            <v>CAMT/3251015</v>
          </cell>
          <cell r="G27">
            <v>340000000</v>
          </cell>
          <cell r="H27">
            <v>170000000</v>
          </cell>
          <cell r="I27">
            <v>170000000</v>
          </cell>
        </row>
        <row r="28">
          <cell r="F28" t="str">
            <v>CAMT/3251025</v>
          </cell>
          <cell r="G28">
            <v>892851.66</v>
          </cell>
          <cell r="H28">
            <v>744042.88</v>
          </cell>
          <cell r="I28">
            <v>148808.78</v>
          </cell>
        </row>
        <row r="29">
          <cell r="F29" t="str">
            <v>CAMT/3251030</v>
          </cell>
          <cell r="G29">
            <v>331500.109999999</v>
          </cell>
          <cell r="H29">
            <v>276250.109999999</v>
          </cell>
          <cell r="I29">
            <v>55250</v>
          </cell>
        </row>
        <row r="30">
          <cell r="F30" t="str">
            <v>CAMT/3251035</v>
          </cell>
          <cell r="G30">
            <v>636000.09999999905</v>
          </cell>
          <cell r="H30">
            <v>530000.09999999905</v>
          </cell>
          <cell r="I30">
            <v>106000</v>
          </cell>
        </row>
        <row r="31">
          <cell r="F31" t="str">
            <v>CAMT/3251040</v>
          </cell>
          <cell r="G31">
            <v>774820.27</v>
          </cell>
          <cell r="H31">
            <v>645683.43000000005</v>
          </cell>
          <cell r="I31">
            <v>129136.84</v>
          </cell>
        </row>
        <row r="32">
          <cell r="F32" t="str">
            <v>CAMT/3251045</v>
          </cell>
          <cell r="G32">
            <v>0</v>
          </cell>
          <cell r="H32">
            <v>0</v>
          </cell>
          <cell r="I32">
            <v>0</v>
          </cell>
        </row>
        <row r="33">
          <cell r="F33" t="str">
            <v>CAMT/3251060</v>
          </cell>
          <cell r="G33">
            <v>2031250.75</v>
          </cell>
          <cell r="H33">
            <v>2031250.75</v>
          </cell>
          <cell r="I33">
            <v>0</v>
          </cell>
        </row>
        <row r="34">
          <cell r="F34" t="str">
            <v>CAMT/3251062</v>
          </cell>
          <cell r="G34">
            <v>10937499.35</v>
          </cell>
          <cell r="H34">
            <v>9114582.6799999904</v>
          </cell>
          <cell r="I34">
            <v>1822916.6699999899</v>
          </cell>
        </row>
        <row r="35">
          <cell r="F35" t="str">
            <v>CAMT/3251065</v>
          </cell>
          <cell r="G35">
            <v>13359373.5</v>
          </cell>
          <cell r="H35">
            <v>11132811</v>
          </cell>
          <cell r="I35">
            <v>2226562.5</v>
          </cell>
        </row>
        <row r="36">
          <cell r="F36" t="str">
            <v>CAMT/3251067</v>
          </cell>
          <cell r="G36">
            <v>10200000</v>
          </cell>
          <cell r="H36">
            <v>8500000</v>
          </cell>
          <cell r="I36">
            <v>1700000</v>
          </cell>
        </row>
        <row r="37">
          <cell r="F37" t="str">
            <v>CAMT/3251069</v>
          </cell>
          <cell r="G37">
            <v>7906250.9900000002</v>
          </cell>
          <cell r="H37">
            <v>6588542.6600000001</v>
          </cell>
          <cell r="I37">
            <v>1317708.33</v>
          </cell>
        </row>
        <row r="38">
          <cell r="F38" t="str">
            <v>CAMT/3251070</v>
          </cell>
          <cell r="G38">
            <v>8734375.0199999902</v>
          </cell>
          <cell r="H38">
            <v>7278645.8499999903</v>
          </cell>
          <cell r="I38">
            <v>1455729.1699999899</v>
          </cell>
        </row>
        <row r="39">
          <cell r="F39" t="str">
            <v>CAMT/3251071</v>
          </cell>
          <cell r="G39">
            <v>5132083.33</v>
          </cell>
          <cell r="H39">
            <v>3769583.33</v>
          </cell>
          <cell r="I39">
            <v>1362500</v>
          </cell>
        </row>
        <row r="40">
          <cell r="F40" t="str">
            <v>CAMT/3301010</v>
          </cell>
          <cell r="G40">
            <v>-10341951764.66</v>
          </cell>
          <cell r="H40">
            <v>-10341951764.66</v>
          </cell>
          <cell r="I40">
            <v>0</v>
          </cell>
        </row>
        <row r="41">
          <cell r="F41" t="str">
            <v>CAMT/3301020</v>
          </cell>
          <cell r="G41">
            <v>1442875071.02</v>
          </cell>
          <cell r="H41">
            <v>1442875071.02</v>
          </cell>
          <cell r="I41">
            <v>0</v>
          </cell>
        </row>
        <row r="42">
          <cell r="F42" t="str">
            <v>CAMT/3301035</v>
          </cell>
          <cell r="G42">
            <v>0</v>
          </cell>
          <cell r="H42">
            <v>0</v>
          </cell>
          <cell r="I42">
            <v>0</v>
          </cell>
        </row>
        <row r="43">
          <cell r="F43" t="str">
            <v>CAMT/3301040</v>
          </cell>
          <cell r="G43">
            <v>6114806.8799999896</v>
          </cell>
          <cell r="H43">
            <v>6114581.8700000001</v>
          </cell>
          <cell r="I43">
            <v>225.009999999999</v>
          </cell>
        </row>
        <row r="44">
          <cell r="F44" t="str">
            <v>CAMT/3301045</v>
          </cell>
          <cell r="G44">
            <v>218313458.40000001</v>
          </cell>
          <cell r="H44">
            <v>217549221.50999901</v>
          </cell>
          <cell r="I44">
            <v>764236.89</v>
          </cell>
        </row>
        <row r="45">
          <cell r="F45" t="str">
            <v>CAMT/3301050</v>
          </cell>
          <cell r="G45">
            <v>39549842.340000004</v>
          </cell>
          <cell r="H45">
            <v>39507038</v>
          </cell>
          <cell r="I45">
            <v>42804.339999999902</v>
          </cell>
        </row>
        <row r="46">
          <cell r="F46" t="str">
            <v>CAMT/3301200</v>
          </cell>
          <cell r="G46">
            <v>58705568.18</v>
          </cell>
          <cell r="H46">
            <v>58705568.18</v>
          </cell>
          <cell r="I46">
            <v>0</v>
          </cell>
        </row>
        <row r="47">
          <cell r="F47" t="str">
            <v>CAMT/3301210</v>
          </cell>
          <cell r="G47">
            <v>-91046730.25</v>
          </cell>
          <cell r="H47">
            <v>-91046730.25</v>
          </cell>
          <cell r="I47">
            <v>0</v>
          </cell>
        </row>
        <row r="48">
          <cell r="F48" t="str">
            <v>CAMT/3301215</v>
          </cell>
          <cell r="G48">
            <v>-14147051.02</v>
          </cell>
          <cell r="H48">
            <v>-14147051.02</v>
          </cell>
          <cell r="I48">
            <v>0</v>
          </cell>
        </row>
        <row r="49">
          <cell r="F49" t="str">
            <v>CAMT/3301220</v>
          </cell>
          <cell r="G49">
            <v>-1444842.03</v>
          </cell>
          <cell r="H49">
            <v>-1444842.03</v>
          </cell>
          <cell r="I49">
            <v>0</v>
          </cell>
        </row>
        <row r="50">
          <cell r="F50" t="str">
            <v>CAMT/3301225</v>
          </cell>
          <cell r="G50">
            <v>-2170757.2000000002</v>
          </cell>
          <cell r="H50">
            <v>-2170757.2000000002</v>
          </cell>
          <cell r="I50">
            <v>0</v>
          </cell>
        </row>
        <row r="51">
          <cell r="F51" t="str">
            <v>CAMT/3301230</v>
          </cell>
          <cell r="G51">
            <v>-4174596.06</v>
          </cell>
          <cell r="H51">
            <v>-4174596.06</v>
          </cell>
          <cell r="I51">
            <v>0</v>
          </cell>
        </row>
        <row r="52">
          <cell r="F52" t="str">
            <v>CAMT/3301235</v>
          </cell>
          <cell r="G52">
            <v>-904035.31999999902</v>
          </cell>
          <cell r="H52">
            <v>-904035.31999999902</v>
          </cell>
          <cell r="I52">
            <v>0</v>
          </cell>
        </row>
        <row r="53">
          <cell r="F53" t="str">
            <v>CAMT/3301240</v>
          </cell>
          <cell r="G53">
            <v>-2387055.04</v>
          </cell>
          <cell r="H53">
            <v>-2387055.04</v>
          </cell>
          <cell r="I53">
            <v>0</v>
          </cell>
        </row>
        <row r="54">
          <cell r="F54" t="str">
            <v>CAMT/3301245</v>
          </cell>
          <cell r="G54">
            <v>-971146.31999999902</v>
          </cell>
          <cell r="H54">
            <v>-971146.31999999902</v>
          </cell>
          <cell r="I54">
            <v>0</v>
          </cell>
        </row>
        <row r="55">
          <cell r="F55" t="str">
            <v>CAMT/3301250</v>
          </cell>
          <cell r="G55">
            <v>-11366697.73</v>
          </cell>
          <cell r="H55">
            <v>-11366697.73</v>
          </cell>
          <cell r="I55">
            <v>0</v>
          </cell>
        </row>
        <row r="56">
          <cell r="F56" t="str">
            <v>CAMT/3301255</v>
          </cell>
          <cell r="G56">
            <v>-4549525.91</v>
          </cell>
          <cell r="H56">
            <v>-4549525.91</v>
          </cell>
          <cell r="I56">
            <v>0</v>
          </cell>
        </row>
        <row r="57">
          <cell r="F57" t="str">
            <v>CAMT/3301260</v>
          </cell>
          <cell r="G57">
            <v>-208822.28</v>
          </cell>
          <cell r="H57">
            <v>-208822.28</v>
          </cell>
          <cell r="I57">
            <v>0</v>
          </cell>
        </row>
        <row r="58">
          <cell r="F58" t="str">
            <v>CAMT/3301265</v>
          </cell>
          <cell r="G58">
            <v>-1015301.12</v>
          </cell>
          <cell r="H58">
            <v>-1015301.12</v>
          </cell>
          <cell r="I58">
            <v>0</v>
          </cell>
        </row>
        <row r="59">
          <cell r="F59" t="str">
            <v>CAMT/3301270</v>
          </cell>
          <cell r="G59">
            <v>-702999.42</v>
          </cell>
          <cell r="H59">
            <v>-702999.42</v>
          </cell>
          <cell r="I59">
            <v>0</v>
          </cell>
        </row>
        <row r="60">
          <cell r="F60" t="str">
            <v>CAMT/3301275</v>
          </cell>
          <cell r="G60">
            <v>-6700003.04</v>
          </cell>
          <cell r="H60">
            <v>-6700003.04</v>
          </cell>
          <cell r="I60">
            <v>0</v>
          </cell>
        </row>
        <row r="61">
          <cell r="F61" t="str">
            <v>CAMT/3301280</v>
          </cell>
          <cell r="G61">
            <v>-11510871.68</v>
          </cell>
          <cell r="H61">
            <v>-11510871.68</v>
          </cell>
          <cell r="I61">
            <v>0</v>
          </cell>
        </row>
        <row r="62">
          <cell r="F62" t="str">
            <v>CAMT/3301285</v>
          </cell>
          <cell r="G62">
            <v>-1749030.86</v>
          </cell>
          <cell r="H62">
            <v>-1749030.86</v>
          </cell>
          <cell r="I62">
            <v>0</v>
          </cell>
        </row>
        <row r="63">
          <cell r="F63" t="str">
            <v>CAMT/3301290</v>
          </cell>
          <cell r="G63">
            <v>-1656060.48</v>
          </cell>
          <cell r="H63">
            <v>-1656060.48</v>
          </cell>
          <cell r="I63">
            <v>0</v>
          </cell>
        </row>
        <row r="64">
          <cell r="F64" t="str">
            <v>CAMT/3301295</v>
          </cell>
          <cell r="G64">
            <v>-20934419.010000002</v>
          </cell>
          <cell r="H64">
            <v>-20934419.010000002</v>
          </cell>
          <cell r="I64">
            <v>0</v>
          </cell>
        </row>
        <row r="65">
          <cell r="F65" t="str">
            <v>CAMT/3301300</v>
          </cell>
          <cell r="G65">
            <v>-2637743.3599999901</v>
          </cell>
          <cell r="H65">
            <v>-2637743.3599999901</v>
          </cell>
          <cell r="I65">
            <v>0</v>
          </cell>
        </row>
        <row r="66">
          <cell r="F66" t="str">
            <v>CAMT/3301305</v>
          </cell>
          <cell r="G66">
            <v>-4975894.6100000003</v>
          </cell>
          <cell r="H66">
            <v>-4975894.6100000003</v>
          </cell>
          <cell r="I66">
            <v>0</v>
          </cell>
        </row>
        <row r="67">
          <cell r="F67" t="str">
            <v>CAMT/3630050</v>
          </cell>
          <cell r="G67">
            <v>68923423</v>
          </cell>
          <cell r="H67">
            <v>68923423</v>
          </cell>
          <cell r="I67">
            <v>0</v>
          </cell>
        </row>
        <row r="68">
          <cell r="F68" t="str">
            <v>CAMT/3630051</v>
          </cell>
          <cell r="G68">
            <v>-1147648</v>
          </cell>
          <cell r="H68">
            <v>-1147648</v>
          </cell>
          <cell r="I68">
            <v>0</v>
          </cell>
        </row>
        <row r="69">
          <cell r="F69" t="str">
            <v>CAMT/3630052</v>
          </cell>
          <cell r="G69">
            <v>-27604485</v>
          </cell>
          <cell r="H69">
            <v>-27069710</v>
          </cell>
          <cell r="I69">
            <v>-534775</v>
          </cell>
        </row>
        <row r="70">
          <cell r="F70" t="str">
            <v>CAMT/3630055</v>
          </cell>
          <cell r="G70">
            <v>32987</v>
          </cell>
          <cell r="H70">
            <v>20611</v>
          </cell>
          <cell r="I70">
            <v>12376</v>
          </cell>
        </row>
        <row r="71">
          <cell r="F71" t="str">
            <v>CAMT/3630060</v>
          </cell>
          <cell r="G71">
            <v>-28083537.670000002</v>
          </cell>
          <cell r="H71">
            <v>-28083537.670000002</v>
          </cell>
          <cell r="I71">
            <v>0</v>
          </cell>
        </row>
        <row r="72">
          <cell r="F72" t="str">
            <v>CAMT/3630062</v>
          </cell>
          <cell r="G72">
            <v>467621.02</v>
          </cell>
          <cell r="H72">
            <v>467621.02</v>
          </cell>
          <cell r="I72">
            <v>0</v>
          </cell>
        </row>
        <row r="73">
          <cell r="F73" t="str">
            <v>CAMT/3630064</v>
          </cell>
          <cell r="G73">
            <v>11029822.199999901</v>
          </cell>
          <cell r="H73">
            <v>11029822.199999901</v>
          </cell>
          <cell r="I73">
            <v>0</v>
          </cell>
        </row>
        <row r="74">
          <cell r="F74" t="str">
            <v>CAMT/3630066</v>
          </cell>
          <cell r="G74">
            <v>-8400.42</v>
          </cell>
          <cell r="H74">
            <v>-8400.42</v>
          </cell>
          <cell r="I74">
            <v>0</v>
          </cell>
        </row>
        <row r="75">
          <cell r="F75" t="str">
            <v>CAMT/3670010</v>
          </cell>
          <cell r="G75">
            <v>-6633097.3600000003</v>
          </cell>
          <cell r="H75">
            <v>-6633097.3600000003</v>
          </cell>
          <cell r="I75">
            <v>0</v>
          </cell>
        </row>
        <row r="76">
          <cell r="F76" t="str">
            <v>CAMT/3670011</v>
          </cell>
          <cell r="G76">
            <v>2702722.41</v>
          </cell>
          <cell r="H76">
            <v>2702722.41</v>
          </cell>
          <cell r="I76">
            <v>0</v>
          </cell>
        </row>
        <row r="77">
          <cell r="F77" t="str">
            <v/>
          </cell>
          <cell r="G77">
            <v>0</v>
          </cell>
          <cell r="H77">
            <v>0</v>
          </cell>
          <cell r="I77">
            <v>0</v>
          </cell>
        </row>
        <row r="78">
          <cell r="F78" t="str">
            <v/>
          </cell>
          <cell r="G78">
            <v>0</v>
          </cell>
          <cell r="H78">
            <v>0</v>
          </cell>
          <cell r="I78">
            <v>0</v>
          </cell>
        </row>
        <row r="79">
          <cell r="F79" t="str">
            <v/>
          </cell>
          <cell r="G79">
            <v>0</v>
          </cell>
          <cell r="H79">
            <v>0</v>
          </cell>
          <cell r="I79">
            <v>0</v>
          </cell>
        </row>
        <row r="80">
          <cell r="F80" t="str">
            <v/>
          </cell>
          <cell r="G80">
            <v>0</v>
          </cell>
          <cell r="H80">
            <v>0</v>
          </cell>
          <cell r="I80">
            <v>0</v>
          </cell>
        </row>
        <row r="81">
          <cell r="F81" t="str">
            <v/>
          </cell>
          <cell r="G81">
            <v>0</v>
          </cell>
          <cell r="H81">
            <v>0</v>
          </cell>
          <cell r="I81">
            <v>0</v>
          </cell>
        </row>
        <row r="82">
          <cell r="F82" t="str">
            <v/>
          </cell>
          <cell r="G82">
            <v>0</v>
          </cell>
          <cell r="H82">
            <v>0</v>
          </cell>
          <cell r="I82">
            <v>0</v>
          </cell>
        </row>
        <row r="83">
          <cell r="F83" t="str">
            <v/>
          </cell>
          <cell r="G83">
            <v>0</v>
          </cell>
          <cell r="H83">
            <v>0</v>
          </cell>
          <cell r="I83">
            <v>0</v>
          </cell>
        </row>
        <row r="84">
          <cell r="F84" t="str">
            <v/>
          </cell>
          <cell r="G84">
            <v>0</v>
          </cell>
          <cell r="H84">
            <v>0</v>
          </cell>
          <cell r="I84">
            <v>0</v>
          </cell>
        </row>
        <row r="85">
          <cell r="F85" t="str">
            <v/>
          </cell>
          <cell r="G85">
            <v>0</v>
          </cell>
          <cell r="H85">
            <v>0</v>
          </cell>
          <cell r="I85">
            <v>0</v>
          </cell>
        </row>
        <row r="86">
          <cell r="F86" t="str">
            <v/>
          </cell>
          <cell r="G86">
            <v>0</v>
          </cell>
          <cell r="H86">
            <v>0</v>
          </cell>
          <cell r="I86">
            <v>0</v>
          </cell>
        </row>
        <row r="87">
          <cell r="F87" t="str">
            <v/>
          </cell>
          <cell r="G87">
            <v>0</v>
          </cell>
          <cell r="H87">
            <v>0</v>
          </cell>
          <cell r="I87">
            <v>0</v>
          </cell>
        </row>
        <row r="88">
          <cell r="F88" t="str">
            <v/>
          </cell>
          <cell r="G88">
            <v>0</v>
          </cell>
          <cell r="H88">
            <v>0</v>
          </cell>
          <cell r="I88">
            <v>0</v>
          </cell>
        </row>
        <row r="89">
          <cell r="F89" t="str">
            <v/>
          </cell>
          <cell r="G89">
            <v>0</v>
          </cell>
          <cell r="H89">
            <v>0</v>
          </cell>
          <cell r="I89">
            <v>0</v>
          </cell>
        </row>
        <row r="90">
          <cell r="F90" t="str">
            <v/>
          </cell>
          <cell r="G90">
            <v>0</v>
          </cell>
          <cell r="H90">
            <v>0</v>
          </cell>
          <cell r="I90">
            <v>0</v>
          </cell>
        </row>
        <row r="91">
          <cell r="F91" t="str">
            <v/>
          </cell>
          <cell r="G91">
            <v>0</v>
          </cell>
          <cell r="H91">
            <v>0</v>
          </cell>
          <cell r="I91">
            <v>0</v>
          </cell>
        </row>
        <row r="92">
          <cell r="F92" t="str">
            <v/>
          </cell>
          <cell r="G92">
            <v>0</v>
          </cell>
          <cell r="H92">
            <v>0</v>
          </cell>
          <cell r="I92">
            <v>0</v>
          </cell>
        </row>
        <row r="93">
          <cell r="F93" t="str">
            <v/>
          </cell>
          <cell r="G93">
            <v>0</v>
          </cell>
          <cell r="H93">
            <v>0</v>
          </cell>
          <cell r="I93">
            <v>0</v>
          </cell>
        </row>
        <row r="94">
          <cell r="F94" t="str">
            <v/>
          </cell>
          <cell r="G94">
            <v>0</v>
          </cell>
          <cell r="H94">
            <v>0</v>
          </cell>
          <cell r="I94">
            <v>0</v>
          </cell>
        </row>
        <row r="95">
          <cell r="F95" t="str">
            <v/>
          </cell>
          <cell r="G95">
            <v>0</v>
          </cell>
          <cell r="H95">
            <v>0</v>
          </cell>
          <cell r="I95">
            <v>0</v>
          </cell>
        </row>
        <row r="96">
          <cell r="F96" t="str">
            <v/>
          </cell>
          <cell r="G96">
            <v>0</v>
          </cell>
          <cell r="H96">
            <v>0</v>
          </cell>
          <cell r="I96">
            <v>0</v>
          </cell>
        </row>
        <row r="97">
          <cell r="F97" t="str">
            <v/>
          </cell>
          <cell r="G97">
            <v>0</v>
          </cell>
          <cell r="H97">
            <v>0</v>
          </cell>
          <cell r="I97">
            <v>0</v>
          </cell>
        </row>
        <row r="98">
          <cell r="F98" t="str">
            <v/>
          </cell>
          <cell r="G98">
            <v>0</v>
          </cell>
          <cell r="H98">
            <v>0</v>
          </cell>
          <cell r="I98">
            <v>0</v>
          </cell>
        </row>
        <row r="99">
          <cell r="F99" t="str">
            <v/>
          </cell>
          <cell r="G99">
            <v>0</v>
          </cell>
          <cell r="H99">
            <v>0</v>
          </cell>
          <cell r="I99">
            <v>0</v>
          </cell>
        </row>
        <row r="100">
          <cell r="F100" t="str">
            <v/>
          </cell>
          <cell r="G100">
            <v>0</v>
          </cell>
          <cell r="H100">
            <v>0</v>
          </cell>
          <cell r="I100">
            <v>0</v>
          </cell>
        </row>
        <row r="101">
          <cell r="F101" t="str">
            <v/>
          </cell>
          <cell r="G101">
            <v>0</v>
          </cell>
          <cell r="H101">
            <v>0</v>
          </cell>
          <cell r="I101">
            <v>0</v>
          </cell>
        </row>
        <row r="102">
          <cell r="F102" t="str">
            <v/>
          </cell>
          <cell r="G102">
            <v>0</v>
          </cell>
          <cell r="H102">
            <v>0</v>
          </cell>
          <cell r="I102">
            <v>0</v>
          </cell>
        </row>
        <row r="103">
          <cell r="F103" t="str">
            <v/>
          </cell>
          <cell r="G103">
            <v>0</v>
          </cell>
          <cell r="H103">
            <v>0</v>
          </cell>
          <cell r="I103">
            <v>0</v>
          </cell>
        </row>
        <row r="104">
          <cell r="F104" t="str">
            <v/>
          </cell>
          <cell r="G104">
            <v>0</v>
          </cell>
          <cell r="H104">
            <v>0</v>
          </cell>
          <cell r="I104">
            <v>0</v>
          </cell>
        </row>
        <row r="105">
          <cell r="F105" t="str">
            <v/>
          </cell>
          <cell r="G105">
            <v>0</v>
          </cell>
          <cell r="H105">
            <v>0</v>
          </cell>
          <cell r="I105">
            <v>0</v>
          </cell>
        </row>
        <row r="106">
          <cell r="F106" t="str">
            <v/>
          </cell>
          <cell r="G106">
            <v>0</v>
          </cell>
          <cell r="H106">
            <v>0</v>
          </cell>
          <cell r="I106">
            <v>0</v>
          </cell>
        </row>
        <row r="107">
          <cell r="F107" t="str">
            <v/>
          </cell>
          <cell r="G107">
            <v>0</v>
          </cell>
          <cell r="H107">
            <v>0</v>
          </cell>
          <cell r="I107">
            <v>0</v>
          </cell>
        </row>
        <row r="108">
          <cell r="F108" t="str">
            <v/>
          </cell>
          <cell r="G108">
            <v>0</v>
          </cell>
          <cell r="H108">
            <v>0</v>
          </cell>
          <cell r="I108">
            <v>0</v>
          </cell>
        </row>
        <row r="109">
          <cell r="F109" t="str">
            <v/>
          </cell>
          <cell r="G109">
            <v>0</v>
          </cell>
          <cell r="H109">
            <v>0</v>
          </cell>
          <cell r="I109">
            <v>0</v>
          </cell>
        </row>
        <row r="110">
          <cell r="F110" t="str">
            <v/>
          </cell>
          <cell r="G110">
            <v>0</v>
          </cell>
          <cell r="H110">
            <v>0</v>
          </cell>
          <cell r="I110">
            <v>0</v>
          </cell>
        </row>
        <row r="111">
          <cell r="F111" t="str">
            <v/>
          </cell>
          <cell r="G111">
            <v>0</v>
          </cell>
          <cell r="H111">
            <v>0</v>
          </cell>
          <cell r="I111">
            <v>0</v>
          </cell>
        </row>
        <row r="112">
          <cell r="F112" t="str">
            <v/>
          </cell>
          <cell r="G112">
            <v>0</v>
          </cell>
          <cell r="H112">
            <v>0</v>
          </cell>
          <cell r="I112">
            <v>0</v>
          </cell>
        </row>
        <row r="113">
          <cell r="F113" t="str">
            <v/>
          </cell>
          <cell r="G113">
            <v>0</v>
          </cell>
          <cell r="H113">
            <v>0</v>
          </cell>
          <cell r="I113">
            <v>0</v>
          </cell>
        </row>
        <row r="114">
          <cell r="F114" t="str">
            <v/>
          </cell>
          <cell r="G114">
            <v>0</v>
          </cell>
          <cell r="H114">
            <v>0</v>
          </cell>
          <cell r="I114">
            <v>0</v>
          </cell>
        </row>
        <row r="115">
          <cell r="F115" t="str">
            <v/>
          </cell>
          <cell r="G115">
            <v>0</v>
          </cell>
          <cell r="H115">
            <v>0</v>
          </cell>
          <cell r="I115">
            <v>0</v>
          </cell>
        </row>
        <row r="116">
          <cell r="F116" t="str">
            <v/>
          </cell>
          <cell r="G116">
            <v>0</v>
          </cell>
          <cell r="H116">
            <v>0</v>
          </cell>
          <cell r="I116">
            <v>0</v>
          </cell>
        </row>
        <row r="117">
          <cell r="F117" t="str">
            <v/>
          </cell>
          <cell r="G117">
            <v>0</v>
          </cell>
          <cell r="H117">
            <v>0</v>
          </cell>
          <cell r="I117">
            <v>0</v>
          </cell>
        </row>
        <row r="118">
          <cell r="F118" t="str">
            <v/>
          </cell>
          <cell r="G118">
            <v>0</v>
          </cell>
          <cell r="H118">
            <v>0</v>
          </cell>
          <cell r="I118">
            <v>0</v>
          </cell>
        </row>
        <row r="119">
          <cell r="F119" t="str">
            <v/>
          </cell>
          <cell r="G119">
            <v>0</v>
          </cell>
          <cell r="H119">
            <v>0</v>
          </cell>
          <cell r="I119">
            <v>0</v>
          </cell>
        </row>
        <row r="120">
          <cell r="F120" t="str">
            <v/>
          </cell>
          <cell r="G120">
            <v>0</v>
          </cell>
          <cell r="H120">
            <v>0</v>
          </cell>
          <cell r="I120">
            <v>0</v>
          </cell>
        </row>
        <row r="121">
          <cell r="F121" t="str">
            <v/>
          </cell>
          <cell r="G121">
            <v>0</v>
          </cell>
          <cell r="H121">
            <v>0</v>
          </cell>
          <cell r="I121">
            <v>0</v>
          </cell>
        </row>
        <row r="122">
          <cell r="F122" t="str">
            <v/>
          </cell>
          <cell r="G122">
            <v>0</v>
          </cell>
          <cell r="H122">
            <v>0</v>
          </cell>
          <cell r="I122">
            <v>0</v>
          </cell>
        </row>
        <row r="123">
          <cell r="F123" t="str">
            <v/>
          </cell>
          <cell r="G123">
            <v>0</v>
          </cell>
          <cell r="H123">
            <v>0</v>
          </cell>
          <cell r="I123">
            <v>0</v>
          </cell>
        </row>
        <row r="124">
          <cell r="F124" t="str">
            <v/>
          </cell>
          <cell r="G124">
            <v>0</v>
          </cell>
          <cell r="H124">
            <v>0</v>
          </cell>
          <cell r="I124">
            <v>0</v>
          </cell>
        </row>
        <row r="125">
          <cell r="F125" t="str">
            <v/>
          </cell>
          <cell r="G125">
            <v>0</v>
          </cell>
          <cell r="H125">
            <v>0</v>
          </cell>
          <cell r="I125">
            <v>0</v>
          </cell>
        </row>
        <row r="126">
          <cell r="F126" t="str">
            <v/>
          </cell>
          <cell r="G126">
            <v>0</v>
          </cell>
          <cell r="H126">
            <v>0</v>
          </cell>
          <cell r="I126">
            <v>0</v>
          </cell>
        </row>
        <row r="127">
          <cell r="F127" t="str">
            <v/>
          </cell>
          <cell r="G127">
            <v>0</v>
          </cell>
          <cell r="H127">
            <v>0</v>
          </cell>
          <cell r="I127">
            <v>0</v>
          </cell>
        </row>
        <row r="128">
          <cell r="F128" t="str">
            <v/>
          </cell>
          <cell r="G128">
            <v>0</v>
          </cell>
          <cell r="H128">
            <v>0</v>
          </cell>
          <cell r="I128">
            <v>0</v>
          </cell>
        </row>
        <row r="129">
          <cell r="F129" t="str">
            <v/>
          </cell>
          <cell r="G129">
            <v>0</v>
          </cell>
          <cell r="H129">
            <v>0</v>
          </cell>
          <cell r="I129">
            <v>0</v>
          </cell>
        </row>
        <row r="130">
          <cell r="F130" t="str">
            <v/>
          </cell>
          <cell r="G130">
            <v>0</v>
          </cell>
          <cell r="H130">
            <v>0</v>
          </cell>
          <cell r="I130">
            <v>0</v>
          </cell>
        </row>
        <row r="131">
          <cell r="F131" t="str">
            <v/>
          </cell>
          <cell r="G131">
            <v>0</v>
          </cell>
          <cell r="H131">
            <v>0</v>
          </cell>
          <cell r="I131">
            <v>0</v>
          </cell>
        </row>
        <row r="132">
          <cell r="F132" t="str">
            <v/>
          </cell>
          <cell r="G132">
            <v>0</v>
          </cell>
          <cell r="H132">
            <v>0</v>
          </cell>
          <cell r="I132">
            <v>0</v>
          </cell>
        </row>
        <row r="133">
          <cell r="F133" t="str">
            <v/>
          </cell>
          <cell r="G133">
            <v>0</v>
          </cell>
          <cell r="H133">
            <v>0</v>
          </cell>
          <cell r="I133">
            <v>0</v>
          </cell>
        </row>
        <row r="134">
          <cell r="F134" t="str">
            <v/>
          </cell>
          <cell r="G134">
            <v>0</v>
          </cell>
          <cell r="H134">
            <v>0</v>
          </cell>
          <cell r="I134">
            <v>0</v>
          </cell>
        </row>
        <row r="135">
          <cell r="F135" t="str">
            <v/>
          </cell>
          <cell r="G135">
            <v>0</v>
          </cell>
          <cell r="H135">
            <v>0</v>
          </cell>
          <cell r="I135">
            <v>0</v>
          </cell>
        </row>
        <row r="136">
          <cell r="F136" t="str">
            <v/>
          </cell>
          <cell r="G136">
            <v>0</v>
          </cell>
          <cell r="H136">
            <v>0</v>
          </cell>
          <cell r="I136">
            <v>0</v>
          </cell>
        </row>
        <row r="137">
          <cell r="F137" t="str">
            <v/>
          </cell>
          <cell r="G137">
            <v>0</v>
          </cell>
          <cell r="H137">
            <v>0</v>
          </cell>
          <cell r="I137">
            <v>0</v>
          </cell>
        </row>
        <row r="138">
          <cell r="F138" t="str">
            <v/>
          </cell>
          <cell r="G138">
            <v>0</v>
          </cell>
          <cell r="H138">
            <v>0</v>
          </cell>
          <cell r="I138">
            <v>0</v>
          </cell>
        </row>
        <row r="139">
          <cell r="F139" t="str">
            <v/>
          </cell>
          <cell r="G139">
            <v>0</v>
          </cell>
          <cell r="H139">
            <v>0</v>
          </cell>
          <cell r="I139">
            <v>0</v>
          </cell>
        </row>
        <row r="140">
          <cell r="F140" t="str">
            <v/>
          </cell>
          <cell r="G140">
            <v>0</v>
          </cell>
          <cell r="H140">
            <v>0</v>
          </cell>
          <cell r="I140">
            <v>0</v>
          </cell>
        </row>
        <row r="141">
          <cell r="F141" t="str">
            <v/>
          </cell>
          <cell r="G141">
            <v>0</v>
          </cell>
          <cell r="H141">
            <v>0</v>
          </cell>
          <cell r="I141">
            <v>0</v>
          </cell>
        </row>
        <row r="142">
          <cell r="F142" t="str">
            <v/>
          </cell>
          <cell r="G142">
            <v>0</v>
          </cell>
          <cell r="H142">
            <v>0</v>
          </cell>
          <cell r="I142">
            <v>0</v>
          </cell>
        </row>
        <row r="143">
          <cell r="F143" t="str">
            <v/>
          </cell>
          <cell r="G143">
            <v>0</v>
          </cell>
          <cell r="H143">
            <v>0</v>
          </cell>
          <cell r="I143">
            <v>0</v>
          </cell>
        </row>
        <row r="144">
          <cell r="F144" t="str">
            <v/>
          </cell>
          <cell r="G144">
            <v>0</v>
          </cell>
          <cell r="H144">
            <v>0</v>
          </cell>
          <cell r="I144">
            <v>0</v>
          </cell>
        </row>
        <row r="145">
          <cell r="F145" t="str">
            <v/>
          </cell>
          <cell r="G145">
            <v>0</v>
          </cell>
          <cell r="H145">
            <v>0</v>
          </cell>
          <cell r="I145">
            <v>0</v>
          </cell>
        </row>
        <row r="146">
          <cell r="F146" t="str">
            <v/>
          </cell>
          <cell r="G146">
            <v>0</v>
          </cell>
          <cell r="H146">
            <v>0</v>
          </cell>
          <cell r="I146">
            <v>0</v>
          </cell>
        </row>
        <row r="147">
          <cell r="F147" t="str">
            <v/>
          </cell>
          <cell r="G147">
            <v>0</v>
          </cell>
          <cell r="H147">
            <v>0</v>
          </cell>
          <cell r="I147">
            <v>0</v>
          </cell>
        </row>
        <row r="148">
          <cell r="F148" t="str">
            <v/>
          </cell>
          <cell r="G148">
            <v>0</v>
          </cell>
          <cell r="H148">
            <v>0</v>
          </cell>
          <cell r="I148">
            <v>0</v>
          </cell>
        </row>
        <row r="149">
          <cell r="F149" t="str">
            <v/>
          </cell>
          <cell r="G149">
            <v>0</v>
          </cell>
          <cell r="H149">
            <v>0</v>
          </cell>
          <cell r="I149">
            <v>0</v>
          </cell>
        </row>
        <row r="150">
          <cell r="F150" t="str">
            <v/>
          </cell>
          <cell r="G150">
            <v>0</v>
          </cell>
          <cell r="H150">
            <v>0</v>
          </cell>
          <cell r="I150">
            <v>0</v>
          </cell>
        </row>
        <row r="151">
          <cell r="F151" t="str">
            <v/>
          </cell>
          <cell r="G151">
            <v>0</v>
          </cell>
          <cell r="H151">
            <v>0</v>
          </cell>
          <cell r="I151">
            <v>0</v>
          </cell>
        </row>
        <row r="152">
          <cell r="F152" t="str">
            <v/>
          </cell>
          <cell r="G152">
            <v>0</v>
          </cell>
          <cell r="H152">
            <v>0</v>
          </cell>
          <cell r="I152">
            <v>0</v>
          </cell>
        </row>
        <row r="153">
          <cell r="F153" t="str">
            <v/>
          </cell>
          <cell r="G153">
            <v>0</v>
          </cell>
          <cell r="H153">
            <v>0</v>
          </cell>
          <cell r="I153">
            <v>0</v>
          </cell>
        </row>
        <row r="154">
          <cell r="F154" t="str">
            <v/>
          </cell>
          <cell r="G154">
            <v>0</v>
          </cell>
          <cell r="H154">
            <v>0</v>
          </cell>
          <cell r="I154">
            <v>0</v>
          </cell>
        </row>
        <row r="155">
          <cell r="F155" t="str">
            <v/>
          </cell>
          <cell r="G155">
            <v>0</v>
          </cell>
          <cell r="H155">
            <v>0</v>
          </cell>
          <cell r="I155">
            <v>0</v>
          </cell>
        </row>
        <row r="156">
          <cell r="F156" t="str">
            <v/>
          </cell>
          <cell r="G156">
            <v>0</v>
          </cell>
          <cell r="H156">
            <v>0</v>
          </cell>
          <cell r="I156">
            <v>0</v>
          </cell>
        </row>
        <row r="157">
          <cell r="F157" t="str">
            <v/>
          </cell>
          <cell r="G157">
            <v>0</v>
          </cell>
          <cell r="H157">
            <v>0</v>
          </cell>
          <cell r="I157">
            <v>0</v>
          </cell>
        </row>
        <row r="158">
          <cell r="F158" t="str">
            <v/>
          </cell>
          <cell r="G158">
            <v>0</v>
          </cell>
          <cell r="H158">
            <v>0</v>
          </cell>
          <cell r="I158">
            <v>0</v>
          </cell>
        </row>
        <row r="159">
          <cell r="F159" t="str">
            <v/>
          </cell>
          <cell r="G159">
            <v>0</v>
          </cell>
          <cell r="H159">
            <v>0</v>
          </cell>
          <cell r="I159">
            <v>0</v>
          </cell>
        </row>
        <row r="160">
          <cell r="F160" t="str">
            <v/>
          </cell>
          <cell r="G160">
            <v>0</v>
          </cell>
          <cell r="H160">
            <v>0</v>
          </cell>
          <cell r="I160">
            <v>0</v>
          </cell>
        </row>
        <row r="161">
          <cell r="F161" t="str">
            <v/>
          </cell>
          <cell r="G161">
            <v>0</v>
          </cell>
          <cell r="H161">
            <v>0</v>
          </cell>
          <cell r="I161">
            <v>0</v>
          </cell>
        </row>
        <row r="162">
          <cell r="F162" t="str">
            <v/>
          </cell>
          <cell r="G162">
            <v>0</v>
          </cell>
          <cell r="H162">
            <v>0</v>
          </cell>
          <cell r="I162">
            <v>0</v>
          </cell>
        </row>
        <row r="163">
          <cell r="F163" t="str">
            <v/>
          </cell>
          <cell r="G163">
            <v>0</v>
          </cell>
          <cell r="H163">
            <v>0</v>
          </cell>
          <cell r="I163">
            <v>0</v>
          </cell>
        </row>
        <row r="164">
          <cell r="F164" t="str">
            <v/>
          </cell>
          <cell r="G164">
            <v>0</v>
          </cell>
          <cell r="H164">
            <v>0</v>
          </cell>
          <cell r="I164">
            <v>0</v>
          </cell>
        </row>
        <row r="165">
          <cell r="F165" t="str">
            <v/>
          </cell>
          <cell r="G165">
            <v>0</v>
          </cell>
          <cell r="H165">
            <v>0</v>
          </cell>
          <cell r="I165">
            <v>0</v>
          </cell>
        </row>
        <row r="166">
          <cell r="F166" t="str">
            <v/>
          </cell>
          <cell r="G166">
            <v>0</v>
          </cell>
          <cell r="H166">
            <v>0</v>
          </cell>
          <cell r="I166">
            <v>0</v>
          </cell>
        </row>
        <row r="167">
          <cell r="F167" t="str">
            <v/>
          </cell>
          <cell r="G167">
            <v>0</v>
          </cell>
          <cell r="H167">
            <v>0</v>
          </cell>
          <cell r="I167">
            <v>0</v>
          </cell>
        </row>
        <row r="168">
          <cell r="F168" t="str">
            <v/>
          </cell>
          <cell r="G168">
            <v>0</v>
          </cell>
          <cell r="H168">
            <v>0</v>
          </cell>
          <cell r="I168">
            <v>0</v>
          </cell>
        </row>
        <row r="169">
          <cell r="F169" t="str">
            <v/>
          </cell>
          <cell r="G169">
            <v>0</v>
          </cell>
          <cell r="H169">
            <v>0</v>
          </cell>
          <cell r="I169">
            <v>0</v>
          </cell>
        </row>
        <row r="170">
          <cell r="F170" t="str">
            <v/>
          </cell>
          <cell r="G170">
            <v>0</v>
          </cell>
          <cell r="H170">
            <v>0</v>
          </cell>
          <cell r="I170">
            <v>0</v>
          </cell>
        </row>
        <row r="171">
          <cell r="F171" t="str">
            <v/>
          </cell>
          <cell r="G171">
            <v>0</v>
          </cell>
          <cell r="H171">
            <v>0</v>
          </cell>
          <cell r="I171">
            <v>0</v>
          </cell>
        </row>
        <row r="172">
          <cell r="F172" t="str">
            <v/>
          </cell>
          <cell r="G172">
            <v>0</v>
          </cell>
          <cell r="H172">
            <v>0</v>
          </cell>
          <cell r="I172">
            <v>0</v>
          </cell>
        </row>
        <row r="173">
          <cell r="F173" t="str">
            <v/>
          </cell>
          <cell r="G173">
            <v>0</v>
          </cell>
          <cell r="H173">
            <v>0</v>
          </cell>
          <cell r="I173">
            <v>0</v>
          </cell>
        </row>
        <row r="174">
          <cell r="F174" t="str">
            <v/>
          </cell>
          <cell r="G174">
            <v>0</v>
          </cell>
          <cell r="H174">
            <v>0</v>
          </cell>
          <cell r="I174">
            <v>0</v>
          </cell>
        </row>
        <row r="175">
          <cell r="F175" t="str">
            <v/>
          </cell>
          <cell r="G175">
            <v>0</v>
          </cell>
          <cell r="H175">
            <v>0</v>
          </cell>
          <cell r="I175">
            <v>0</v>
          </cell>
        </row>
        <row r="176">
          <cell r="F176" t="str">
            <v/>
          </cell>
          <cell r="G176">
            <v>0</v>
          </cell>
          <cell r="H176">
            <v>0</v>
          </cell>
          <cell r="I176">
            <v>0</v>
          </cell>
        </row>
        <row r="177">
          <cell r="F177" t="str">
            <v/>
          </cell>
          <cell r="G177">
            <v>0</v>
          </cell>
          <cell r="H177">
            <v>0</v>
          </cell>
          <cell r="I177">
            <v>0</v>
          </cell>
        </row>
        <row r="178">
          <cell r="F178" t="str">
            <v/>
          </cell>
          <cell r="G178">
            <v>0</v>
          </cell>
          <cell r="H178">
            <v>0</v>
          </cell>
          <cell r="I178">
            <v>0</v>
          </cell>
        </row>
        <row r="179">
          <cell r="F179" t="str">
            <v/>
          </cell>
          <cell r="G179">
            <v>0</v>
          </cell>
          <cell r="H179">
            <v>0</v>
          </cell>
          <cell r="I179">
            <v>0</v>
          </cell>
        </row>
        <row r="180">
          <cell r="F180" t="str">
            <v/>
          </cell>
          <cell r="G180">
            <v>0</v>
          </cell>
          <cell r="H180">
            <v>0</v>
          </cell>
          <cell r="I180">
            <v>0</v>
          </cell>
        </row>
        <row r="181">
          <cell r="F181" t="str">
            <v/>
          </cell>
          <cell r="G181">
            <v>0</v>
          </cell>
          <cell r="H181">
            <v>0</v>
          </cell>
          <cell r="I181">
            <v>0</v>
          </cell>
        </row>
        <row r="182">
          <cell r="F182" t="str">
            <v/>
          </cell>
          <cell r="G182">
            <v>0</v>
          </cell>
          <cell r="H182">
            <v>0</v>
          </cell>
          <cell r="I182">
            <v>0</v>
          </cell>
        </row>
        <row r="183">
          <cell r="F183" t="str">
            <v/>
          </cell>
          <cell r="G183">
            <v>0</v>
          </cell>
          <cell r="H183">
            <v>0</v>
          </cell>
          <cell r="I183">
            <v>0</v>
          </cell>
        </row>
        <row r="184">
          <cell r="F184" t="str">
            <v/>
          </cell>
          <cell r="G184">
            <v>0</v>
          </cell>
          <cell r="H184">
            <v>0</v>
          </cell>
          <cell r="I184">
            <v>0</v>
          </cell>
        </row>
        <row r="185">
          <cell r="F185" t="str">
            <v/>
          </cell>
          <cell r="G185">
            <v>0</v>
          </cell>
          <cell r="H185">
            <v>0</v>
          </cell>
          <cell r="I185">
            <v>0</v>
          </cell>
        </row>
        <row r="186">
          <cell r="F186" t="str">
            <v/>
          </cell>
          <cell r="G186">
            <v>0</v>
          </cell>
          <cell r="H186">
            <v>0</v>
          </cell>
          <cell r="I186">
            <v>0</v>
          </cell>
        </row>
        <row r="187">
          <cell r="F187" t="str">
            <v/>
          </cell>
          <cell r="G187">
            <v>0</v>
          </cell>
          <cell r="H187">
            <v>0</v>
          </cell>
          <cell r="I187">
            <v>0</v>
          </cell>
        </row>
        <row r="188">
          <cell r="F188" t="str">
            <v/>
          </cell>
          <cell r="G188">
            <v>0</v>
          </cell>
          <cell r="H188">
            <v>0</v>
          </cell>
          <cell r="I188">
            <v>0</v>
          </cell>
        </row>
        <row r="189">
          <cell r="F189" t="str">
            <v/>
          </cell>
          <cell r="G189">
            <v>0</v>
          </cell>
          <cell r="H189">
            <v>0</v>
          </cell>
          <cell r="I189">
            <v>0</v>
          </cell>
        </row>
        <row r="190">
          <cell r="F190" t="str">
            <v/>
          </cell>
          <cell r="G190">
            <v>0</v>
          </cell>
          <cell r="H190">
            <v>0</v>
          </cell>
          <cell r="I190">
            <v>0</v>
          </cell>
        </row>
        <row r="191">
          <cell r="F191" t="str">
            <v/>
          </cell>
          <cell r="G191">
            <v>0</v>
          </cell>
          <cell r="H191">
            <v>0</v>
          </cell>
          <cell r="I191">
            <v>0</v>
          </cell>
        </row>
        <row r="192">
          <cell r="F192" t="str">
            <v/>
          </cell>
          <cell r="G192">
            <v>0</v>
          </cell>
          <cell r="H192">
            <v>0</v>
          </cell>
          <cell r="I192">
            <v>0</v>
          </cell>
        </row>
        <row r="193">
          <cell r="F193" t="str">
            <v/>
          </cell>
          <cell r="G193">
            <v>0</v>
          </cell>
          <cell r="H193">
            <v>0</v>
          </cell>
          <cell r="I193">
            <v>0</v>
          </cell>
        </row>
        <row r="194">
          <cell r="F194" t="str">
            <v/>
          </cell>
          <cell r="G194">
            <v>0</v>
          </cell>
          <cell r="H194">
            <v>0</v>
          </cell>
          <cell r="I194">
            <v>0</v>
          </cell>
        </row>
        <row r="195">
          <cell r="F195" t="str">
            <v/>
          </cell>
          <cell r="G195">
            <v>0</v>
          </cell>
          <cell r="H195">
            <v>0</v>
          </cell>
          <cell r="I195">
            <v>0</v>
          </cell>
        </row>
        <row r="196">
          <cell r="F196" t="str">
            <v/>
          </cell>
          <cell r="G196">
            <v>0</v>
          </cell>
          <cell r="H196">
            <v>0</v>
          </cell>
          <cell r="I196">
            <v>0</v>
          </cell>
        </row>
        <row r="197">
          <cell r="F197" t="str">
            <v/>
          </cell>
          <cell r="G197">
            <v>0</v>
          </cell>
          <cell r="H197">
            <v>0</v>
          </cell>
          <cell r="I197">
            <v>0</v>
          </cell>
        </row>
        <row r="198">
          <cell r="F198" t="str">
            <v/>
          </cell>
          <cell r="G198">
            <v>0</v>
          </cell>
          <cell r="H198">
            <v>0</v>
          </cell>
          <cell r="I198">
            <v>0</v>
          </cell>
        </row>
        <row r="199">
          <cell r="F199" t="str">
            <v/>
          </cell>
          <cell r="G199">
            <v>0</v>
          </cell>
          <cell r="H199">
            <v>0</v>
          </cell>
          <cell r="I199">
            <v>0</v>
          </cell>
        </row>
        <row r="200">
          <cell r="F200" t="str">
            <v/>
          </cell>
          <cell r="G200">
            <v>0</v>
          </cell>
          <cell r="H200">
            <v>0</v>
          </cell>
          <cell r="I200">
            <v>0</v>
          </cell>
        </row>
        <row r="201">
          <cell r="F201" t="str">
            <v/>
          </cell>
          <cell r="G201">
            <v>0</v>
          </cell>
          <cell r="H201">
            <v>0</v>
          </cell>
          <cell r="I201">
            <v>0</v>
          </cell>
        </row>
        <row r="202">
          <cell r="F202" t="str">
            <v/>
          </cell>
          <cell r="G202">
            <v>0</v>
          </cell>
          <cell r="H202">
            <v>0</v>
          </cell>
          <cell r="I202">
            <v>0</v>
          </cell>
        </row>
        <row r="203">
          <cell r="F203" t="str">
            <v/>
          </cell>
          <cell r="G203">
            <v>0</v>
          </cell>
          <cell r="H203">
            <v>0</v>
          </cell>
          <cell r="I203">
            <v>0</v>
          </cell>
        </row>
        <row r="204">
          <cell r="F204" t="str">
            <v/>
          </cell>
          <cell r="G204">
            <v>0</v>
          </cell>
          <cell r="H204">
            <v>0</v>
          </cell>
          <cell r="I204">
            <v>0</v>
          </cell>
        </row>
        <row r="205">
          <cell r="F205" t="str">
            <v/>
          </cell>
          <cell r="G205">
            <v>0</v>
          </cell>
          <cell r="H205">
            <v>0</v>
          </cell>
          <cell r="I205">
            <v>0</v>
          </cell>
        </row>
        <row r="206">
          <cell r="F206" t="str">
            <v/>
          </cell>
          <cell r="G206">
            <v>0</v>
          </cell>
          <cell r="H206">
            <v>0</v>
          </cell>
          <cell r="I206">
            <v>0</v>
          </cell>
        </row>
        <row r="207">
          <cell r="F207" t="str">
            <v/>
          </cell>
          <cell r="G207">
            <v>0</v>
          </cell>
          <cell r="H207">
            <v>0</v>
          </cell>
          <cell r="I207">
            <v>0</v>
          </cell>
        </row>
        <row r="208">
          <cell r="F208" t="str">
            <v/>
          </cell>
          <cell r="G208">
            <v>0</v>
          </cell>
          <cell r="H208">
            <v>0</v>
          </cell>
          <cell r="I208">
            <v>0</v>
          </cell>
        </row>
        <row r="209">
          <cell r="F209" t="str">
            <v/>
          </cell>
          <cell r="G209">
            <v>0</v>
          </cell>
          <cell r="H209">
            <v>0</v>
          </cell>
          <cell r="I209">
            <v>0</v>
          </cell>
        </row>
        <row r="210">
          <cell r="F210" t="str">
            <v/>
          </cell>
          <cell r="G210">
            <v>0</v>
          </cell>
          <cell r="H210">
            <v>0</v>
          </cell>
          <cell r="I210">
            <v>0</v>
          </cell>
        </row>
        <row r="211">
          <cell r="F211" t="str">
            <v/>
          </cell>
          <cell r="G211">
            <v>0</v>
          </cell>
          <cell r="H211">
            <v>0</v>
          </cell>
          <cell r="I211">
            <v>0</v>
          </cell>
        </row>
        <row r="212">
          <cell r="F212" t="str">
            <v/>
          </cell>
          <cell r="G212">
            <v>0</v>
          </cell>
          <cell r="H212">
            <v>0</v>
          </cell>
          <cell r="I212">
            <v>0</v>
          </cell>
        </row>
        <row r="213">
          <cell r="F213" t="str">
            <v/>
          </cell>
          <cell r="G213">
            <v>0</v>
          </cell>
          <cell r="H213">
            <v>0</v>
          </cell>
          <cell r="I213">
            <v>0</v>
          </cell>
        </row>
        <row r="214">
          <cell r="F214" t="str">
            <v/>
          </cell>
          <cell r="G214">
            <v>0</v>
          </cell>
          <cell r="H214">
            <v>0</v>
          </cell>
          <cell r="I214">
            <v>0</v>
          </cell>
        </row>
        <row r="215">
          <cell r="F215" t="str">
            <v/>
          </cell>
          <cell r="G215">
            <v>0</v>
          </cell>
          <cell r="H215">
            <v>0</v>
          </cell>
          <cell r="I215">
            <v>0</v>
          </cell>
        </row>
        <row r="216">
          <cell r="F216" t="str">
            <v/>
          </cell>
          <cell r="G216">
            <v>0</v>
          </cell>
          <cell r="H216">
            <v>0</v>
          </cell>
          <cell r="I216">
            <v>0</v>
          </cell>
        </row>
        <row r="217">
          <cell r="F217" t="str">
            <v/>
          </cell>
          <cell r="G217">
            <v>0</v>
          </cell>
          <cell r="H217">
            <v>0</v>
          </cell>
          <cell r="I217">
            <v>0</v>
          </cell>
        </row>
        <row r="218">
          <cell r="F218" t="str">
            <v/>
          </cell>
          <cell r="G218">
            <v>0</v>
          </cell>
          <cell r="H218">
            <v>0</v>
          </cell>
          <cell r="I218">
            <v>0</v>
          </cell>
        </row>
        <row r="219">
          <cell r="F219" t="str">
            <v/>
          </cell>
          <cell r="G219">
            <v>0</v>
          </cell>
          <cell r="H219">
            <v>0</v>
          </cell>
          <cell r="I219">
            <v>0</v>
          </cell>
        </row>
        <row r="220">
          <cell r="F220" t="str">
            <v/>
          </cell>
          <cell r="G220">
            <v>0</v>
          </cell>
          <cell r="H220">
            <v>0</v>
          </cell>
          <cell r="I220">
            <v>0</v>
          </cell>
        </row>
        <row r="221">
          <cell r="F221" t="str">
            <v/>
          </cell>
          <cell r="G221">
            <v>0</v>
          </cell>
          <cell r="H221">
            <v>0</v>
          </cell>
          <cell r="I221">
            <v>0</v>
          </cell>
        </row>
        <row r="222">
          <cell r="F222" t="str">
            <v/>
          </cell>
          <cell r="G222">
            <v>0</v>
          </cell>
          <cell r="H222">
            <v>0</v>
          </cell>
          <cell r="I222">
            <v>0</v>
          </cell>
        </row>
        <row r="223">
          <cell r="F223" t="str">
            <v/>
          </cell>
          <cell r="G223">
            <v>0</v>
          </cell>
          <cell r="H223">
            <v>0</v>
          </cell>
          <cell r="I223">
            <v>0</v>
          </cell>
        </row>
        <row r="224">
          <cell r="F224" t="str">
            <v/>
          </cell>
          <cell r="G224">
            <v>0</v>
          </cell>
          <cell r="H224">
            <v>0</v>
          </cell>
          <cell r="I224">
            <v>0</v>
          </cell>
        </row>
        <row r="225">
          <cell r="F225" t="str">
            <v/>
          </cell>
          <cell r="G225">
            <v>0</v>
          </cell>
          <cell r="H225">
            <v>0</v>
          </cell>
          <cell r="I225">
            <v>0</v>
          </cell>
        </row>
        <row r="226">
          <cell r="F226" t="str">
            <v/>
          </cell>
          <cell r="G226">
            <v>0</v>
          </cell>
          <cell r="H226">
            <v>0</v>
          </cell>
          <cell r="I226">
            <v>0</v>
          </cell>
        </row>
        <row r="227">
          <cell r="F227" t="str">
            <v/>
          </cell>
          <cell r="G227">
            <v>0</v>
          </cell>
          <cell r="H227">
            <v>0</v>
          </cell>
          <cell r="I227">
            <v>0</v>
          </cell>
        </row>
        <row r="228">
          <cell r="F228" t="str">
            <v/>
          </cell>
          <cell r="G228">
            <v>0</v>
          </cell>
          <cell r="H228">
            <v>0</v>
          </cell>
          <cell r="I228">
            <v>0</v>
          </cell>
        </row>
        <row r="229">
          <cell r="F229" t="str">
            <v/>
          </cell>
          <cell r="G229">
            <v>0</v>
          </cell>
          <cell r="H229">
            <v>0</v>
          </cell>
          <cell r="I229">
            <v>0</v>
          </cell>
        </row>
        <row r="230">
          <cell r="F230" t="str">
            <v/>
          </cell>
          <cell r="G230">
            <v>0</v>
          </cell>
          <cell r="H230">
            <v>0</v>
          </cell>
          <cell r="I230">
            <v>0</v>
          </cell>
        </row>
        <row r="231">
          <cell r="F231" t="str">
            <v/>
          </cell>
          <cell r="G231">
            <v>0</v>
          </cell>
          <cell r="H231">
            <v>0</v>
          </cell>
          <cell r="I231">
            <v>0</v>
          </cell>
        </row>
        <row r="232">
          <cell r="F232" t="str">
            <v/>
          </cell>
          <cell r="G232">
            <v>0</v>
          </cell>
          <cell r="H232">
            <v>0</v>
          </cell>
          <cell r="I232">
            <v>0</v>
          </cell>
        </row>
        <row r="233">
          <cell r="F233" t="str">
            <v/>
          </cell>
          <cell r="G233">
            <v>0</v>
          </cell>
          <cell r="H233">
            <v>0</v>
          </cell>
          <cell r="I233">
            <v>0</v>
          </cell>
        </row>
        <row r="234">
          <cell r="F234" t="str">
            <v/>
          </cell>
          <cell r="G234">
            <v>0</v>
          </cell>
          <cell r="H234">
            <v>0</v>
          </cell>
          <cell r="I234">
            <v>0</v>
          </cell>
        </row>
        <row r="235">
          <cell r="F235" t="str">
            <v/>
          </cell>
          <cell r="G235">
            <v>0</v>
          </cell>
          <cell r="H235">
            <v>0</v>
          </cell>
          <cell r="I235">
            <v>0</v>
          </cell>
        </row>
        <row r="236">
          <cell r="F236" t="str">
            <v/>
          </cell>
          <cell r="G236">
            <v>0</v>
          </cell>
          <cell r="H236">
            <v>0</v>
          </cell>
          <cell r="I236">
            <v>0</v>
          </cell>
        </row>
        <row r="237">
          <cell r="F237" t="str">
            <v/>
          </cell>
          <cell r="G237">
            <v>0</v>
          </cell>
          <cell r="H237">
            <v>0</v>
          </cell>
          <cell r="I237">
            <v>0</v>
          </cell>
        </row>
        <row r="238">
          <cell r="F238" t="str">
            <v/>
          </cell>
          <cell r="G238">
            <v>0</v>
          </cell>
          <cell r="H238">
            <v>0</v>
          </cell>
          <cell r="I238">
            <v>0</v>
          </cell>
        </row>
        <row r="239">
          <cell r="F239" t="str">
            <v/>
          </cell>
          <cell r="G239">
            <v>0</v>
          </cell>
          <cell r="H239">
            <v>0</v>
          </cell>
          <cell r="I239">
            <v>0</v>
          </cell>
        </row>
        <row r="240">
          <cell r="F240" t="str">
            <v/>
          </cell>
          <cell r="G240">
            <v>0</v>
          </cell>
          <cell r="H240">
            <v>0</v>
          </cell>
          <cell r="I240">
            <v>0</v>
          </cell>
        </row>
        <row r="241">
          <cell r="F241" t="str">
            <v/>
          </cell>
          <cell r="G241">
            <v>0</v>
          </cell>
          <cell r="H241">
            <v>0</v>
          </cell>
          <cell r="I241">
            <v>0</v>
          </cell>
        </row>
        <row r="242">
          <cell r="F242" t="str">
            <v/>
          </cell>
          <cell r="G242">
            <v>0</v>
          </cell>
          <cell r="H242">
            <v>0</v>
          </cell>
          <cell r="I242">
            <v>0</v>
          </cell>
        </row>
        <row r="243">
          <cell r="F243" t="str">
            <v/>
          </cell>
          <cell r="G243">
            <v>0</v>
          </cell>
          <cell r="H243">
            <v>0</v>
          </cell>
          <cell r="I243">
            <v>0</v>
          </cell>
        </row>
        <row r="244">
          <cell r="F244" t="str">
            <v/>
          </cell>
          <cell r="G244">
            <v>0</v>
          </cell>
          <cell r="H244">
            <v>0</v>
          </cell>
          <cell r="I244">
            <v>0</v>
          </cell>
        </row>
        <row r="245">
          <cell r="F245" t="str">
            <v/>
          </cell>
          <cell r="G245">
            <v>0</v>
          </cell>
          <cell r="H245">
            <v>0</v>
          </cell>
          <cell r="I245">
            <v>0</v>
          </cell>
        </row>
        <row r="246">
          <cell r="F246" t="str">
            <v/>
          </cell>
          <cell r="G246">
            <v>0</v>
          </cell>
          <cell r="H246">
            <v>0</v>
          </cell>
          <cell r="I246">
            <v>0</v>
          </cell>
        </row>
        <row r="247">
          <cell r="F247" t="str">
            <v/>
          </cell>
          <cell r="G247">
            <v>0</v>
          </cell>
          <cell r="H247">
            <v>0</v>
          </cell>
          <cell r="I247">
            <v>0</v>
          </cell>
        </row>
        <row r="248">
          <cell r="F248" t="str">
            <v/>
          </cell>
          <cell r="G248">
            <v>0</v>
          </cell>
          <cell r="H248">
            <v>0</v>
          </cell>
          <cell r="I248">
            <v>0</v>
          </cell>
        </row>
        <row r="249">
          <cell r="F249" t="str">
            <v/>
          </cell>
          <cell r="G249">
            <v>0</v>
          </cell>
          <cell r="H249">
            <v>0</v>
          </cell>
          <cell r="I249">
            <v>0</v>
          </cell>
        </row>
        <row r="250">
          <cell r="F250" t="str">
            <v/>
          </cell>
          <cell r="G250">
            <v>0</v>
          </cell>
          <cell r="H250">
            <v>0</v>
          </cell>
          <cell r="I250">
            <v>0</v>
          </cell>
        </row>
        <row r="251">
          <cell r="F251" t="str">
            <v/>
          </cell>
          <cell r="G251">
            <v>0</v>
          </cell>
          <cell r="H251">
            <v>0</v>
          </cell>
          <cell r="I251">
            <v>0</v>
          </cell>
        </row>
        <row r="252">
          <cell r="F252" t="str">
            <v/>
          </cell>
          <cell r="G252">
            <v>0</v>
          </cell>
          <cell r="H252">
            <v>0</v>
          </cell>
          <cell r="I252">
            <v>0</v>
          </cell>
        </row>
        <row r="253">
          <cell r="F253" t="str">
            <v/>
          </cell>
          <cell r="G253">
            <v>0</v>
          </cell>
          <cell r="H253">
            <v>0</v>
          </cell>
          <cell r="I253">
            <v>0</v>
          </cell>
        </row>
        <row r="254">
          <cell r="F254" t="str">
            <v/>
          </cell>
          <cell r="G254">
            <v>0</v>
          </cell>
          <cell r="H254">
            <v>0</v>
          </cell>
          <cell r="I254">
            <v>0</v>
          </cell>
        </row>
        <row r="255">
          <cell r="F255" t="str">
            <v/>
          </cell>
          <cell r="G255">
            <v>0</v>
          </cell>
          <cell r="H255">
            <v>0</v>
          </cell>
          <cell r="I255">
            <v>0</v>
          </cell>
        </row>
        <row r="256">
          <cell r="F256" t="str">
            <v/>
          </cell>
          <cell r="G256">
            <v>0</v>
          </cell>
          <cell r="H256">
            <v>0</v>
          </cell>
          <cell r="I256">
            <v>0</v>
          </cell>
        </row>
        <row r="257">
          <cell r="F257" t="str">
            <v/>
          </cell>
          <cell r="G257">
            <v>0</v>
          </cell>
          <cell r="H257">
            <v>0</v>
          </cell>
          <cell r="I257">
            <v>0</v>
          </cell>
        </row>
        <row r="258">
          <cell r="F258" t="str">
            <v/>
          </cell>
          <cell r="G258">
            <v>0</v>
          </cell>
          <cell r="H258">
            <v>0</v>
          </cell>
          <cell r="I258">
            <v>0</v>
          </cell>
        </row>
        <row r="259">
          <cell r="F259" t="str">
            <v/>
          </cell>
          <cell r="G259">
            <v>0</v>
          </cell>
          <cell r="H259">
            <v>0</v>
          </cell>
          <cell r="I259">
            <v>0</v>
          </cell>
        </row>
        <row r="260">
          <cell r="F260" t="str">
            <v/>
          </cell>
          <cell r="G260">
            <v>0</v>
          </cell>
          <cell r="H260">
            <v>0</v>
          </cell>
          <cell r="I260">
            <v>0</v>
          </cell>
        </row>
        <row r="261">
          <cell r="F261" t="str">
            <v/>
          </cell>
          <cell r="G261">
            <v>0</v>
          </cell>
          <cell r="H261">
            <v>0</v>
          </cell>
          <cell r="I261">
            <v>0</v>
          </cell>
        </row>
        <row r="262">
          <cell r="F262" t="str">
            <v/>
          </cell>
          <cell r="G262">
            <v>0</v>
          </cell>
          <cell r="H262">
            <v>0</v>
          </cell>
          <cell r="I262">
            <v>0</v>
          </cell>
        </row>
        <row r="263">
          <cell r="F263" t="str">
            <v/>
          </cell>
          <cell r="G263">
            <v>0</v>
          </cell>
          <cell r="H263">
            <v>0</v>
          </cell>
          <cell r="I263">
            <v>0</v>
          </cell>
        </row>
        <row r="264">
          <cell r="F264" t="str">
            <v/>
          </cell>
          <cell r="G264">
            <v>0</v>
          </cell>
          <cell r="H264">
            <v>0</v>
          </cell>
          <cell r="I264">
            <v>0</v>
          </cell>
        </row>
        <row r="265">
          <cell r="F265" t="str">
            <v/>
          </cell>
          <cell r="G265">
            <v>0</v>
          </cell>
          <cell r="H265">
            <v>0</v>
          </cell>
          <cell r="I265">
            <v>0</v>
          </cell>
        </row>
        <row r="266">
          <cell r="F266" t="str">
            <v/>
          </cell>
          <cell r="G266">
            <v>0</v>
          </cell>
          <cell r="H266">
            <v>0</v>
          </cell>
          <cell r="I266">
            <v>0</v>
          </cell>
        </row>
        <row r="267">
          <cell r="F267" t="str">
            <v/>
          </cell>
          <cell r="G267">
            <v>0</v>
          </cell>
          <cell r="H267">
            <v>0</v>
          </cell>
          <cell r="I267">
            <v>0</v>
          </cell>
        </row>
        <row r="268">
          <cell r="F268" t="str">
            <v/>
          </cell>
          <cell r="G268">
            <v>0</v>
          </cell>
          <cell r="H268">
            <v>0</v>
          </cell>
          <cell r="I268">
            <v>0</v>
          </cell>
        </row>
        <row r="269">
          <cell r="F269" t="str">
            <v/>
          </cell>
          <cell r="G269">
            <v>0</v>
          </cell>
          <cell r="H269">
            <v>0</v>
          </cell>
          <cell r="I269">
            <v>0</v>
          </cell>
        </row>
        <row r="270">
          <cell r="F270" t="str">
            <v/>
          </cell>
          <cell r="G270">
            <v>0</v>
          </cell>
          <cell r="H270">
            <v>0</v>
          </cell>
          <cell r="I270">
            <v>0</v>
          </cell>
        </row>
        <row r="271">
          <cell r="F271" t="str">
            <v/>
          </cell>
          <cell r="G271">
            <v>0</v>
          </cell>
          <cell r="H271">
            <v>0</v>
          </cell>
          <cell r="I271">
            <v>0</v>
          </cell>
        </row>
        <row r="272">
          <cell r="F272" t="str">
            <v/>
          </cell>
          <cell r="G272">
            <v>0</v>
          </cell>
          <cell r="H272">
            <v>0</v>
          </cell>
          <cell r="I272">
            <v>0</v>
          </cell>
        </row>
        <row r="273">
          <cell r="F273" t="str">
            <v/>
          </cell>
          <cell r="G273">
            <v>0</v>
          </cell>
          <cell r="H273">
            <v>0</v>
          </cell>
          <cell r="I273">
            <v>0</v>
          </cell>
        </row>
        <row r="274">
          <cell r="F274" t="str">
            <v/>
          </cell>
          <cell r="G274">
            <v>0</v>
          </cell>
          <cell r="H274">
            <v>0</v>
          </cell>
          <cell r="I274">
            <v>0</v>
          </cell>
        </row>
        <row r="275">
          <cell r="F275" t="str">
            <v/>
          </cell>
          <cell r="G275">
            <v>0</v>
          </cell>
          <cell r="H275">
            <v>0</v>
          </cell>
          <cell r="I275">
            <v>0</v>
          </cell>
        </row>
        <row r="276">
          <cell r="F276" t="str">
            <v/>
          </cell>
          <cell r="G276">
            <v>0</v>
          </cell>
          <cell r="H276">
            <v>0</v>
          </cell>
          <cell r="I276">
            <v>0</v>
          </cell>
        </row>
        <row r="277">
          <cell r="F277" t="str">
            <v/>
          </cell>
          <cell r="G277">
            <v>0</v>
          </cell>
          <cell r="H277">
            <v>0</v>
          </cell>
          <cell r="I277">
            <v>0</v>
          </cell>
        </row>
        <row r="278">
          <cell r="F278" t="str">
            <v/>
          </cell>
          <cell r="G278">
            <v>0</v>
          </cell>
          <cell r="H278">
            <v>0</v>
          </cell>
          <cell r="I278">
            <v>0</v>
          </cell>
        </row>
        <row r="279">
          <cell r="F279" t="str">
            <v/>
          </cell>
          <cell r="G279">
            <v>0</v>
          </cell>
          <cell r="H279">
            <v>0</v>
          </cell>
          <cell r="I279">
            <v>0</v>
          </cell>
        </row>
        <row r="280">
          <cell r="F280" t="str">
            <v/>
          </cell>
          <cell r="G280">
            <v>0</v>
          </cell>
          <cell r="H280">
            <v>0</v>
          </cell>
          <cell r="I280">
            <v>0</v>
          </cell>
        </row>
        <row r="281">
          <cell r="F281" t="str">
            <v/>
          </cell>
          <cell r="G281">
            <v>0</v>
          </cell>
          <cell r="H281">
            <v>0</v>
          </cell>
          <cell r="I281">
            <v>0</v>
          </cell>
        </row>
        <row r="282">
          <cell r="F282" t="str">
            <v/>
          </cell>
          <cell r="G282">
            <v>0</v>
          </cell>
          <cell r="H282">
            <v>0</v>
          </cell>
          <cell r="I282">
            <v>0</v>
          </cell>
        </row>
        <row r="283">
          <cell r="F283" t="str">
            <v/>
          </cell>
          <cell r="G283">
            <v>0</v>
          </cell>
          <cell r="H283">
            <v>0</v>
          </cell>
          <cell r="I283">
            <v>0</v>
          </cell>
        </row>
        <row r="284">
          <cell r="F284" t="str">
            <v/>
          </cell>
          <cell r="G284">
            <v>0</v>
          </cell>
          <cell r="H284">
            <v>0</v>
          </cell>
          <cell r="I284">
            <v>0</v>
          </cell>
        </row>
        <row r="285">
          <cell r="F285" t="str">
            <v/>
          </cell>
          <cell r="G285">
            <v>0</v>
          </cell>
          <cell r="H285">
            <v>0</v>
          </cell>
          <cell r="I285">
            <v>0</v>
          </cell>
        </row>
        <row r="286">
          <cell r="F286" t="str">
            <v/>
          </cell>
          <cell r="G286">
            <v>0</v>
          </cell>
          <cell r="H286">
            <v>0</v>
          </cell>
          <cell r="I286">
            <v>0</v>
          </cell>
        </row>
        <row r="287">
          <cell r="F287" t="str">
            <v/>
          </cell>
          <cell r="G287">
            <v>0</v>
          </cell>
          <cell r="H287">
            <v>0</v>
          </cell>
          <cell r="I287">
            <v>0</v>
          </cell>
        </row>
        <row r="288">
          <cell r="F288" t="str">
            <v/>
          </cell>
          <cell r="G288">
            <v>0</v>
          </cell>
          <cell r="H288">
            <v>0</v>
          </cell>
          <cell r="I288">
            <v>0</v>
          </cell>
        </row>
        <row r="289">
          <cell r="F289" t="str">
            <v/>
          </cell>
          <cell r="G289">
            <v>0</v>
          </cell>
          <cell r="H289">
            <v>0</v>
          </cell>
          <cell r="I289">
            <v>0</v>
          </cell>
        </row>
        <row r="290">
          <cell r="F290" t="str">
            <v/>
          </cell>
          <cell r="G290">
            <v>0</v>
          </cell>
          <cell r="H290">
            <v>0</v>
          </cell>
          <cell r="I290">
            <v>0</v>
          </cell>
        </row>
        <row r="291">
          <cell r="F291" t="str">
            <v/>
          </cell>
          <cell r="G291">
            <v>0</v>
          </cell>
          <cell r="H291">
            <v>0</v>
          </cell>
          <cell r="I291">
            <v>0</v>
          </cell>
        </row>
        <row r="292">
          <cell r="F292" t="str">
            <v/>
          </cell>
          <cell r="G292">
            <v>0</v>
          </cell>
          <cell r="H292">
            <v>0</v>
          </cell>
          <cell r="I292">
            <v>0</v>
          </cell>
        </row>
        <row r="293">
          <cell r="F293" t="str">
            <v/>
          </cell>
          <cell r="G293">
            <v>0</v>
          </cell>
          <cell r="H293">
            <v>0</v>
          </cell>
          <cell r="I293">
            <v>0</v>
          </cell>
        </row>
        <row r="294">
          <cell r="F294" t="str">
            <v/>
          </cell>
          <cell r="G294">
            <v>0</v>
          </cell>
          <cell r="H294">
            <v>0</v>
          </cell>
          <cell r="I294">
            <v>0</v>
          </cell>
        </row>
        <row r="295">
          <cell r="F295" t="str">
            <v/>
          </cell>
          <cell r="G295">
            <v>0</v>
          </cell>
          <cell r="H295">
            <v>0</v>
          </cell>
          <cell r="I295">
            <v>0</v>
          </cell>
        </row>
        <row r="296">
          <cell r="F296" t="str">
            <v/>
          </cell>
          <cell r="G296">
            <v>0</v>
          </cell>
          <cell r="H296">
            <v>0</v>
          </cell>
          <cell r="I296">
            <v>0</v>
          </cell>
        </row>
        <row r="297">
          <cell r="F297" t="str">
            <v/>
          </cell>
          <cell r="G297">
            <v>0</v>
          </cell>
          <cell r="H297">
            <v>0</v>
          </cell>
          <cell r="I297">
            <v>0</v>
          </cell>
        </row>
        <row r="298">
          <cell r="F298" t="str">
            <v/>
          </cell>
          <cell r="G298">
            <v>0</v>
          </cell>
          <cell r="H298">
            <v>0</v>
          </cell>
          <cell r="I298">
            <v>0</v>
          </cell>
        </row>
        <row r="299">
          <cell r="F299" t="str">
            <v/>
          </cell>
          <cell r="G299">
            <v>0</v>
          </cell>
          <cell r="H299">
            <v>0</v>
          </cell>
          <cell r="I299">
            <v>0</v>
          </cell>
        </row>
        <row r="300">
          <cell r="F300" t="str">
            <v/>
          </cell>
          <cell r="G300">
            <v>0</v>
          </cell>
          <cell r="H300">
            <v>0</v>
          </cell>
          <cell r="I300">
            <v>0</v>
          </cell>
        </row>
        <row r="301">
          <cell r="F301" t="str">
            <v/>
          </cell>
          <cell r="G301">
            <v>0</v>
          </cell>
          <cell r="H301">
            <v>0</v>
          </cell>
          <cell r="I301">
            <v>0</v>
          </cell>
        </row>
        <row r="302">
          <cell r="F302" t="str">
            <v/>
          </cell>
          <cell r="G302">
            <v>0</v>
          </cell>
          <cell r="H302">
            <v>0</v>
          </cell>
          <cell r="I302">
            <v>0</v>
          </cell>
        </row>
        <row r="303">
          <cell r="F303" t="str">
            <v/>
          </cell>
          <cell r="G303">
            <v>0</v>
          </cell>
          <cell r="H303">
            <v>0</v>
          </cell>
          <cell r="I303">
            <v>0</v>
          </cell>
        </row>
        <row r="304">
          <cell r="F304" t="str">
            <v/>
          </cell>
          <cell r="G304">
            <v>0</v>
          </cell>
          <cell r="H304">
            <v>0</v>
          </cell>
          <cell r="I304">
            <v>0</v>
          </cell>
        </row>
        <row r="305">
          <cell r="F305" t="str">
            <v/>
          </cell>
          <cell r="G305">
            <v>0</v>
          </cell>
          <cell r="H305">
            <v>0</v>
          </cell>
          <cell r="I305">
            <v>0</v>
          </cell>
        </row>
        <row r="306">
          <cell r="F306" t="str">
            <v/>
          </cell>
          <cell r="G306">
            <v>0</v>
          </cell>
          <cell r="H306">
            <v>0</v>
          </cell>
          <cell r="I306">
            <v>0</v>
          </cell>
        </row>
        <row r="307">
          <cell r="F307" t="str">
            <v/>
          </cell>
          <cell r="G307">
            <v>0</v>
          </cell>
          <cell r="H307">
            <v>0</v>
          </cell>
          <cell r="I307">
            <v>0</v>
          </cell>
        </row>
        <row r="308">
          <cell r="F308" t="str">
            <v/>
          </cell>
          <cell r="G308">
            <v>0</v>
          </cell>
          <cell r="H308">
            <v>0</v>
          </cell>
          <cell r="I308">
            <v>0</v>
          </cell>
        </row>
        <row r="309">
          <cell r="F309" t="str">
            <v/>
          </cell>
          <cell r="G309">
            <v>0</v>
          </cell>
          <cell r="H309">
            <v>0</v>
          </cell>
          <cell r="I309">
            <v>0</v>
          </cell>
        </row>
        <row r="310">
          <cell r="F310" t="str">
            <v/>
          </cell>
          <cell r="G310">
            <v>0</v>
          </cell>
          <cell r="H310">
            <v>0</v>
          </cell>
          <cell r="I310">
            <v>0</v>
          </cell>
        </row>
        <row r="311">
          <cell r="F311" t="str">
            <v/>
          </cell>
          <cell r="G311">
            <v>0</v>
          </cell>
          <cell r="H311">
            <v>0</v>
          </cell>
          <cell r="I311">
            <v>0</v>
          </cell>
        </row>
        <row r="312">
          <cell r="F312" t="str">
            <v/>
          </cell>
          <cell r="G312">
            <v>0</v>
          </cell>
          <cell r="H312">
            <v>0</v>
          </cell>
          <cell r="I312">
            <v>0</v>
          </cell>
        </row>
        <row r="313">
          <cell r="F313" t="str">
            <v/>
          </cell>
          <cell r="G313">
            <v>0</v>
          </cell>
          <cell r="H313">
            <v>0</v>
          </cell>
          <cell r="I313">
            <v>0</v>
          </cell>
        </row>
        <row r="314">
          <cell r="F314" t="str">
            <v/>
          </cell>
          <cell r="G314">
            <v>0</v>
          </cell>
          <cell r="H314">
            <v>0</v>
          </cell>
          <cell r="I314">
            <v>0</v>
          </cell>
        </row>
        <row r="315">
          <cell r="F315" t="str">
            <v/>
          </cell>
          <cell r="G315">
            <v>0</v>
          </cell>
          <cell r="H315">
            <v>0</v>
          </cell>
          <cell r="I315">
            <v>0</v>
          </cell>
        </row>
        <row r="316">
          <cell r="F316" t="str">
            <v/>
          </cell>
          <cell r="G316">
            <v>0</v>
          </cell>
          <cell r="H316">
            <v>0</v>
          </cell>
          <cell r="I316">
            <v>0</v>
          </cell>
        </row>
        <row r="317">
          <cell r="F317" t="str">
            <v/>
          </cell>
          <cell r="G317">
            <v>0</v>
          </cell>
          <cell r="H317">
            <v>0</v>
          </cell>
          <cell r="I317">
            <v>0</v>
          </cell>
        </row>
        <row r="318">
          <cell r="F318" t="str">
            <v/>
          </cell>
          <cell r="G318">
            <v>0</v>
          </cell>
          <cell r="H318">
            <v>0</v>
          </cell>
          <cell r="I318">
            <v>0</v>
          </cell>
        </row>
        <row r="319">
          <cell r="F319" t="str">
            <v/>
          </cell>
          <cell r="G319">
            <v>0</v>
          </cell>
          <cell r="H319">
            <v>0</v>
          </cell>
          <cell r="I319">
            <v>0</v>
          </cell>
        </row>
        <row r="320">
          <cell r="F320" t="str">
            <v/>
          </cell>
          <cell r="G320">
            <v>0</v>
          </cell>
          <cell r="H320">
            <v>0</v>
          </cell>
          <cell r="I320">
            <v>0</v>
          </cell>
        </row>
        <row r="321">
          <cell r="F321" t="str">
            <v/>
          </cell>
          <cell r="G321">
            <v>0</v>
          </cell>
          <cell r="H321">
            <v>0</v>
          </cell>
          <cell r="I321">
            <v>0</v>
          </cell>
        </row>
        <row r="322">
          <cell r="F322" t="str">
            <v/>
          </cell>
          <cell r="G322">
            <v>0</v>
          </cell>
          <cell r="H322">
            <v>0</v>
          </cell>
          <cell r="I322">
            <v>0</v>
          </cell>
        </row>
        <row r="323">
          <cell r="F323" t="str">
            <v/>
          </cell>
          <cell r="G323">
            <v>0</v>
          </cell>
          <cell r="H323">
            <v>0</v>
          </cell>
          <cell r="I323">
            <v>0</v>
          </cell>
        </row>
        <row r="324">
          <cell r="F324" t="str">
            <v/>
          </cell>
          <cell r="G324">
            <v>0</v>
          </cell>
          <cell r="H324">
            <v>0</v>
          </cell>
          <cell r="I324">
            <v>0</v>
          </cell>
        </row>
        <row r="325">
          <cell r="F325" t="str">
            <v/>
          </cell>
          <cell r="G325">
            <v>0</v>
          </cell>
          <cell r="H325">
            <v>0</v>
          </cell>
          <cell r="I325">
            <v>0</v>
          </cell>
        </row>
        <row r="326">
          <cell r="F326" t="str">
            <v/>
          </cell>
          <cell r="G326">
            <v>0</v>
          </cell>
          <cell r="H326">
            <v>0</v>
          </cell>
          <cell r="I326">
            <v>0</v>
          </cell>
        </row>
        <row r="327">
          <cell r="F327" t="str">
            <v/>
          </cell>
          <cell r="G327">
            <v>0</v>
          </cell>
          <cell r="H327">
            <v>0</v>
          </cell>
          <cell r="I327">
            <v>0</v>
          </cell>
        </row>
        <row r="328">
          <cell r="F328" t="str">
            <v/>
          </cell>
          <cell r="G328">
            <v>0</v>
          </cell>
          <cell r="H328">
            <v>0</v>
          </cell>
          <cell r="I328">
            <v>0</v>
          </cell>
        </row>
        <row r="329">
          <cell r="F329" t="str">
            <v/>
          </cell>
          <cell r="G329">
            <v>0</v>
          </cell>
          <cell r="H329">
            <v>0</v>
          </cell>
          <cell r="I329">
            <v>0</v>
          </cell>
        </row>
        <row r="330">
          <cell r="F330" t="str">
            <v/>
          </cell>
          <cell r="G330">
            <v>0</v>
          </cell>
          <cell r="H330">
            <v>0</v>
          </cell>
          <cell r="I330">
            <v>0</v>
          </cell>
        </row>
        <row r="331">
          <cell r="F331" t="str">
            <v/>
          </cell>
          <cell r="G331">
            <v>0</v>
          </cell>
          <cell r="H331">
            <v>0</v>
          </cell>
          <cell r="I331">
            <v>0</v>
          </cell>
        </row>
        <row r="332">
          <cell r="F332" t="str">
            <v/>
          </cell>
          <cell r="G332">
            <v>0</v>
          </cell>
          <cell r="H332">
            <v>0</v>
          </cell>
          <cell r="I332">
            <v>0</v>
          </cell>
        </row>
        <row r="333">
          <cell r="F333" t="str">
            <v/>
          </cell>
          <cell r="G333">
            <v>0</v>
          </cell>
          <cell r="H333">
            <v>0</v>
          </cell>
          <cell r="I333">
            <v>0</v>
          </cell>
        </row>
        <row r="334">
          <cell r="F334" t="str">
            <v/>
          </cell>
          <cell r="G334">
            <v>0</v>
          </cell>
          <cell r="H334">
            <v>0</v>
          </cell>
          <cell r="I334">
            <v>0</v>
          </cell>
        </row>
        <row r="335">
          <cell r="F335" t="str">
            <v/>
          </cell>
          <cell r="G335">
            <v>0</v>
          </cell>
          <cell r="H335">
            <v>0</v>
          </cell>
          <cell r="I335">
            <v>0</v>
          </cell>
        </row>
        <row r="336">
          <cell r="F336" t="str">
            <v/>
          </cell>
          <cell r="G336">
            <v>0</v>
          </cell>
          <cell r="H336">
            <v>0</v>
          </cell>
          <cell r="I336">
            <v>0</v>
          </cell>
        </row>
        <row r="337">
          <cell r="F337" t="str">
            <v/>
          </cell>
          <cell r="G337">
            <v>0</v>
          </cell>
          <cell r="H337">
            <v>0</v>
          </cell>
          <cell r="I337">
            <v>0</v>
          </cell>
        </row>
        <row r="338">
          <cell r="F338" t="str">
            <v/>
          </cell>
          <cell r="G338">
            <v>0</v>
          </cell>
          <cell r="H338">
            <v>0</v>
          </cell>
          <cell r="I338">
            <v>0</v>
          </cell>
        </row>
        <row r="339">
          <cell r="F339" t="str">
            <v/>
          </cell>
          <cell r="G339">
            <v>0</v>
          </cell>
          <cell r="H339">
            <v>0</v>
          </cell>
          <cell r="I339">
            <v>0</v>
          </cell>
        </row>
        <row r="340">
          <cell r="F340" t="str">
            <v/>
          </cell>
          <cell r="G340">
            <v>0</v>
          </cell>
          <cell r="H340">
            <v>0</v>
          </cell>
          <cell r="I340">
            <v>0</v>
          </cell>
        </row>
        <row r="341">
          <cell r="F341" t="str">
            <v/>
          </cell>
          <cell r="G341">
            <v>0</v>
          </cell>
          <cell r="H341">
            <v>0</v>
          </cell>
          <cell r="I341">
            <v>0</v>
          </cell>
        </row>
        <row r="342">
          <cell r="F342" t="str">
            <v/>
          </cell>
          <cell r="G342">
            <v>0</v>
          </cell>
          <cell r="H342">
            <v>0</v>
          </cell>
          <cell r="I342">
            <v>0</v>
          </cell>
        </row>
        <row r="343">
          <cell r="F343" t="str">
            <v/>
          </cell>
          <cell r="G343">
            <v>0</v>
          </cell>
          <cell r="H343">
            <v>0</v>
          </cell>
          <cell r="I343">
            <v>0</v>
          </cell>
        </row>
        <row r="344">
          <cell r="F344" t="str">
            <v/>
          </cell>
          <cell r="G344">
            <v>0</v>
          </cell>
          <cell r="H344">
            <v>0</v>
          </cell>
          <cell r="I344">
            <v>0</v>
          </cell>
        </row>
        <row r="345">
          <cell r="F345" t="str">
            <v/>
          </cell>
          <cell r="G345">
            <v>0</v>
          </cell>
          <cell r="H345">
            <v>0</v>
          </cell>
          <cell r="I345">
            <v>0</v>
          </cell>
        </row>
        <row r="346">
          <cell r="F346" t="str">
            <v/>
          </cell>
          <cell r="G346">
            <v>0</v>
          </cell>
          <cell r="H346">
            <v>0</v>
          </cell>
          <cell r="I346">
            <v>0</v>
          </cell>
        </row>
        <row r="347">
          <cell r="F347" t="str">
            <v/>
          </cell>
          <cell r="G347">
            <v>0</v>
          </cell>
          <cell r="H347">
            <v>0</v>
          </cell>
          <cell r="I347">
            <v>0</v>
          </cell>
        </row>
        <row r="348">
          <cell r="F348" t="str">
            <v/>
          </cell>
          <cell r="G348">
            <v>0</v>
          </cell>
          <cell r="H348">
            <v>0</v>
          </cell>
          <cell r="I348">
            <v>0</v>
          </cell>
        </row>
        <row r="349">
          <cell r="F349" t="str">
            <v/>
          </cell>
          <cell r="G349">
            <v>0</v>
          </cell>
          <cell r="H349">
            <v>0</v>
          </cell>
          <cell r="I349">
            <v>0</v>
          </cell>
        </row>
        <row r="350">
          <cell r="F350" t="str">
            <v/>
          </cell>
          <cell r="G350">
            <v>0</v>
          </cell>
          <cell r="H350">
            <v>0</v>
          </cell>
          <cell r="I350">
            <v>0</v>
          </cell>
        </row>
        <row r="351">
          <cell r="F351" t="str">
            <v/>
          </cell>
          <cell r="G351">
            <v>0</v>
          </cell>
          <cell r="H351">
            <v>0</v>
          </cell>
          <cell r="I351">
            <v>0</v>
          </cell>
        </row>
        <row r="352">
          <cell r="F352" t="str">
            <v/>
          </cell>
          <cell r="G352">
            <v>0</v>
          </cell>
          <cell r="H352">
            <v>0</v>
          </cell>
          <cell r="I352">
            <v>0</v>
          </cell>
        </row>
        <row r="353">
          <cell r="F353" t="str">
            <v/>
          </cell>
          <cell r="G353">
            <v>0</v>
          </cell>
          <cell r="H353">
            <v>0</v>
          </cell>
          <cell r="I353">
            <v>0</v>
          </cell>
        </row>
        <row r="354">
          <cell r="F354" t="str">
            <v/>
          </cell>
          <cell r="G354">
            <v>0</v>
          </cell>
          <cell r="H354">
            <v>0</v>
          </cell>
          <cell r="I354">
            <v>0</v>
          </cell>
        </row>
        <row r="355">
          <cell r="F355" t="str">
            <v/>
          </cell>
          <cell r="G355">
            <v>0</v>
          </cell>
          <cell r="H355">
            <v>0</v>
          </cell>
          <cell r="I355">
            <v>0</v>
          </cell>
        </row>
        <row r="356">
          <cell r="F356" t="str">
            <v/>
          </cell>
          <cell r="G356">
            <v>0</v>
          </cell>
          <cell r="H356">
            <v>0</v>
          </cell>
          <cell r="I356">
            <v>0</v>
          </cell>
        </row>
        <row r="357">
          <cell r="F357" t="str">
            <v/>
          </cell>
          <cell r="G357">
            <v>0</v>
          </cell>
          <cell r="H357">
            <v>0</v>
          </cell>
          <cell r="I357">
            <v>0</v>
          </cell>
        </row>
        <row r="358">
          <cell r="F358" t="str">
            <v/>
          </cell>
          <cell r="G358">
            <v>0</v>
          </cell>
          <cell r="H358">
            <v>0</v>
          </cell>
          <cell r="I358">
            <v>0</v>
          </cell>
        </row>
        <row r="359">
          <cell r="F359" t="str">
            <v/>
          </cell>
          <cell r="G359">
            <v>0</v>
          </cell>
          <cell r="H359">
            <v>0</v>
          </cell>
          <cell r="I359">
            <v>0</v>
          </cell>
        </row>
        <row r="360">
          <cell r="F360" t="str">
            <v/>
          </cell>
          <cell r="G360">
            <v>0</v>
          </cell>
          <cell r="H360">
            <v>0</v>
          </cell>
          <cell r="I360">
            <v>0</v>
          </cell>
        </row>
        <row r="361">
          <cell r="F361" t="str">
            <v/>
          </cell>
          <cell r="G361">
            <v>0</v>
          </cell>
          <cell r="H361">
            <v>0</v>
          </cell>
          <cell r="I361">
            <v>0</v>
          </cell>
        </row>
        <row r="362">
          <cell r="F362" t="str">
            <v/>
          </cell>
          <cell r="G362">
            <v>0</v>
          </cell>
          <cell r="H362">
            <v>0</v>
          </cell>
          <cell r="I362">
            <v>0</v>
          </cell>
        </row>
        <row r="363">
          <cell r="F363" t="str">
            <v/>
          </cell>
          <cell r="G363">
            <v>0</v>
          </cell>
          <cell r="H363">
            <v>0</v>
          </cell>
          <cell r="I363">
            <v>0</v>
          </cell>
        </row>
        <row r="364">
          <cell r="F364" t="str">
            <v/>
          </cell>
          <cell r="G364">
            <v>0</v>
          </cell>
          <cell r="H364">
            <v>0</v>
          </cell>
          <cell r="I364">
            <v>0</v>
          </cell>
        </row>
        <row r="365">
          <cell r="F365" t="str">
            <v/>
          </cell>
          <cell r="G365">
            <v>0</v>
          </cell>
          <cell r="H365">
            <v>0</v>
          </cell>
          <cell r="I365">
            <v>0</v>
          </cell>
        </row>
        <row r="366">
          <cell r="F366" t="str">
            <v/>
          </cell>
          <cell r="G366">
            <v>0</v>
          </cell>
          <cell r="H366">
            <v>0</v>
          </cell>
          <cell r="I366">
            <v>0</v>
          </cell>
        </row>
        <row r="367">
          <cell r="F367" t="str">
            <v/>
          </cell>
          <cell r="G367">
            <v>0</v>
          </cell>
          <cell r="H367">
            <v>0</v>
          </cell>
          <cell r="I367">
            <v>0</v>
          </cell>
        </row>
        <row r="368">
          <cell r="F368" t="str">
            <v/>
          </cell>
          <cell r="G368">
            <v>0</v>
          </cell>
          <cell r="H368">
            <v>0</v>
          </cell>
          <cell r="I368">
            <v>0</v>
          </cell>
        </row>
        <row r="369">
          <cell r="F369" t="str">
            <v/>
          </cell>
          <cell r="G369">
            <v>0</v>
          </cell>
          <cell r="H369">
            <v>0</v>
          </cell>
          <cell r="I369">
            <v>0</v>
          </cell>
        </row>
        <row r="370">
          <cell r="F370" t="str">
            <v/>
          </cell>
          <cell r="G370">
            <v>0</v>
          </cell>
          <cell r="H370">
            <v>0</v>
          </cell>
          <cell r="I370">
            <v>0</v>
          </cell>
        </row>
        <row r="371">
          <cell r="F371" t="str">
            <v/>
          </cell>
          <cell r="G371">
            <v>0</v>
          </cell>
          <cell r="H371">
            <v>0</v>
          </cell>
          <cell r="I371">
            <v>0</v>
          </cell>
        </row>
        <row r="372">
          <cell r="F372" t="str">
            <v/>
          </cell>
          <cell r="G372">
            <v>0</v>
          </cell>
          <cell r="H372">
            <v>0</v>
          </cell>
          <cell r="I372">
            <v>0</v>
          </cell>
        </row>
        <row r="373">
          <cell r="F373" t="str">
            <v/>
          </cell>
          <cell r="G373">
            <v>0</v>
          </cell>
          <cell r="H373">
            <v>0</v>
          </cell>
          <cell r="I373">
            <v>0</v>
          </cell>
        </row>
        <row r="374">
          <cell r="F374" t="str">
            <v/>
          </cell>
          <cell r="G374">
            <v>0</v>
          </cell>
          <cell r="H374">
            <v>0</v>
          </cell>
          <cell r="I374">
            <v>0</v>
          </cell>
        </row>
        <row r="375">
          <cell r="F375" t="str">
            <v/>
          </cell>
          <cell r="G375">
            <v>0</v>
          </cell>
          <cell r="H375">
            <v>0</v>
          </cell>
          <cell r="I375">
            <v>0</v>
          </cell>
        </row>
        <row r="376">
          <cell r="F376" t="str">
            <v/>
          </cell>
          <cell r="G376">
            <v>0</v>
          </cell>
          <cell r="H376">
            <v>0</v>
          </cell>
          <cell r="I376">
            <v>0</v>
          </cell>
        </row>
        <row r="377">
          <cell r="F377" t="str">
            <v/>
          </cell>
          <cell r="G377">
            <v>0</v>
          </cell>
          <cell r="H377">
            <v>0</v>
          </cell>
          <cell r="I377">
            <v>0</v>
          </cell>
        </row>
        <row r="378">
          <cell r="F378" t="str">
            <v/>
          </cell>
          <cell r="G378">
            <v>0</v>
          </cell>
          <cell r="H378">
            <v>0</v>
          </cell>
          <cell r="I378">
            <v>0</v>
          </cell>
        </row>
        <row r="379">
          <cell r="F379" t="str">
            <v/>
          </cell>
          <cell r="G379">
            <v>0</v>
          </cell>
          <cell r="H379">
            <v>0</v>
          </cell>
          <cell r="I379">
            <v>0</v>
          </cell>
        </row>
        <row r="380">
          <cell r="F380" t="str">
            <v/>
          </cell>
          <cell r="G380">
            <v>0</v>
          </cell>
          <cell r="H380">
            <v>0</v>
          </cell>
          <cell r="I380">
            <v>0</v>
          </cell>
        </row>
        <row r="381">
          <cell r="F381" t="str">
            <v/>
          </cell>
          <cell r="G381">
            <v>0</v>
          </cell>
          <cell r="H381">
            <v>0</v>
          </cell>
          <cell r="I381">
            <v>0</v>
          </cell>
        </row>
        <row r="382">
          <cell r="F382" t="str">
            <v/>
          </cell>
          <cell r="G382">
            <v>0</v>
          </cell>
          <cell r="H382">
            <v>0</v>
          </cell>
          <cell r="I382">
            <v>0</v>
          </cell>
        </row>
        <row r="383">
          <cell r="F383" t="str">
            <v/>
          </cell>
          <cell r="G383">
            <v>0</v>
          </cell>
          <cell r="H383">
            <v>0</v>
          </cell>
          <cell r="I383">
            <v>0</v>
          </cell>
        </row>
        <row r="384">
          <cell r="F384" t="str">
            <v/>
          </cell>
          <cell r="G384">
            <v>0</v>
          </cell>
          <cell r="H384">
            <v>0</v>
          </cell>
          <cell r="I384">
            <v>0</v>
          </cell>
        </row>
        <row r="385">
          <cell r="F385" t="str">
            <v/>
          </cell>
          <cell r="G385">
            <v>0</v>
          </cell>
          <cell r="H385">
            <v>0</v>
          </cell>
          <cell r="I385">
            <v>0</v>
          </cell>
        </row>
        <row r="386">
          <cell r="F386" t="str">
            <v/>
          </cell>
          <cell r="G386">
            <v>0</v>
          </cell>
          <cell r="H386">
            <v>0</v>
          </cell>
          <cell r="I386">
            <v>0</v>
          </cell>
        </row>
        <row r="387">
          <cell r="F387" t="str">
            <v/>
          </cell>
          <cell r="G387">
            <v>0</v>
          </cell>
          <cell r="H387">
            <v>0</v>
          </cell>
          <cell r="I387">
            <v>0</v>
          </cell>
        </row>
        <row r="388">
          <cell r="F388" t="str">
            <v/>
          </cell>
          <cell r="G388">
            <v>0</v>
          </cell>
          <cell r="H388">
            <v>0</v>
          </cell>
          <cell r="I388">
            <v>0</v>
          </cell>
        </row>
        <row r="389">
          <cell r="F389" t="str">
            <v/>
          </cell>
          <cell r="G389">
            <v>0</v>
          </cell>
          <cell r="H389">
            <v>0</v>
          </cell>
          <cell r="I389">
            <v>0</v>
          </cell>
        </row>
        <row r="390">
          <cell r="F390" t="str">
            <v/>
          </cell>
          <cell r="G390">
            <v>0</v>
          </cell>
          <cell r="H390">
            <v>0</v>
          </cell>
          <cell r="I390">
            <v>0</v>
          </cell>
        </row>
        <row r="391">
          <cell r="F391" t="str">
            <v/>
          </cell>
          <cell r="G391">
            <v>0</v>
          </cell>
          <cell r="H391">
            <v>0</v>
          </cell>
          <cell r="I391">
            <v>0</v>
          </cell>
        </row>
        <row r="392">
          <cell r="F392" t="str">
            <v/>
          </cell>
          <cell r="G392">
            <v>0</v>
          </cell>
          <cell r="H392">
            <v>0</v>
          </cell>
          <cell r="I392">
            <v>0</v>
          </cell>
        </row>
        <row r="393">
          <cell r="F393" t="str">
            <v/>
          </cell>
          <cell r="G393">
            <v>0</v>
          </cell>
          <cell r="H393">
            <v>0</v>
          </cell>
          <cell r="I393">
            <v>0</v>
          </cell>
        </row>
        <row r="394">
          <cell r="F394" t="str">
            <v/>
          </cell>
          <cell r="G394">
            <v>0</v>
          </cell>
          <cell r="H394">
            <v>0</v>
          </cell>
          <cell r="I394">
            <v>0</v>
          </cell>
        </row>
        <row r="395">
          <cell r="F395" t="str">
            <v/>
          </cell>
          <cell r="G395">
            <v>0</v>
          </cell>
          <cell r="H395">
            <v>0</v>
          </cell>
          <cell r="I395">
            <v>0</v>
          </cell>
        </row>
        <row r="396">
          <cell r="F396" t="str">
            <v/>
          </cell>
          <cell r="G396">
            <v>0</v>
          </cell>
          <cell r="H396">
            <v>0</v>
          </cell>
          <cell r="I396">
            <v>0</v>
          </cell>
        </row>
        <row r="397">
          <cell r="F397" t="str">
            <v/>
          </cell>
          <cell r="G397">
            <v>0</v>
          </cell>
          <cell r="H397">
            <v>0</v>
          </cell>
          <cell r="I397">
            <v>0</v>
          </cell>
        </row>
        <row r="398">
          <cell r="F398" t="str">
            <v/>
          </cell>
          <cell r="G398">
            <v>0</v>
          </cell>
          <cell r="H398">
            <v>0</v>
          </cell>
          <cell r="I398">
            <v>0</v>
          </cell>
        </row>
        <row r="399">
          <cell r="F399" t="str">
            <v/>
          </cell>
          <cell r="G399">
            <v>0</v>
          </cell>
          <cell r="H399">
            <v>0</v>
          </cell>
          <cell r="I399">
            <v>0</v>
          </cell>
        </row>
        <row r="400">
          <cell r="F400" t="str">
            <v/>
          </cell>
          <cell r="G400">
            <v>0</v>
          </cell>
          <cell r="H400">
            <v>0</v>
          </cell>
          <cell r="I400">
            <v>0</v>
          </cell>
        </row>
        <row r="401">
          <cell r="F401" t="str">
            <v/>
          </cell>
          <cell r="G401">
            <v>0</v>
          </cell>
          <cell r="H401">
            <v>0</v>
          </cell>
          <cell r="I401">
            <v>0</v>
          </cell>
        </row>
        <row r="402">
          <cell r="F402" t="str">
            <v/>
          </cell>
          <cell r="G402">
            <v>0</v>
          </cell>
          <cell r="H402">
            <v>0</v>
          </cell>
          <cell r="I402">
            <v>0</v>
          </cell>
        </row>
        <row r="403">
          <cell r="F403" t="str">
            <v/>
          </cell>
          <cell r="G403">
            <v>0</v>
          </cell>
          <cell r="H403">
            <v>0</v>
          </cell>
          <cell r="I403">
            <v>0</v>
          </cell>
        </row>
        <row r="404">
          <cell r="F404" t="str">
            <v/>
          </cell>
          <cell r="G404">
            <v>0</v>
          </cell>
          <cell r="H404">
            <v>0</v>
          </cell>
          <cell r="I404">
            <v>0</v>
          </cell>
        </row>
        <row r="405">
          <cell r="F405" t="str">
            <v/>
          </cell>
          <cell r="G405">
            <v>0</v>
          </cell>
          <cell r="H405">
            <v>0</v>
          </cell>
          <cell r="I405">
            <v>0</v>
          </cell>
        </row>
        <row r="406">
          <cell r="F406" t="str">
            <v/>
          </cell>
          <cell r="G406">
            <v>0</v>
          </cell>
          <cell r="H406">
            <v>0</v>
          </cell>
          <cell r="I406">
            <v>0</v>
          </cell>
        </row>
        <row r="407">
          <cell r="F407" t="str">
            <v/>
          </cell>
          <cell r="G407">
            <v>0</v>
          </cell>
          <cell r="H407">
            <v>0</v>
          </cell>
          <cell r="I407">
            <v>0</v>
          </cell>
        </row>
        <row r="408">
          <cell r="F408" t="str">
            <v/>
          </cell>
          <cell r="G408">
            <v>0</v>
          </cell>
          <cell r="H408">
            <v>0</v>
          </cell>
          <cell r="I408">
            <v>0</v>
          </cell>
        </row>
        <row r="409">
          <cell r="F409" t="str">
            <v/>
          </cell>
          <cell r="G409">
            <v>0</v>
          </cell>
          <cell r="H409">
            <v>0</v>
          </cell>
          <cell r="I409">
            <v>0</v>
          </cell>
        </row>
        <row r="410">
          <cell r="F410" t="str">
            <v/>
          </cell>
          <cell r="G410">
            <v>0</v>
          </cell>
          <cell r="H410">
            <v>0</v>
          </cell>
          <cell r="I410">
            <v>0</v>
          </cell>
        </row>
        <row r="411">
          <cell r="F411" t="str">
            <v/>
          </cell>
          <cell r="G411">
            <v>0</v>
          </cell>
          <cell r="H411">
            <v>0</v>
          </cell>
          <cell r="I411">
            <v>0</v>
          </cell>
        </row>
        <row r="412">
          <cell r="F412" t="str">
            <v/>
          </cell>
          <cell r="G412">
            <v>0</v>
          </cell>
          <cell r="H412">
            <v>0</v>
          </cell>
          <cell r="I412">
            <v>0</v>
          </cell>
        </row>
        <row r="413">
          <cell r="F413" t="str">
            <v/>
          </cell>
          <cell r="G413">
            <v>0</v>
          </cell>
          <cell r="H413">
            <v>0</v>
          </cell>
          <cell r="I413">
            <v>0</v>
          </cell>
        </row>
        <row r="414">
          <cell r="F414" t="str">
            <v/>
          </cell>
          <cell r="G414">
            <v>0</v>
          </cell>
          <cell r="H414">
            <v>0</v>
          </cell>
          <cell r="I414">
            <v>0</v>
          </cell>
        </row>
        <row r="415">
          <cell r="F415" t="str">
            <v/>
          </cell>
          <cell r="G415">
            <v>0</v>
          </cell>
          <cell r="H415">
            <v>0</v>
          </cell>
          <cell r="I415">
            <v>0</v>
          </cell>
        </row>
        <row r="416">
          <cell r="F416" t="str">
            <v/>
          </cell>
          <cell r="G416">
            <v>0</v>
          </cell>
          <cell r="H416">
            <v>0</v>
          </cell>
          <cell r="I416">
            <v>0</v>
          </cell>
        </row>
        <row r="417">
          <cell r="F417" t="str">
            <v/>
          </cell>
          <cell r="G417">
            <v>0</v>
          </cell>
          <cell r="H417">
            <v>0</v>
          </cell>
          <cell r="I417">
            <v>0</v>
          </cell>
        </row>
        <row r="418">
          <cell r="F418" t="str">
            <v/>
          </cell>
          <cell r="G418">
            <v>0</v>
          </cell>
          <cell r="H418">
            <v>0</v>
          </cell>
          <cell r="I418">
            <v>0</v>
          </cell>
        </row>
        <row r="419">
          <cell r="F419" t="str">
            <v/>
          </cell>
          <cell r="G419">
            <v>0</v>
          </cell>
          <cell r="H419">
            <v>0</v>
          </cell>
          <cell r="I419">
            <v>0</v>
          </cell>
        </row>
        <row r="420">
          <cell r="F420" t="str">
            <v/>
          </cell>
          <cell r="G420">
            <v>0</v>
          </cell>
          <cell r="H420">
            <v>0</v>
          </cell>
          <cell r="I420">
            <v>0</v>
          </cell>
        </row>
        <row r="421">
          <cell r="F421" t="str">
            <v/>
          </cell>
          <cell r="G421">
            <v>0</v>
          </cell>
          <cell r="H421">
            <v>0</v>
          </cell>
          <cell r="I421">
            <v>0</v>
          </cell>
        </row>
        <row r="422">
          <cell r="F422" t="str">
            <v/>
          </cell>
          <cell r="G422">
            <v>0</v>
          </cell>
          <cell r="H422">
            <v>0</v>
          </cell>
          <cell r="I422">
            <v>0</v>
          </cell>
        </row>
        <row r="423">
          <cell r="F423" t="str">
            <v/>
          </cell>
          <cell r="G423">
            <v>0</v>
          </cell>
          <cell r="H423">
            <v>0</v>
          </cell>
          <cell r="I423">
            <v>0</v>
          </cell>
        </row>
        <row r="424">
          <cell r="F424" t="str">
            <v/>
          </cell>
          <cell r="G424">
            <v>0</v>
          </cell>
          <cell r="H424">
            <v>0</v>
          </cell>
          <cell r="I424">
            <v>0</v>
          </cell>
        </row>
        <row r="425">
          <cell r="F425" t="str">
            <v/>
          </cell>
          <cell r="G425">
            <v>0</v>
          </cell>
          <cell r="H425">
            <v>0</v>
          </cell>
          <cell r="I425">
            <v>0</v>
          </cell>
        </row>
        <row r="426">
          <cell r="F426" t="str">
            <v/>
          </cell>
          <cell r="G426">
            <v>0</v>
          </cell>
          <cell r="H426">
            <v>0</v>
          </cell>
          <cell r="I426">
            <v>0</v>
          </cell>
        </row>
        <row r="427">
          <cell r="F427" t="str">
            <v/>
          </cell>
          <cell r="G427">
            <v>0</v>
          </cell>
          <cell r="H427">
            <v>0</v>
          </cell>
          <cell r="I427">
            <v>0</v>
          </cell>
        </row>
        <row r="428">
          <cell r="F428" t="str">
            <v/>
          </cell>
          <cell r="G428">
            <v>0</v>
          </cell>
          <cell r="H428">
            <v>0</v>
          </cell>
          <cell r="I428">
            <v>0</v>
          </cell>
        </row>
        <row r="429">
          <cell r="F429" t="str">
            <v/>
          </cell>
          <cell r="G429">
            <v>0</v>
          </cell>
          <cell r="H429">
            <v>0</v>
          </cell>
          <cell r="I429">
            <v>0</v>
          </cell>
        </row>
        <row r="430">
          <cell r="F430" t="str">
            <v/>
          </cell>
          <cell r="G430">
            <v>0</v>
          </cell>
          <cell r="H430">
            <v>0</v>
          </cell>
          <cell r="I430">
            <v>0</v>
          </cell>
        </row>
        <row r="431">
          <cell r="F431" t="str">
            <v/>
          </cell>
          <cell r="G431">
            <v>0</v>
          </cell>
          <cell r="H431">
            <v>0</v>
          </cell>
          <cell r="I431">
            <v>0</v>
          </cell>
        </row>
        <row r="432">
          <cell r="F432" t="str">
            <v/>
          </cell>
          <cell r="G432">
            <v>0</v>
          </cell>
          <cell r="H432">
            <v>0</v>
          </cell>
          <cell r="I432">
            <v>0</v>
          </cell>
        </row>
        <row r="433">
          <cell r="F433" t="str">
            <v/>
          </cell>
          <cell r="G433">
            <v>0</v>
          </cell>
          <cell r="H433">
            <v>0</v>
          </cell>
          <cell r="I433">
            <v>0</v>
          </cell>
        </row>
        <row r="434">
          <cell r="F434" t="str">
            <v/>
          </cell>
          <cell r="G434">
            <v>0</v>
          </cell>
          <cell r="H434">
            <v>0</v>
          </cell>
          <cell r="I434">
            <v>0</v>
          </cell>
        </row>
        <row r="435">
          <cell r="F435" t="str">
            <v/>
          </cell>
          <cell r="G435">
            <v>0</v>
          </cell>
          <cell r="H435">
            <v>0</v>
          </cell>
          <cell r="I435">
            <v>0</v>
          </cell>
        </row>
        <row r="436">
          <cell r="F436" t="str">
            <v/>
          </cell>
          <cell r="G436">
            <v>0</v>
          </cell>
          <cell r="H436">
            <v>0</v>
          </cell>
          <cell r="I436">
            <v>0</v>
          </cell>
        </row>
        <row r="437">
          <cell r="F437" t="str">
            <v/>
          </cell>
          <cell r="G437">
            <v>0</v>
          </cell>
          <cell r="H437">
            <v>0</v>
          </cell>
          <cell r="I437">
            <v>0</v>
          </cell>
        </row>
        <row r="438">
          <cell r="F438" t="str">
            <v/>
          </cell>
          <cell r="G438">
            <v>0</v>
          </cell>
          <cell r="H438">
            <v>0</v>
          </cell>
          <cell r="I438">
            <v>0</v>
          </cell>
        </row>
        <row r="439">
          <cell r="F439" t="str">
            <v/>
          </cell>
          <cell r="G439">
            <v>0</v>
          </cell>
          <cell r="H439">
            <v>0</v>
          </cell>
          <cell r="I439">
            <v>0</v>
          </cell>
        </row>
        <row r="440">
          <cell r="F440" t="str">
            <v/>
          </cell>
          <cell r="G440">
            <v>0</v>
          </cell>
          <cell r="H440">
            <v>0</v>
          </cell>
          <cell r="I440">
            <v>0</v>
          </cell>
        </row>
        <row r="441">
          <cell r="F441" t="str">
            <v/>
          </cell>
          <cell r="G441">
            <v>0</v>
          </cell>
          <cell r="H441">
            <v>0</v>
          </cell>
          <cell r="I441">
            <v>0</v>
          </cell>
        </row>
        <row r="442">
          <cell r="F442" t="str">
            <v/>
          </cell>
          <cell r="G442">
            <v>0</v>
          </cell>
          <cell r="H442">
            <v>0</v>
          </cell>
          <cell r="I442">
            <v>0</v>
          </cell>
        </row>
        <row r="443">
          <cell r="F443" t="str">
            <v/>
          </cell>
          <cell r="G443">
            <v>0</v>
          </cell>
          <cell r="H443">
            <v>0</v>
          </cell>
          <cell r="I443">
            <v>0</v>
          </cell>
        </row>
        <row r="444">
          <cell r="F444" t="str">
            <v/>
          </cell>
          <cell r="G444">
            <v>0</v>
          </cell>
          <cell r="H444">
            <v>0</v>
          </cell>
          <cell r="I444">
            <v>0</v>
          </cell>
        </row>
        <row r="445">
          <cell r="F445" t="str">
            <v/>
          </cell>
          <cell r="G445">
            <v>0</v>
          </cell>
          <cell r="H445">
            <v>0</v>
          </cell>
          <cell r="I445">
            <v>0</v>
          </cell>
        </row>
        <row r="446">
          <cell r="F446" t="str">
            <v/>
          </cell>
          <cell r="G446">
            <v>0</v>
          </cell>
          <cell r="H446">
            <v>0</v>
          </cell>
          <cell r="I446">
            <v>0</v>
          </cell>
        </row>
        <row r="447">
          <cell r="F447" t="str">
            <v/>
          </cell>
          <cell r="G447">
            <v>0</v>
          </cell>
          <cell r="H447">
            <v>0</v>
          </cell>
          <cell r="I447">
            <v>0</v>
          </cell>
        </row>
        <row r="448">
          <cell r="F448" t="str">
            <v/>
          </cell>
          <cell r="G448">
            <v>0</v>
          </cell>
          <cell r="H448">
            <v>0</v>
          </cell>
          <cell r="I448">
            <v>0</v>
          </cell>
        </row>
        <row r="449">
          <cell r="F449" t="str">
            <v/>
          </cell>
          <cell r="G449">
            <v>0</v>
          </cell>
          <cell r="H449">
            <v>0</v>
          </cell>
          <cell r="I449">
            <v>0</v>
          </cell>
        </row>
        <row r="450">
          <cell r="F450" t="str">
            <v/>
          </cell>
          <cell r="G450">
            <v>0</v>
          </cell>
          <cell r="H450">
            <v>0</v>
          </cell>
          <cell r="I450">
            <v>0</v>
          </cell>
        </row>
        <row r="451">
          <cell r="F451" t="str">
            <v/>
          </cell>
          <cell r="G451">
            <v>0</v>
          </cell>
          <cell r="H451">
            <v>0</v>
          </cell>
          <cell r="I451">
            <v>0</v>
          </cell>
        </row>
        <row r="452">
          <cell r="F452" t="str">
            <v/>
          </cell>
          <cell r="G452">
            <v>0</v>
          </cell>
          <cell r="H452">
            <v>0</v>
          </cell>
          <cell r="I452">
            <v>0</v>
          </cell>
        </row>
        <row r="453">
          <cell r="F453" t="str">
            <v/>
          </cell>
          <cell r="G453">
            <v>0</v>
          </cell>
          <cell r="H453">
            <v>0</v>
          </cell>
          <cell r="I453">
            <v>0</v>
          </cell>
        </row>
        <row r="454">
          <cell r="F454" t="str">
            <v/>
          </cell>
          <cell r="G454">
            <v>0</v>
          </cell>
          <cell r="H454">
            <v>0</v>
          </cell>
          <cell r="I454">
            <v>0</v>
          </cell>
        </row>
        <row r="455">
          <cell r="F455" t="str">
            <v/>
          </cell>
          <cell r="G455">
            <v>0</v>
          </cell>
          <cell r="H455">
            <v>0</v>
          </cell>
          <cell r="I455">
            <v>0</v>
          </cell>
        </row>
        <row r="456">
          <cell r="F456" t="str">
            <v/>
          </cell>
          <cell r="G456">
            <v>0</v>
          </cell>
          <cell r="H456">
            <v>0</v>
          </cell>
          <cell r="I456">
            <v>0</v>
          </cell>
        </row>
        <row r="457">
          <cell r="F457" t="str">
            <v/>
          </cell>
          <cell r="G457">
            <v>0</v>
          </cell>
          <cell r="H457">
            <v>0</v>
          </cell>
          <cell r="I457">
            <v>0</v>
          </cell>
        </row>
        <row r="458">
          <cell r="F458" t="str">
            <v/>
          </cell>
          <cell r="G458">
            <v>0</v>
          </cell>
          <cell r="H458">
            <v>0</v>
          </cell>
          <cell r="I458">
            <v>0</v>
          </cell>
        </row>
        <row r="459">
          <cell r="F459" t="str">
            <v/>
          </cell>
          <cell r="G459">
            <v>0</v>
          </cell>
          <cell r="H459">
            <v>0</v>
          </cell>
          <cell r="I459">
            <v>0</v>
          </cell>
        </row>
        <row r="460">
          <cell r="F460" t="str">
            <v/>
          </cell>
          <cell r="G460">
            <v>0</v>
          </cell>
          <cell r="H460">
            <v>0</v>
          </cell>
          <cell r="I460">
            <v>0</v>
          </cell>
        </row>
        <row r="461">
          <cell r="F461" t="str">
            <v/>
          </cell>
          <cell r="G461">
            <v>0</v>
          </cell>
          <cell r="H461">
            <v>0</v>
          </cell>
          <cell r="I461">
            <v>0</v>
          </cell>
        </row>
        <row r="462">
          <cell r="F462" t="str">
            <v/>
          </cell>
          <cell r="G462">
            <v>0</v>
          </cell>
          <cell r="H462">
            <v>0</v>
          </cell>
          <cell r="I462">
            <v>0</v>
          </cell>
        </row>
        <row r="463">
          <cell r="F463" t="str">
            <v/>
          </cell>
          <cell r="G463">
            <v>0</v>
          </cell>
          <cell r="H463">
            <v>0</v>
          </cell>
          <cell r="I463">
            <v>0</v>
          </cell>
        </row>
        <row r="464">
          <cell r="F464" t="str">
            <v/>
          </cell>
          <cell r="G464">
            <v>0</v>
          </cell>
          <cell r="H464">
            <v>0</v>
          </cell>
          <cell r="I464">
            <v>0</v>
          </cell>
        </row>
        <row r="465">
          <cell r="F465" t="str">
            <v/>
          </cell>
          <cell r="G465">
            <v>0</v>
          </cell>
          <cell r="H465">
            <v>0</v>
          </cell>
          <cell r="I465">
            <v>0</v>
          </cell>
        </row>
        <row r="466">
          <cell r="F466" t="str">
            <v/>
          </cell>
          <cell r="G466">
            <v>0</v>
          </cell>
          <cell r="H466">
            <v>0</v>
          </cell>
          <cell r="I466">
            <v>0</v>
          </cell>
        </row>
        <row r="467">
          <cell r="F467" t="str">
            <v/>
          </cell>
          <cell r="G467">
            <v>0</v>
          </cell>
          <cell r="H467">
            <v>0</v>
          </cell>
          <cell r="I467">
            <v>0</v>
          </cell>
        </row>
        <row r="468">
          <cell r="F468" t="str">
            <v/>
          </cell>
          <cell r="G468">
            <v>0</v>
          </cell>
          <cell r="H468">
            <v>0</v>
          </cell>
          <cell r="I468">
            <v>0</v>
          </cell>
        </row>
        <row r="469">
          <cell r="F469" t="str">
            <v/>
          </cell>
          <cell r="G469">
            <v>0</v>
          </cell>
          <cell r="H469">
            <v>0</v>
          </cell>
          <cell r="I469">
            <v>0</v>
          </cell>
        </row>
        <row r="470">
          <cell r="F470" t="str">
            <v/>
          </cell>
          <cell r="G470">
            <v>0</v>
          </cell>
          <cell r="H470">
            <v>0</v>
          </cell>
          <cell r="I470">
            <v>0</v>
          </cell>
        </row>
        <row r="471">
          <cell r="F471" t="str">
            <v/>
          </cell>
          <cell r="G471">
            <v>0</v>
          </cell>
          <cell r="H471">
            <v>0</v>
          </cell>
          <cell r="I471">
            <v>0</v>
          </cell>
        </row>
        <row r="472">
          <cell r="F472" t="str">
            <v/>
          </cell>
          <cell r="G472">
            <v>0</v>
          </cell>
          <cell r="H472">
            <v>0</v>
          </cell>
          <cell r="I472">
            <v>0</v>
          </cell>
        </row>
        <row r="473">
          <cell r="F473" t="str">
            <v/>
          </cell>
          <cell r="G473">
            <v>0</v>
          </cell>
          <cell r="H473">
            <v>0</v>
          </cell>
          <cell r="I473">
            <v>0</v>
          </cell>
        </row>
        <row r="474">
          <cell r="F474" t="str">
            <v/>
          </cell>
          <cell r="G474">
            <v>0</v>
          </cell>
          <cell r="H474">
            <v>0</v>
          </cell>
          <cell r="I474">
            <v>0</v>
          </cell>
        </row>
        <row r="475">
          <cell r="F475" t="str">
            <v/>
          </cell>
          <cell r="G475">
            <v>0</v>
          </cell>
          <cell r="H475">
            <v>0</v>
          </cell>
          <cell r="I475">
            <v>0</v>
          </cell>
        </row>
        <row r="476">
          <cell r="F476" t="str">
            <v/>
          </cell>
          <cell r="G476">
            <v>0</v>
          </cell>
          <cell r="H476">
            <v>0</v>
          </cell>
          <cell r="I476">
            <v>0</v>
          </cell>
        </row>
        <row r="477">
          <cell r="F477" t="str">
            <v/>
          </cell>
          <cell r="G477">
            <v>0</v>
          </cell>
          <cell r="H477">
            <v>0</v>
          </cell>
          <cell r="I477">
            <v>0</v>
          </cell>
        </row>
        <row r="478">
          <cell r="F478" t="str">
            <v/>
          </cell>
          <cell r="G478">
            <v>0</v>
          </cell>
          <cell r="H478">
            <v>0</v>
          </cell>
          <cell r="I478">
            <v>0</v>
          </cell>
        </row>
        <row r="479">
          <cell r="F479" t="str">
            <v/>
          </cell>
          <cell r="G479">
            <v>0</v>
          </cell>
          <cell r="H479">
            <v>0</v>
          </cell>
          <cell r="I479">
            <v>0</v>
          </cell>
        </row>
        <row r="480">
          <cell r="F480" t="str">
            <v/>
          </cell>
          <cell r="G480">
            <v>0</v>
          </cell>
          <cell r="H480">
            <v>0</v>
          </cell>
          <cell r="I480">
            <v>0</v>
          </cell>
        </row>
        <row r="481">
          <cell r="F481" t="str">
            <v/>
          </cell>
          <cell r="G481">
            <v>0</v>
          </cell>
          <cell r="H481">
            <v>0</v>
          </cell>
          <cell r="I481">
            <v>0</v>
          </cell>
        </row>
        <row r="482">
          <cell r="F482" t="str">
            <v/>
          </cell>
          <cell r="G482">
            <v>0</v>
          </cell>
          <cell r="H482">
            <v>0</v>
          </cell>
          <cell r="I482">
            <v>0</v>
          </cell>
        </row>
        <row r="483">
          <cell r="F483" t="str">
            <v/>
          </cell>
          <cell r="G483">
            <v>0</v>
          </cell>
          <cell r="H483">
            <v>0</v>
          </cell>
          <cell r="I483">
            <v>0</v>
          </cell>
        </row>
        <row r="484">
          <cell r="F484" t="str">
            <v/>
          </cell>
          <cell r="G484">
            <v>0</v>
          </cell>
          <cell r="H484">
            <v>0</v>
          </cell>
          <cell r="I484">
            <v>0</v>
          </cell>
        </row>
        <row r="485">
          <cell r="F485" t="str">
            <v/>
          </cell>
          <cell r="G485">
            <v>0</v>
          </cell>
          <cell r="H485">
            <v>0</v>
          </cell>
          <cell r="I485">
            <v>0</v>
          </cell>
        </row>
        <row r="486">
          <cell r="F486" t="str">
            <v/>
          </cell>
          <cell r="G486">
            <v>0</v>
          </cell>
          <cell r="H486">
            <v>0</v>
          </cell>
          <cell r="I486">
            <v>0</v>
          </cell>
        </row>
        <row r="487">
          <cell r="F487" t="str">
            <v/>
          </cell>
          <cell r="G487">
            <v>0</v>
          </cell>
          <cell r="H487">
            <v>0</v>
          </cell>
          <cell r="I487">
            <v>0</v>
          </cell>
        </row>
        <row r="488">
          <cell r="F488" t="str">
            <v/>
          </cell>
          <cell r="G488">
            <v>0</v>
          </cell>
          <cell r="H488">
            <v>0</v>
          </cell>
          <cell r="I488">
            <v>0</v>
          </cell>
        </row>
        <row r="489">
          <cell r="F489" t="str">
            <v/>
          </cell>
          <cell r="G489">
            <v>0</v>
          </cell>
          <cell r="H489">
            <v>0</v>
          </cell>
          <cell r="I489">
            <v>0</v>
          </cell>
        </row>
        <row r="490">
          <cell r="F490" t="str">
            <v/>
          </cell>
          <cell r="G490">
            <v>0</v>
          </cell>
          <cell r="H490">
            <v>0</v>
          </cell>
          <cell r="I490">
            <v>0</v>
          </cell>
        </row>
        <row r="491">
          <cell r="F491" t="str">
            <v/>
          </cell>
          <cell r="G491">
            <v>0</v>
          </cell>
          <cell r="H491">
            <v>0</v>
          </cell>
          <cell r="I491">
            <v>0</v>
          </cell>
        </row>
        <row r="492">
          <cell r="F492" t="str">
            <v/>
          </cell>
          <cell r="G492">
            <v>0</v>
          </cell>
          <cell r="H492">
            <v>0</v>
          </cell>
          <cell r="I492">
            <v>0</v>
          </cell>
        </row>
        <row r="493">
          <cell r="F493" t="str">
            <v/>
          </cell>
          <cell r="G493">
            <v>0</v>
          </cell>
          <cell r="H493">
            <v>0</v>
          </cell>
          <cell r="I493">
            <v>0</v>
          </cell>
        </row>
        <row r="494">
          <cell r="F494" t="str">
            <v/>
          </cell>
          <cell r="G494">
            <v>0</v>
          </cell>
          <cell r="H494">
            <v>0</v>
          </cell>
          <cell r="I494">
            <v>0</v>
          </cell>
        </row>
        <row r="495">
          <cell r="F495" t="str">
            <v/>
          </cell>
          <cell r="G495">
            <v>0</v>
          </cell>
          <cell r="H495">
            <v>0</v>
          </cell>
          <cell r="I495">
            <v>0</v>
          </cell>
        </row>
        <row r="496">
          <cell r="F496" t="str">
            <v/>
          </cell>
          <cell r="G496">
            <v>0</v>
          </cell>
          <cell r="H496">
            <v>0</v>
          </cell>
          <cell r="I496">
            <v>0</v>
          </cell>
        </row>
        <row r="497">
          <cell r="F497" t="str">
            <v/>
          </cell>
          <cell r="G497">
            <v>0</v>
          </cell>
          <cell r="H497">
            <v>0</v>
          </cell>
          <cell r="I497">
            <v>0</v>
          </cell>
        </row>
        <row r="498">
          <cell r="F498" t="str">
            <v/>
          </cell>
          <cell r="G498">
            <v>0</v>
          </cell>
          <cell r="H498">
            <v>0</v>
          </cell>
          <cell r="I498">
            <v>0</v>
          </cell>
        </row>
        <row r="499">
          <cell r="F499" t="str">
            <v/>
          </cell>
          <cell r="G499">
            <v>0</v>
          </cell>
          <cell r="H499">
            <v>0</v>
          </cell>
          <cell r="I499">
            <v>0</v>
          </cell>
        </row>
        <row r="500">
          <cell r="F500" t="str">
            <v/>
          </cell>
          <cell r="G500">
            <v>0</v>
          </cell>
          <cell r="H500">
            <v>0</v>
          </cell>
          <cell r="I500">
            <v>0</v>
          </cell>
        </row>
        <row r="501">
          <cell r="F501" t="str">
            <v/>
          </cell>
          <cell r="G501">
            <v>0</v>
          </cell>
          <cell r="H501">
            <v>0</v>
          </cell>
          <cell r="I501">
            <v>0</v>
          </cell>
        </row>
        <row r="502">
          <cell r="F502" t="str">
            <v/>
          </cell>
          <cell r="G502">
            <v>0</v>
          </cell>
          <cell r="H502">
            <v>0</v>
          </cell>
          <cell r="I502">
            <v>0</v>
          </cell>
        </row>
        <row r="503">
          <cell r="F503" t="str">
            <v/>
          </cell>
          <cell r="G503">
            <v>0</v>
          </cell>
          <cell r="H503">
            <v>0</v>
          </cell>
          <cell r="I503">
            <v>0</v>
          </cell>
        </row>
        <row r="504">
          <cell r="F504" t="str">
            <v/>
          </cell>
          <cell r="G504">
            <v>0</v>
          </cell>
          <cell r="H504">
            <v>0</v>
          </cell>
          <cell r="I504">
            <v>0</v>
          </cell>
        </row>
        <row r="505">
          <cell r="F505" t="str">
            <v/>
          </cell>
          <cell r="G505">
            <v>0</v>
          </cell>
          <cell r="H505">
            <v>0</v>
          </cell>
          <cell r="I505">
            <v>0</v>
          </cell>
        </row>
        <row r="506">
          <cell r="F506" t="str">
            <v/>
          </cell>
          <cell r="G506">
            <v>0</v>
          </cell>
          <cell r="H506">
            <v>0</v>
          </cell>
          <cell r="I506">
            <v>0</v>
          </cell>
        </row>
        <row r="507">
          <cell r="F507" t="str">
            <v/>
          </cell>
          <cell r="G507">
            <v>0</v>
          </cell>
          <cell r="H507">
            <v>0</v>
          </cell>
          <cell r="I507">
            <v>0</v>
          </cell>
        </row>
        <row r="508">
          <cell r="F508" t="str">
            <v/>
          </cell>
          <cell r="G508">
            <v>0</v>
          </cell>
          <cell r="H508">
            <v>0</v>
          </cell>
          <cell r="I508">
            <v>0</v>
          </cell>
        </row>
        <row r="509">
          <cell r="F509" t="str">
            <v/>
          </cell>
          <cell r="G509">
            <v>0</v>
          </cell>
          <cell r="H509">
            <v>0</v>
          </cell>
          <cell r="I509">
            <v>0</v>
          </cell>
        </row>
        <row r="510">
          <cell r="F510" t="str">
            <v/>
          </cell>
          <cell r="G510">
            <v>0</v>
          </cell>
          <cell r="H510">
            <v>0</v>
          </cell>
          <cell r="I510">
            <v>0</v>
          </cell>
        </row>
        <row r="511">
          <cell r="F511" t="str">
            <v/>
          </cell>
          <cell r="G511">
            <v>0</v>
          </cell>
          <cell r="H511">
            <v>0</v>
          </cell>
          <cell r="I511">
            <v>0</v>
          </cell>
        </row>
        <row r="512">
          <cell r="F512" t="str">
            <v/>
          </cell>
          <cell r="G512">
            <v>0</v>
          </cell>
          <cell r="H512">
            <v>0</v>
          </cell>
          <cell r="I512">
            <v>0</v>
          </cell>
        </row>
        <row r="513">
          <cell r="F513" t="str">
            <v/>
          </cell>
          <cell r="G513">
            <v>0</v>
          </cell>
          <cell r="H513">
            <v>0</v>
          </cell>
          <cell r="I513">
            <v>0</v>
          </cell>
        </row>
        <row r="514">
          <cell r="F514" t="str">
            <v/>
          </cell>
          <cell r="G514">
            <v>0</v>
          </cell>
          <cell r="H514">
            <v>0</v>
          </cell>
          <cell r="I514">
            <v>0</v>
          </cell>
        </row>
        <row r="515">
          <cell r="F515" t="str">
            <v/>
          </cell>
          <cell r="G515">
            <v>0</v>
          </cell>
          <cell r="H515">
            <v>0</v>
          </cell>
          <cell r="I515">
            <v>0</v>
          </cell>
        </row>
        <row r="516">
          <cell r="F516" t="str">
            <v/>
          </cell>
          <cell r="G516">
            <v>0</v>
          </cell>
          <cell r="H516">
            <v>0</v>
          </cell>
          <cell r="I516">
            <v>0</v>
          </cell>
        </row>
        <row r="517">
          <cell r="F517" t="str">
            <v/>
          </cell>
          <cell r="G517">
            <v>0</v>
          </cell>
          <cell r="H517">
            <v>0</v>
          </cell>
          <cell r="I517">
            <v>0</v>
          </cell>
        </row>
        <row r="518">
          <cell r="F518" t="str">
            <v/>
          </cell>
          <cell r="G518">
            <v>0</v>
          </cell>
          <cell r="H518">
            <v>0</v>
          </cell>
          <cell r="I518">
            <v>0</v>
          </cell>
        </row>
        <row r="519">
          <cell r="F519" t="str">
            <v/>
          </cell>
          <cell r="G519">
            <v>0</v>
          </cell>
          <cell r="H519">
            <v>0</v>
          </cell>
          <cell r="I519">
            <v>0</v>
          </cell>
        </row>
        <row r="520">
          <cell r="F520" t="str">
            <v/>
          </cell>
          <cell r="G520">
            <v>0</v>
          </cell>
          <cell r="H520">
            <v>0</v>
          </cell>
          <cell r="I520">
            <v>0</v>
          </cell>
        </row>
        <row r="521">
          <cell r="F521" t="str">
            <v/>
          </cell>
          <cell r="G521">
            <v>0</v>
          </cell>
          <cell r="H521">
            <v>0</v>
          </cell>
          <cell r="I521">
            <v>0</v>
          </cell>
        </row>
        <row r="522">
          <cell r="F522" t="str">
            <v/>
          </cell>
          <cell r="G522">
            <v>0</v>
          </cell>
          <cell r="H522">
            <v>0</v>
          </cell>
          <cell r="I522">
            <v>0</v>
          </cell>
        </row>
        <row r="523">
          <cell r="F523" t="str">
            <v/>
          </cell>
          <cell r="G523">
            <v>0</v>
          </cell>
          <cell r="H523">
            <v>0</v>
          </cell>
          <cell r="I523">
            <v>0</v>
          </cell>
        </row>
        <row r="524">
          <cell r="F524" t="str">
            <v/>
          </cell>
          <cell r="G524">
            <v>0</v>
          </cell>
          <cell r="H524">
            <v>0</v>
          </cell>
          <cell r="I524">
            <v>0</v>
          </cell>
        </row>
        <row r="525">
          <cell r="F525" t="str">
            <v/>
          </cell>
          <cell r="G525">
            <v>0</v>
          </cell>
          <cell r="H525">
            <v>0</v>
          </cell>
          <cell r="I525">
            <v>0</v>
          </cell>
        </row>
        <row r="526">
          <cell r="F526" t="str">
            <v/>
          </cell>
          <cell r="G526">
            <v>0</v>
          </cell>
          <cell r="H526">
            <v>0</v>
          </cell>
          <cell r="I526">
            <v>0</v>
          </cell>
        </row>
        <row r="527">
          <cell r="F527" t="str">
            <v/>
          </cell>
          <cell r="G527">
            <v>0</v>
          </cell>
          <cell r="H527">
            <v>0</v>
          </cell>
          <cell r="I527">
            <v>0</v>
          </cell>
        </row>
        <row r="528">
          <cell r="F528" t="str">
            <v/>
          </cell>
          <cell r="G528">
            <v>0</v>
          </cell>
          <cell r="H528">
            <v>0</v>
          </cell>
          <cell r="I528">
            <v>0</v>
          </cell>
        </row>
        <row r="529">
          <cell r="F529" t="str">
            <v/>
          </cell>
          <cell r="G529">
            <v>0</v>
          </cell>
          <cell r="H529">
            <v>0</v>
          </cell>
          <cell r="I529">
            <v>0</v>
          </cell>
        </row>
        <row r="530">
          <cell r="F530" t="str">
            <v/>
          </cell>
          <cell r="G530">
            <v>0</v>
          </cell>
          <cell r="H530">
            <v>0</v>
          </cell>
          <cell r="I530">
            <v>0</v>
          </cell>
        </row>
        <row r="531">
          <cell r="F531" t="str">
            <v/>
          </cell>
          <cell r="G531">
            <v>0</v>
          </cell>
          <cell r="H531">
            <v>0</v>
          </cell>
          <cell r="I531">
            <v>0</v>
          </cell>
        </row>
        <row r="532">
          <cell r="F532" t="str">
            <v/>
          </cell>
          <cell r="G532">
            <v>0</v>
          </cell>
          <cell r="H532">
            <v>0</v>
          </cell>
          <cell r="I532">
            <v>0</v>
          </cell>
        </row>
        <row r="533">
          <cell r="F533" t="str">
            <v/>
          </cell>
          <cell r="G533">
            <v>0</v>
          </cell>
          <cell r="H533">
            <v>0</v>
          </cell>
          <cell r="I533">
            <v>0</v>
          </cell>
        </row>
        <row r="534">
          <cell r="F534" t="str">
            <v/>
          </cell>
          <cell r="G534">
            <v>0</v>
          </cell>
          <cell r="H534">
            <v>0</v>
          </cell>
          <cell r="I534">
            <v>0</v>
          </cell>
        </row>
        <row r="535">
          <cell r="F535" t="str">
            <v/>
          </cell>
          <cell r="G535">
            <v>0</v>
          </cell>
          <cell r="H535">
            <v>0</v>
          </cell>
          <cell r="I535">
            <v>0</v>
          </cell>
        </row>
        <row r="536">
          <cell r="F536" t="str">
            <v/>
          </cell>
          <cell r="G536">
            <v>0</v>
          </cell>
          <cell r="H536">
            <v>0</v>
          </cell>
          <cell r="I536">
            <v>0</v>
          </cell>
        </row>
        <row r="537">
          <cell r="F537" t="str">
            <v/>
          </cell>
          <cell r="G537">
            <v>0</v>
          </cell>
          <cell r="H537">
            <v>0</v>
          </cell>
          <cell r="I537">
            <v>0</v>
          </cell>
        </row>
        <row r="538">
          <cell r="F538" t="str">
            <v/>
          </cell>
          <cell r="G538">
            <v>0</v>
          </cell>
          <cell r="H538">
            <v>0</v>
          </cell>
          <cell r="I538">
            <v>0</v>
          </cell>
        </row>
        <row r="539">
          <cell r="F539" t="str">
            <v/>
          </cell>
          <cell r="G539">
            <v>0</v>
          </cell>
          <cell r="H539">
            <v>0</v>
          </cell>
          <cell r="I539">
            <v>0</v>
          </cell>
        </row>
        <row r="540">
          <cell r="F540" t="str">
            <v/>
          </cell>
          <cell r="G540">
            <v>0</v>
          </cell>
          <cell r="H540">
            <v>0</v>
          </cell>
          <cell r="I540">
            <v>0</v>
          </cell>
        </row>
        <row r="541">
          <cell r="F541" t="str">
            <v/>
          </cell>
          <cell r="G541">
            <v>0</v>
          </cell>
          <cell r="H541">
            <v>0</v>
          </cell>
          <cell r="I541">
            <v>0</v>
          </cell>
        </row>
        <row r="542">
          <cell r="F542" t="str">
            <v/>
          </cell>
          <cell r="G542">
            <v>0</v>
          </cell>
          <cell r="H542">
            <v>0</v>
          </cell>
          <cell r="I542">
            <v>0</v>
          </cell>
        </row>
        <row r="543">
          <cell r="F543" t="str">
            <v/>
          </cell>
          <cell r="G543">
            <v>0</v>
          </cell>
          <cell r="H543">
            <v>0</v>
          </cell>
          <cell r="I543">
            <v>0</v>
          </cell>
        </row>
        <row r="544">
          <cell r="F544" t="str">
            <v/>
          </cell>
          <cell r="G544">
            <v>0</v>
          </cell>
          <cell r="H544">
            <v>0</v>
          </cell>
          <cell r="I544">
            <v>0</v>
          </cell>
        </row>
        <row r="545">
          <cell r="F545" t="str">
            <v/>
          </cell>
          <cell r="G545">
            <v>0</v>
          </cell>
          <cell r="H545">
            <v>0</v>
          </cell>
          <cell r="I545">
            <v>0</v>
          </cell>
        </row>
        <row r="546">
          <cell r="F546" t="str">
            <v/>
          </cell>
          <cell r="G546">
            <v>0</v>
          </cell>
          <cell r="H546">
            <v>0</v>
          </cell>
          <cell r="I546">
            <v>0</v>
          </cell>
        </row>
        <row r="547">
          <cell r="F547" t="str">
            <v/>
          </cell>
          <cell r="G547">
            <v>0</v>
          </cell>
          <cell r="H547">
            <v>0</v>
          </cell>
          <cell r="I547">
            <v>0</v>
          </cell>
        </row>
        <row r="548">
          <cell r="F548" t="str">
            <v/>
          </cell>
          <cell r="G548">
            <v>0</v>
          </cell>
          <cell r="H548">
            <v>0</v>
          </cell>
          <cell r="I548">
            <v>0</v>
          </cell>
        </row>
        <row r="549">
          <cell r="F549" t="str">
            <v/>
          </cell>
          <cell r="G549">
            <v>0</v>
          </cell>
          <cell r="H549">
            <v>0</v>
          </cell>
          <cell r="I549">
            <v>0</v>
          </cell>
        </row>
        <row r="550">
          <cell r="F550" t="str">
            <v/>
          </cell>
          <cell r="G550">
            <v>0</v>
          </cell>
          <cell r="H550">
            <v>0</v>
          </cell>
          <cell r="I550">
            <v>0</v>
          </cell>
        </row>
        <row r="551">
          <cell r="F551" t="str">
            <v/>
          </cell>
          <cell r="G551">
            <v>0</v>
          </cell>
          <cell r="H551">
            <v>0</v>
          </cell>
          <cell r="I551">
            <v>0</v>
          </cell>
        </row>
        <row r="552">
          <cell r="F552" t="str">
            <v/>
          </cell>
          <cell r="G552">
            <v>0</v>
          </cell>
          <cell r="H552">
            <v>0</v>
          </cell>
          <cell r="I552">
            <v>0</v>
          </cell>
        </row>
        <row r="553">
          <cell r="F553" t="str">
            <v/>
          </cell>
          <cell r="G553">
            <v>0</v>
          </cell>
          <cell r="H553">
            <v>0</v>
          </cell>
          <cell r="I553">
            <v>0</v>
          </cell>
        </row>
        <row r="554">
          <cell r="F554" t="str">
            <v/>
          </cell>
          <cell r="G554">
            <v>0</v>
          </cell>
          <cell r="H554">
            <v>0</v>
          </cell>
          <cell r="I554">
            <v>0</v>
          </cell>
        </row>
        <row r="555">
          <cell r="F555" t="str">
            <v/>
          </cell>
          <cell r="G555">
            <v>0</v>
          </cell>
          <cell r="H555">
            <v>0</v>
          </cell>
          <cell r="I555">
            <v>0</v>
          </cell>
        </row>
        <row r="556">
          <cell r="F556" t="str">
            <v/>
          </cell>
          <cell r="G556">
            <v>0</v>
          </cell>
          <cell r="H556">
            <v>0</v>
          </cell>
          <cell r="I556">
            <v>0</v>
          </cell>
        </row>
        <row r="557">
          <cell r="F557" t="str">
            <v/>
          </cell>
          <cell r="G557">
            <v>0</v>
          </cell>
          <cell r="H557">
            <v>0</v>
          </cell>
          <cell r="I557">
            <v>0</v>
          </cell>
        </row>
        <row r="558">
          <cell r="F558" t="str">
            <v/>
          </cell>
          <cell r="G558">
            <v>0</v>
          </cell>
          <cell r="H558">
            <v>0</v>
          </cell>
          <cell r="I558">
            <v>0</v>
          </cell>
        </row>
        <row r="559">
          <cell r="F559" t="str">
            <v/>
          </cell>
          <cell r="G559">
            <v>0</v>
          </cell>
          <cell r="H559">
            <v>0</v>
          </cell>
          <cell r="I559">
            <v>0</v>
          </cell>
        </row>
        <row r="560">
          <cell r="F560" t="str">
            <v/>
          </cell>
          <cell r="G560">
            <v>0</v>
          </cell>
          <cell r="H560">
            <v>0</v>
          </cell>
          <cell r="I560">
            <v>0</v>
          </cell>
        </row>
        <row r="561">
          <cell r="F561" t="str">
            <v/>
          </cell>
          <cell r="G561">
            <v>0</v>
          </cell>
          <cell r="H561">
            <v>0</v>
          </cell>
          <cell r="I561">
            <v>0</v>
          </cell>
        </row>
        <row r="562">
          <cell r="F562" t="str">
            <v/>
          </cell>
          <cell r="G562">
            <v>0</v>
          </cell>
          <cell r="H562">
            <v>0</v>
          </cell>
          <cell r="I562">
            <v>0</v>
          </cell>
        </row>
        <row r="563">
          <cell r="F563" t="str">
            <v/>
          </cell>
          <cell r="G563">
            <v>0</v>
          </cell>
          <cell r="H563">
            <v>0</v>
          </cell>
          <cell r="I563">
            <v>0</v>
          </cell>
        </row>
        <row r="564">
          <cell r="F564" t="str">
            <v/>
          </cell>
          <cell r="G564">
            <v>0</v>
          </cell>
          <cell r="H564">
            <v>0</v>
          </cell>
          <cell r="I564">
            <v>0</v>
          </cell>
        </row>
        <row r="565">
          <cell r="F565" t="str">
            <v/>
          </cell>
          <cell r="G565">
            <v>0</v>
          </cell>
          <cell r="H565">
            <v>0</v>
          </cell>
          <cell r="I565">
            <v>0</v>
          </cell>
        </row>
        <row r="566">
          <cell r="F566" t="str">
            <v/>
          </cell>
          <cell r="G566">
            <v>0</v>
          </cell>
          <cell r="H566">
            <v>0</v>
          </cell>
          <cell r="I566">
            <v>0</v>
          </cell>
        </row>
        <row r="567">
          <cell r="F567" t="str">
            <v/>
          </cell>
          <cell r="G567">
            <v>0</v>
          </cell>
          <cell r="H567">
            <v>0</v>
          </cell>
          <cell r="I567">
            <v>0</v>
          </cell>
        </row>
        <row r="568">
          <cell r="F568" t="str">
            <v/>
          </cell>
          <cell r="G568">
            <v>0</v>
          </cell>
          <cell r="H568">
            <v>0</v>
          </cell>
          <cell r="I568">
            <v>0</v>
          </cell>
        </row>
        <row r="569">
          <cell r="F569" t="str">
            <v/>
          </cell>
          <cell r="G569">
            <v>0</v>
          </cell>
          <cell r="H569">
            <v>0</v>
          </cell>
          <cell r="I569">
            <v>0</v>
          </cell>
        </row>
        <row r="570">
          <cell r="F570" t="str">
            <v/>
          </cell>
          <cell r="G570">
            <v>0</v>
          </cell>
          <cell r="H570">
            <v>0</v>
          </cell>
          <cell r="I570">
            <v>0</v>
          </cell>
        </row>
        <row r="571">
          <cell r="F571" t="str">
            <v/>
          </cell>
          <cell r="G571">
            <v>0</v>
          </cell>
          <cell r="H571">
            <v>0</v>
          </cell>
          <cell r="I571">
            <v>0</v>
          </cell>
        </row>
        <row r="572">
          <cell r="F572" t="str">
            <v/>
          </cell>
          <cell r="G572">
            <v>0</v>
          </cell>
          <cell r="H572">
            <v>0</v>
          </cell>
          <cell r="I572">
            <v>0</v>
          </cell>
        </row>
        <row r="573">
          <cell r="F573" t="str">
            <v/>
          </cell>
          <cell r="G573">
            <v>0</v>
          </cell>
          <cell r="H573">
            <v>0</v>
          </cell>
          <cell r="I573">
            <v>0</v>
          </cell>
        </row>
        <row r="574">
          <cell r="F574" t="str">
            <v/>
          </cell>
          <cell r="G574">
            <v>0</v>
          </cell>
          <cell r="H574">
            <v>0</v>
          </cell>
          <cell r="I574">
            <v>0</v>
          </cell>
        </row>
        <row r="575">
          <cell r="F575" t="str">
            <v/>
          </cell>
          <cell r="G575">
            <v>0</v>
          </cell>
          <cell r="H575">
            <v>0</v>
          </cell>
          <cell r="I575">
            <v>0</v>
          </cell>
        </row>
        <row r="576">
          <cell r="F576" t="str">
            <v/>
          </cell>
          <cell r="G576">
            <v>0</v>
          </cell>
          <cell r="H576">
            <v>0</v>
          </cell>
          <cell r="I576">
            <v>0</v>
          </cell>
        </row>
        <row r="577">
          <cell r="F577" t="str">
            <v/>
          </cell>
          <cell r="G577">
            <v>0</v>
          </cell>
          <cell r="H577">
            <v>0</v>
          </cell>
          <cell r="I577">
            <v>0</v>
          </cell>
        </row>
        <row r="578">
          <cell r="F578" t="str">
            <v/>
          </cell>
          <cell r="G578">
            <v>0</v>
          </cell>
          <cell r="H578">
            <v>0</v>
          </cell>
          <cell r="I578">
            <v>0</v>
          </cell>
        </row>
        <row r="579">
          <cell r="F579" t="str">
            <v/>
          </cell>
          <cell r="G579">
            <v>0</v>
          </cell>
          <cell r="H579">
            <v>0</v>
          </cell>
          <cell r="I579">
            <v>0</v>
          </cell>
        </row>
        <row r="580">
          <cell r="F580" t="str">
            <v/>
          </cell>
          <cell r="G580">
            <v>0</v>
          </cell>
          <cell r="H580">
            <v>0</v>
          </cell>
          <cell r="I580">
            <v>0</v>
          </cell>
        </row>
        <row r="581">
          <cell r="F581" t="str">
            <v/>
          </cell>
          <cell r="G581">
            <v>0</v>
          </cell>
          <cell r="H581">
            <v>0</v>
          </cell>
          <cell r="I581">
            <v>0</v>
          </cell>
        </row>
        <row r="582">
          <cell r="F582" t="str">
            <v/>
          </cell>
          <cell r="G582">
            <v>0</v>
          </cell>
          <cell r="H582">
            <v>0</v>
          </cell>
          <cell r="I582">
            <v>0</v>
          </cell>
        </row>
        <row r="583">
          <cell r="F583" t="str">
            <v/>
          </cell>
          <cell r="G583">
            <v>0</v>
          </cell>
          <cell r="H583">
            <v>0</v>
          </cell>
          <cell r="I583">
            <v>0</v>
          </cell>
        </row>
        <row r="584">
          <cell r="F584" t="str">
            <v/>
          </cell>
          <cell r="G584">
            <v>0</v>
          </cell>
          <cell r="H584">
            <v>0</v>
          </cell>
          <cell r="I584">
            <v>0</v>
          </cell>
        </row>
        <row r="585">
          <cell r="F585" t="str">
            <v/>
          </cell>
          <cell r="G585">
            <v>0</v>
          </cell>
          <cell r="H585">
            <v>0</v>
          </cell>
          <cell r="I585">
            <v>0</v>
          </cell>
        </row>
        <row r="586">
          <cell r="F586" t="str">
            <v/>
          </cell>
          <cell r="G586">
            <v>0</v>
          </cell>
          <cell r="H586">
            <v>0</v>
          </cell>
          <cell r="I586">
            <v>0</v>
          </cell>
        </row>
        <row r="587">
          <cell r="F587" t="str">
            <v/>
          </cell>
          <cell r="G587">
            <v>0</v>
          </cell>
          <cell r="H587">
            <v>0</v>
          </cell>
          <cell r="I587">
            <v>0</v>
          </cell>
        </row>
        <row r="588">
          <cell r="F588" t="str">
            <v/>
          </cell>
          <cell r="G588">
            <v>0</v>
          </cell>
          <cell r="H588">
            <v>0</v>
          </cell>
          <cell r="I588">
            <v>0</v>
          </cell>
        </row>
        <row r="589">
          <cell r="F589" t="str">
            <v/>
          </cell>
          <cell r="G589">
            <v>0</v>
          </cell>
          <cell r="H589">
            <v>0</v>
          </cell>
          <cell r="I589">
            <v>0</v>
          </cell>
        </row>
        <row r="590">
          <cell r="F590" t="str">
            <v/>
          </cell>
          <cell r="G590">
            <v>0</v>
          </cell>
          <cell r="H590">
            <v>0</v>
          </cell>
          <cell r="I590">
            <v>0</v>
          </cell>
        </row>
        <row r="591">
          <cell r="F591" t="str">
            <v/>
          </cell>
          <cell r="G591">
            <v>0</v>
          </cell>
          <cell r="H591">
            <v>0</v>
          </cell>
          <cell r="I591">
            <v>0</v>
          </cell>
        </row>
        <row r="592">
          <cell r="F592" t="str">
            <v/>
          </cell>
          <cell r="G592">
            <v>0</v>
          </cell>
          <cell r="H592">
            <v>0</v>
          </cell>
          <cell r="I592">
            <v>0</v>
          </cell>
        </row>
        <row r="593">
          <cell r="F593" t="str">
            <v/>
          </cell>
          <cell r="G593">
            <v>0</v>
          </cell>
          <cell r="H593">
            <v>0</v>
          </cell>
          <cell r="I593">
            <v>0</v>
          </cell>
        </row>
        <row r="594">
          <cell r="F594" t="str">
            <v/>
          </cell>
          <cell r="G594">
            <v>0</v>
          </cell>
          <cell r="H594">
            <v>0</v>
          </cell>
          <cell r="I594">
            <v>0</v>
          </cell>
        </row>
        <row r="595">
          <cell r="F595" t="str">
            <v/>
          </cell>
          <cell r="G595">
            <v>0</v>
          </cell>
          <cell r="H595">
            <v>0</v>
          </cell>
          <cell r="I595">
            <v>0</v>
          </cell>
        </row>
        <row r="596">
          <cell r="F596" t="str">
            <v/>
          </cell>
          <cell r="G596">
            <v>0</v>
          </cell>
          <cell r="H596">
            <v>0</v>
          </cell>
          <cell r="I596">
            <v>0</v>
          </cell>
        </row>
        <row r="597">
          <cell r="F597" t="str">
            <v/>
          </cell>
          <cell r="G597">
            <v>0</v>
          </cell>
          <cell r="H597">
            <v>0</v>
          </cell>
          <cell r="I597">
            <v>0</v>
          </cell>
        </row>
        <row r="598">
          <cell r="F598" t="str">
            <v/>
          </cell>
          <cell r="G598">
            <v>0</v>
          </cell>
          <cell r="H598">
            <v>0</v>
          </cell>
          <cell r="I598">
            <v>0</v>
          </cell>
        </row>
        <row r="599">
          <cell r="F599" t="str">
            <v/>
          </cell>
          <cell r="G599">
            <v>0</v>
          </cell>
          <cell r="H599">
            <v>0</v>
          </cell>
          <cell r="I599">
            <v>0</v>
          </cell>
        </row>
        <row r="600">
          <cell r="F600" t="str">
            <v/>
          </cell>
          <cell r="G600">
            <v>0</v>
          </cell>
          <cell r="H600">
            <v>0</v>
          </cell>
          <cell r="I600">
            <v>0</v>
          </cell>
        </row>
        <row r="601">
          <cell r="F601" t="str">
            <v/>
          </cell>
          <cell r="G601">
            <v>0</v>
          </cell>
          <cell r="H601">
            <v>0</v>
          </cell>
          <cell r="I601">
            <v>0</v>
          </cell>
        </row>
        <row r="602">
          <cell r="F602" t="str">
            <v/>
          </cell>
          <cell r="G602">
            <v>0</v>
          </cell>
          <cell r="H602">
            <v>0</v>
          </cell>
          <cell r="I602">
            <v>0</v>
          </cell>
        </row>
        <row r="603">
          <cell r="F603" t="str">
            <v/>
          </cell>
          <cell r="G603">
            <v>0</v>
          </cell>
          <cell r="H603">
            <v>0</v>
          </cell>
          <cell r="I603">
            <v>0</v>
          </cell>
        </row>
        <row r="604">
          <cell r="F604" t="str">
            <v/>
          </cell>
          <cell r="G604">
            <v>0</v>
          </cell>
          <cell r="H604">
            <v>0</v>
          </cell>
          <cell r="I604">
            <v>0</v>
          </cell>
        </row>
        <row r="605">
          <cell r="F605" t="str">
            <v/>
          </cell>
          <cell r="G605">
            <v>0</v>
          </cell>
          <cell r="H605">
            <v>0</v>
          </cell>
          <cell r="I605">
            <v>0</v>
          </cell>
        </row>
        <row r="606">
          <cell r="F606" t="str">
            <v/>
          </cell>
          <cell r="G606">
            <v>0</v>
          </cell>
          <cell r="H606">
            <v>0</v>
          </cell>
          <cell r="I606">
            <v>0</v>
          </cell>
        </row>
        <row r="607">
          <cell r="F607" t="str">
            <v/>
          </cell>
          <cell r="G607">
            <v>0</v>
          </cell>
          <cell r="H607">
            <v>0</v>
          </cell>
          <cell r="I607">
            <v>0</v>
          </cell>
        </row>
        <row r="608">
          <cell r="F608" t="str">
            <v/>
          </cell>
          <cell r="G608">
            <v>0</v>
          </cell>
          <cell r="H608">
            <v>0</v>
          </cell>
          <cell r="I608">
            <v>0</v>
          </cell>
        </row>
        <row r="609">
          <cell r="F609" t="str">
            <v/>
          </cell>
          <cell r="G609">
            <v>0</v>
          </cell>
          <cell r="H609">
            <v>0</v>
          </cell>
          <cell r="I609">
            <v>0</v>
          </cell>
        </row>
        <row r="610">
          <cell r="F610" t="str">
            <v/>
          </cell>
          <cell r="G610">
            <v>0</v>
          </cell>
          <cell r="H610">
            <v>0</v>
          </cell>
          <cell r="I610">
            <v>0</v>
          </cell>
        </row>
        <row r="611">
          <cell r="F611" t="str">
            <v/>
          </cell>
          <cell r="G611">
            <v>0</v>
          </cell>
          <cell r="H611">
            <v>0</v>
          </cell>
          <cell r="I611">
            <v>0</v>
          </cell>
        </row>
        <row r="612">
          <cell r="F612" t="str">
            <v/>
          </cell>
          <cell r="G612">
            <v>0</v>
          </cell>
          <cell r="H612">
            <v>0</v>
          </cell>
          <cell r="I612">
            <v>0</v>
          </cell>
        </row>
        <row r="613">
          <cell r="F613" t="str">
            <v/>
          </cell>
          <cell r="G613">
            <v>0</v>
          </cell>
          <cell r="H613">
            <v>0</v>
          </cell>
          <cell r="I613">
            <v>0</v>
          </cell>
        </row>
        <row r="614">
          <cell r="F614" t="str">
            <v/>
          </cell>
          <cell r="G614">
            <v>0</v>
          </cell>
          <cell r="H614">
            <v>0</v>
          </cell>
          <cell r="I614">
            <v>0</v>
          </cell>
        </row>
        <row r="615">
          <cell r="F615" t="str">
            <v/>
          </cell>
          <cell r="G615">
            <v>0</v>
          </cell>
          <cell r="H615">
            <v>0</v>
          </cell>
          <cell r="I615">
            <v>0</v>
          </cell>
        </row>
        <row r="616">
          <cell r="F616" t="str">
            <v/>
          </cell>
          <cell r="G616">
            <v>0</v>
          </cell>
          <cell r="H616">
            <v>0</v>
          </cell>
          <cell r="I616">
            <v>0</v>
          </cell>
        </row>
        <row r="617">
          <cell r="F617" t="str">
            <v/>
          </cell>
          <cell r="G617">
            <v>0</v>
          </cell>
          <cell r="H617">
            <v>0</v>
          </cell>
          <cell r="I617">
            <v>0</v>
          </cell>
        </row>
        <row r="618">
          <cell r="F618" t="str">
            <v/>
          </cell>
          <cell r="G618">
            <v>0</v>
          </cell>
          <cell r="H618">
            <v>0</v>
          </cell>
          <cell r="I618">
            <v>0</v>
          </cell>
        </row>
        <row r="619">
          <cell r="F619" t="str">
            <v/>
          </cell>
          <cell r="G619">
            <v>0</v>
          </cell>
          <cell r="H619">
            <v>0</v>
          </cell>
          <cell r="I619">
            <v>0</v>
          </cell>
        </row>
        <row r="620">
          <cell r="F620" t="str">
            <v/>
          </cell>
          <cell r="G620">
            <v>0</v>
          </cell>
          <cell r="H620">
            <v>0</v>
          </cell>
          <cell r="I620">
            <v>0</v>
          </cell>
        </row>
        <row r="621">
          <cell r="F621" t="str">
            <v/>
          </cell>
          <cell r="G621">
            <v>0</v>
          </cell>
          <cell r="H621">
            <v>0</v>
          </cell>
          <cell r="I621">
            <v>0</v>
          </cell>
        </row>
        <row r="622">
          <cell r="F622" t="str">
            <v/>
          </cell>
          <cell r="G622">
            <v>0</v>
          </cell>
          <cell r="H622">
            <v>0</v>
          </cell>
          <cell r="I622">
            <v>0</v>
          </cell>
        </row>
        <row r="623">
          <cell r="F623" t="str">
            <v/>
          </cell>
          <cell r="G623">
            <v>0</v>
          </cell>
          <cell r="H623">
            <v>0</v>
          </cell>
          <cell r="I623">
            <v>0</v>
          </cell>
        </row>
        <row r="624">
          <cell r="F624" t="str">
            <v/>
          </cell>
          <cell r="G624">
            <v>0</v>
          </cell>
          <cell r="H624">
            <v>0</v>
          </cell>
          <cell r="I624">
            <v>0</v>
          </cell>
        </row>
        <row r="625">
          <cell r="F625" t="str">
            <v/>
          </cell>
          <cell r="G625">
            <v>0</v>
          </cell>
          <cell r="H625">
            <v>0</v>
          </cell>
          <cell r="I625">
            <v>0</v>
          </cell>
        </row>
        <row r="626">
          <cell r="F626" t="str">
            <v/>
          </cell>
          <cell r="G626">
            <v>0</v>
          </cell>
          <cell r="H626">
            <v>0</v>
          </cell>
          <cell r="I626">
            <v>0</v>
          </cell>
        </row>
        <row r="627">
          <cell r="F627" t="str">
            <v/>
          </cell>
          <cell r="G627">
            <v>0</v>
          </cell>
          <cell r="H627">
            <v>0</v>
          </cell>
          <cell r="I627">
            <v>0</v>
          </cell>
        </row>
        <row r="628">
          <cell r="F628" t="str">
            <v/>
          </cell>
          <cell r="G628">
            <v>0</v>
          </cell>
          <cell r="H628">
            <v>0</v>
          </cell>
          <cell r="I628">
            <v>0</v>
          </cell>
        </row>
        <row r="629">
          <cell r="F629" t="str">
            <v/>
          </cell>
          <cell r="G629">
            <v>0</v>
          </cell>
          <cell r="H629">
            <v>0</v>
          </cell>
          <cell r="I629">
            <v>0</v>
          </cell>
        </row>
        <row r="630">
          <cell r="F630" t="str">
            <v/>
          </cell>
          <cell r="G630">
            <v>0</v>
          </cell>
          <cell r="H630">
            <v>0</v>
          </cell>
          <cell r="I630">
            <v>0</v>
          </cell>
        </row>
        <row r="631">
          <cell r="F631" t="str">
            <v/>
          </cell>
          <cell r="G631">
            <v>0</v>
          </cell>
          <cell r="H631">
            <v>0</v>
          </cell>
          <cell r="I631">
            <v>0</v>
          </cell>
        </row>
        <row r="632">
          <cell r="F632" t="str">
            <v/>
          </cell>
          <cell r="G632">
            <v>0</v>
          </cell>
          <cell r="H632">
            <v>0</v>
          </cell>
          <cell r="I632">
            <v>0</v>
          </cell>
        </row>
        <row r="633">
          <cell r="F633" t="str">
            <v/>
          </cell>
          <cell r="G633">
            <v>0</v>
          </cell>
          <cell r="H633">
            <v>0</v>
          </cell>
          <cell r="I633">
            <v>0</v>
          </cell>
        </row>
        <row r="634">
          <cell r="F634" t="str">
            <v/>
          </cell>
          <cell r="G634">
            <v>0</v>
          </cell>
          <cell r="H634">
            <v>0</v>
          </cell>
          <cell r="I634">
            <v>0</v>
          </cell>
        </row>
        <row r="635">
          <cell r="F635" t="str">
            <v/>
          </cell>
          <cell r="G635">
            <v>0</v>
          </cell>
          <cell r="H635">
            <v>0</v>
          </cell>
          <cell r="I635">
            <v>0</v>
          </cell>
        </row>
        <row r="636">
          <cell r="F636" t="str">
            <v/>
          </cell>
          <cell r="G636">
            <v>0</v>
          </cell>
          <cell r="H636">
            <v>0</v>
          </cell>
          <cell r="I636">
            <v>0</v>
          </cell>
        </row>
        <row r="637">
          <cell r="F637" t="str">
            <v/>
          </cell>
          <cell r="G637">
            <v>0</v>
          </cell>
          <cell r="H637">
            <v>0</v>
          </cell>
          <cell r="I637">
            <v>0</v>
          </cell>
        </row>
        <row r="638">
          <cell r="F638" t="str">
            <v/>
          </cell>
          <cell r="G638">
            <v>0</v>
          </cell>
          <cell r="H638">
            <v>0</v>
          </cell>
          <cell r="I638">
            <v>0</v>
          </cell>
        </row>
        <row r="639">
          <cell r="F639" t="str">
            <v/>
          </cell>
          <cell r="G639">
            <v>0</v>
          </cell>
          <cell r="H639">
            <v>0</v>
          </cell>
          <cell r="I639">
            <v>0</v>
          </cell>
        </row>
        <row r="640">
          <cell r="F640" t="str">
            <v/>
          </cell>
          <cell r="G640">
            <v>0</v>
          </cell>
          <cell r="H640">
            <v>0</v>
          </cell>
          <cell r="I640">
            <v>0</v>
          </cell>
        </row>
        <row r="641">
          <cell r="F641" t="str">
            <v/>
          </cell>
          <cell r="G641">
            <v>0</v>
          </cell>
          <cell r="H641">
            <v>0</v>
          </cell>
          <cell r="I641">
            <v>0</v>
          </cell>
        </row>
        <row r="642">
          <cell r="F642" t="str">
            <v/>
          </cell>
          <cell r="G642">
            <v>0</v>
          </cell>
          <cell r="H642">
            <v>0</v>
          </cell>
          <cell r="I642">
            <v>0</v>
          </cell>
        </row>
        <row r="643">
          <cell r="F643" t="str">
            <v/>
          </cell>
          <cell r="G643">
            <v>0</v>
          </cell>
          <cell r="H643">
            <v>0</v>
          </cell>
          <cell r="I643">
            <v>0</v>
          </cell>
        </row>
        <row r="644">
          <cell r="F644" t="str">
            <v/>
          </cell>
          <cell r="G644">
            <v>0</v>
          </cell>
          <cell r="H644">
            <v>0</v>
          </cell>
          <cell r="I644">
            <v>0</v>
          </cell>
        </row>
        <row r="645">
          <cell r="F645" t="str">
            <v/>
          </cell>
          <cell r="G645">
            <v>0</v>
          </cell>
          <cell r="H645">
            <v>0</v>
          </cell>
          <cell r="I645">
            <v>0</v>
          </cell>
        </row>
        <row r="646">
          <cell r="F646" t="str">
            <v/>
          </cell>
          <cell r="G646">
            <v>0</v>
          </cell>
          <cell r="H646">
            <v>0</v>
          </cell>
          <cell r="I646">
            <v>0</v>
          </cell>
        </row>
        <row r="647">
          <cell r="F647" t="str">
            <v/>
          </cell>
          <cell r="G647">
            <v>0</v>
          </cell>
          <cell r="H647">
            <v>0</v>
          </cell>
          <cell r="I647">
            <v>0</v>
          </cell>
        </row>
        <row r="648">
          <cell r="F648" t="str">
            <v/>
          </cell>
          <cell r="G648">
            <v>0</v>
          </cell>
          <cell r="H648">
            <v>0</v>
          </cell>
          <cell r="I648">
            <v>0</v>
          </cell>
        </row>
        <row r="649">
          <cell r="F649" t="str">
            <v/>
          </cell>
          <cell r="G649">
            <v>0</v>
          </cell>
          <cell r="H649">
            <v>0</v>
          </cell>
          <cell r="I649">
            <v>0</v>
          </cell>
        </row>
        <row r="650">
          <cell r="F650" t="str">
            <v/>
          </cell>
          <cell r="G650">
            <v>0</v>
          </cell>
          <cell r="H650">
            <v>0</v>
          </cell>
          <cell r="I650">
            <v>0</v>
          </cell>
        </row>
        <row r="651">
          <cell r="F651" t="str">
            <v/>
          </cell>
          <cell r="G651">
            <v>0</v>
          </cell>
          <cell r="H651">
            <v>0</v>
          </cell>
          <cell r="I651">
            <v>0</v>
          </cell>
        </row>
        <row r="652">
          <cell r="F652" t="str">
            <v/>
          </cell>
          <cell r="G652">
            <v>0</v>
          </cell>
          <cell r="H652">
            <v>0</v>
          </cell>
          <cell r="I652">
            <v>0</v>
          </cell>
        </row>
        <row r="653">
          <cell r="F653" t="str">
            <v/>
          </cell>
          <cell r="G653">
            <v>0</v>
          </cell>
          <cell r="H653">
            <v>0</v>
          </cell>
          <cell r="I653">
            <v>0</v>
          </cell>
        </row>
        <row r="654">
          <cell r="F654" t="str">
            <v/>
          </cell>
          <cell r="G654">
            <v>0</v>
          </cell>
          <cell r="H654">
            <v>0</v>
          </cell>
          <cell r="I654">
            <v>0</v>
          </cell>
        </row>
        <row r="655">
          <cell r="F655" t="str">
            <v/>
          </cell>
          <cell r="G655">
            <v>0</v>
          </cell>
          <cell r="H655">
            <v>0</v>
          </cell>
          <cell r="I655">
            <v>0</v>
          </cell>
        </row>
        <row r="656">
          <cell r="F656" t="str">
            <v/>
          </cell>
          <cell r="G656">
            <v>0</v>
          </cell>
          <cell r="H656">
            <v>0</v>
          </cell>
          <cell r="I656">
            <v>0</v>
          </cell>
        </row>
        <row r="657">
          <cell r="F657" t="str">
            <v/>
          </cell>
          <cell r="G657">
            <v>0</v>
          </cell>
          <cell r="H657">
            <v>0</v>
          </cell>
          <cell r="I657">
            <v>0</v>
          </cell>
        </row>
        <row r="658">
          <cell r="F658" t="str">
            <v/>
          </cell>
          <cell r="G658">
            <v>0</v>
          </cell>
          <cell r="H658">
            <v>0</v>
          </cell>
          <cell r="I658">
            <v>0</v>
          </cell>
        </row>
        <row r="659">
          <cell r="F659" t="str">
            <v/>
          </cell>
          <cell r="G659">
            <v>0</v>
          </cell>
          <cell r="H659">
            <v>0</v>
          </cell>
          <cell r="I659">
            <v>0</v>
          </cell>
        </row>
        <row r="660">
          <cell r="F660" t="str">
            <v/>
          </cell>
          <cell r="G660">
            <v>0</v>
          </cell>
          <cell r="H660">
            <v>0</v>
          </cell>
          <cell r="I660">
            <v>0</v>
          </cell>
        </row>
        <row r="661">
          <cell r="F661" t="str">
            <v/>
          </cell>
          <cell r="G661">
            <v>0</v>
          </cell>
          <cell r="H661">
            <v>0</v>
          </cell>
          <cell r="I661">
            <v>0</v>
          </cell>
        </row>
        <row r="662">
          <cell r="F662" t="str">
            <v/>
          </cell>
          <cell r="G662">
            <v>0</v>
          </cell>
          <cell r="H662">
            <v>0</v>
          </cell>
          <cell r="I662">
            <v>0</v>
          </cell>
        </row>
        <row r="663">
          <cell r="F663" t="str">
            <v/>
          </cell>
          <cell r="G663">
            <v>0</v>
          </cell>
          <cell r="H663">
            <v>0</v>
          </cell>
          <cell r="I663">
            <v>0</v>
          </cell>
        </row>
        <row r="664">
          <cell r="F664" t="str">
            <v/>
          </cell>
          <cell r="G664">
            <v>0</v>
          </cell>
          <cell r="H664">
            <v>0</v>
          </cell>
          <cell r="I664">
            <v>0</v>
          </cell>
        </row>
        <row r="665">
          <cell r="F665" t="str">
            <v/>
          </cell>
          <cell r="G665">
            <v>0</v>
          </cell>
          <cell r="H665">
            <v>0</v>
          </cell>
          <cell r="I665">
            <v>0</v>
          </cell>
        </row>
        <row r="666">
          <cell r="F666" t="str">
            <v/>
          </cell>
          <cell r="G666">
            <v>0</v>
          </cell>
          <cell r="H666">
            <v>0</v>
          </cell>
          <cell r="I666">
            <v>0</v>
          </cell>
        </row>
        <row r="667">
          <cell r="F667" t="str">
            <v/>
          </cell>
          <cell r="G667">
            <v>0</v>
          </cell>
          <cell r="H667">
            <v>0</v>
          </cell>
          <cell r="I667">
            <v>0</v>
          </cell>
        </row>
        <row r="668">
          <cell r="F668" t="str">
            <v/>
          </cell>
          <cell r="G668">
            <v>0</v>
          </cell>
          <cell r="H668">
            <v>0</v>
          </cell>
          <cell r="I668">
            <v>0</v>
          </cell>
        </row>
        <row r="669">
          <cell r="F669" t="str">
            <v/>
          </cell>
          <cell r="G669">
            <v>0</v>
          </cell>
          <cell r="H669">
            <v>0</v>
          </cell>
          <cell r="I669">
            <v>0</v>
          </cell>
        </row>
        <row r="670">
          <cell r="F670" t="str">
            <v/>
          </cell>
          <cell r="G670">
            <v>0</v>
          </cell>
          <cell r="H670">
            <v>0</v>
          </cell>
          <cell r="I670">
            <v>0</v>
          </cell>
        </row>
        <row r="671">
          <cell r="F671" t="str">
            <v/>
          </cell>
          <cell r="G671">
            <v>0</v>
          </cell>
          <cell r="H671">
            <v>0</v>
          </cell>
          <cell r="I671">
            <v>0</v>
          </cell>
        </row>
        <row r="672">
          <cell r="F672" t="str">
            <v/>
          </cell>
          <cell r="G672">
            <v>0</v>
          </cell>
          <cell r="H672">
            <v>0</v>
          </cell>
          <cell r="I672">
            <v>0</v>
          </cell>
        </row>
        <row r="673">
          <cell r="F673" t="str">
            <v/>
          </cell>
          <cell r="G673">
            <v>0</v>
          </cell>
          <cell r="H673">
            <v>0</v>
          </cell>
          <cell r="I673">
            <v>0</v>
          </cell>
        </row>
        <row r="674">
          <cell r="F674" t="str">
            <v/>
          </cell>
          <cell r="G674">
            <v>0</v>
          </cell>
          <cell r="H674">
            <v>0</v>
          </cell>
          <cell r="I674">
            <v>0</v>
          </cell>
        </row>
        <row r="675">
          <cell r="F675" t="str">
            <v/>
          </cell>
          <cell r="G675">
            <v>0</v>
          </cell>
          <cell r="H675">
            <v>0</v>
          </cell>
          <cell r="I675">
            <v>0</v>
          </cell>
        </row>
        <row r="676">
          <cell r="F676" t="str">
            <v/>
          </cell>
          <cell r="G676">
            <v>0</v>
          </cell>
          <cell r="H676">
            <v>0</v>
          </cell>
          <cell r="I676">
            <v>0</v>
          </cell>
        </row>
        <row r="677">
          <cell r="F677" t="str">
            <v/>
          </cell>
          <cell r="G677">
            <v>0</v>
          </cell>
          <cell r="H677">
            <v>0</v>
          </cell>
          <cell r="I677">
            <v>0</v>
          </cell>
        </row>
        <row r="678">
          <cell r="F678" t="str">
            <v/>
          </cell>
          <cell r="G678">
            <v>0</v>
          </cell>
          <cell r="H678">
            <v>0</v>
          </cell>
          <cell r="I678">
            <v>0</v>
          </cell>
        </row>
        <row r="679">
          <cell r="F679" t="str">
            <v/>
          </cell>
          <cell r="G679">
            <v>0</v>
          </cell>
          <cell r="H679">
            <v>0</v>
          </cell>
          <cell r="I679">
            <v>0</v>
          </cell>
        </row>
        <row r="680">
          <cell r="F680" t="str">
            <v/>
          </cell>
          <cell r="G680">
            <v>0</v>
          </cell>
          <cell r="H680">
            <v>0</v>
          </cell>
          <cell r="I680">
            <v>0</v>
          </cell>
        </row>
        <row r="681">
          <cell r="F681" t="str">
            <v/>
          </cell>
          <cell r="G681">
            <v>0</v>
          </cell>
          <cell r="H681">
            <v>0</v>
          </cell>
          <cell r="I681">
            <v>0</v>
          </cell>
        </row>
        <row r="682">
          <cell r="F682" t="str">
            <v/>
          </cell>
          <cell r="G682">
            <v>0</v>
          </cell>
          <cell r="H682">
            <v>0</v>
          </cell>
          <cell r="I682">
            <v>0</v>
          </cell>
        </row>
        <row r="683">
          <cell r="F683" t="str">
            <v/>
          </cell>
          <cell r="G683">
            <v>0</v>
          </cell>
          <cell r="H683">
            <v>0</v>
          </cell>
          <cell r="I683">
            <v>0</v>
          </cell>
        </row>
        <row r="684">
          <cell r="F684" t="str">
            <v/>
          </cell>
          <cell r="G684">
            <v>0</v>
          </cell>
          <cell r="H684">
            <v>0</v>
          </cell>
          <cell r="I684">
            <v>0</v>
          </cell>
        </row>
        <row r="685">
          <cell r="F685" t="str">
            <v/>
          </cell>
          <cell r="G685">
            <v>0</v>
          </cell>
          <cell r="H685">
            <v>0</v>
          </cell>
          <cell r="I685">
            <v>0</v>
          </cell>
        </row>
        <row r="686">
          <cell r="F686" t="str">
            <v/>
          </cell>
          <cell r="G686">
            <v>0</v>
          </cell>
          <cell r="H686">
            <v>0</v>
          </cell>
          <cell r="I686">
            <v>0</v>
          </cell>
        </row>
        <row r="687">
          <cell r="F687" t="str">
            <v/>
          </cell>
          <cell r="G687">
            <v>0</v>
          </cell>
          <cell r="H687">
            <v>0</v>
          </cell>
          <cell r="I687">
            <v>0</v>
          </cell>
        </row>
        <row r="688">
          <cell r="F688" t="str">
            <v/>
          </cell>
          <cell r="G688">
            <v>0</v>
          </cell>
          <cell r="H688">
            <v>0</v>
          </cell>
          <cell r="I688">
            <v>0</v>
          </cell>
        </row>
        <row r="689">
          <cell r="F689" t="str">
            <v/>
          </cell>
          <cell r="G689">
            <v>0</v>
          </cell>
          <cell r="H689">
            <v>0</v>
          </cell>
          <cell r="I689">
            <v>0</v>
          </cell>
        </row>
        <row r="690">
          <cell r="F690" t="str">
            <v/>
          </cell>
          <cell r="G690">
            <v>0</v>
          </cell>
          <cell r="H690">
            <v>0</v>
          </cell>
          <cell r="I690">
            <v>0</v>
          </cell>
        </row>
        <row r="691">
          <cell r="F691" t="str">
            <v/>
          </cell>
          <cell r="G691">
            <v>0</v>
          </cell>
          <cell r="H691">
            <v>0</v>
          </cell>
          <cell r="I691">
            <v>0</v>
          </cell>
        </row>
        <row r="692">
          <cell r="F692" t="str">
            <v/>
          </cell>
          <cell r="G692">
            <v>0</v>
          </cell>
          <cell r="H692">
            <v>0</v>
          </cell>
          <cell r="I692">
            <v>0</v>
          </cell>
        </row>
        <row r="693">
          <cell r="F693" t="str">
            <v/>
          </cell>
          <cell r="G693">
            <v>0</v>
          </cell>
          <cell r="H693">
            <v>0</v>
          </cell>
          <cell r="I693">
            <v>0</v>
          </cell>
        </row>
        <row r="694">
          <cell r="F694" t="str">
            <v/>
          </cell>
          <cell r="G694">
            <v>0</v>
          </cell>
          <cell r="H694">
            <v>0</v>
          </cell>
          <cell r="I694">
            <v>0</v>
          </cell>
        </row>
        <row r="695">
          <cell r="F695" t="str">
            <v/>
          </cell>
          <cell r="G695">
            <v>0</v>
          </cell>
          <cell r="H695">
            <v>0</v>
          </cell>
          <cell r="I695">
            <v>0</v>
          </cell>
        </row>
        <row r="696">
          <cell r="F696" t="str">
            <v/>
          </cell>
          <cell r="G696">
            <v>0</v>
          </cell>
          <cell r="H696">
            <v>0</v>
          </cell>
          <cell r="I696">
            <v>0</v>
          </cell>
        </row>
        <row r="697">
          <cell r="F697" t="str">
            <v/>
          </cell>
          <cell r="G697">
            <v>0</v>
          </cell>
          <cell r="H697">
            <v>0</v>
          </cell>
          <cell r="I697">
            <v>0</v>
          </cell>
        </row>
        <row r="698">
          <cell r="F698" t="str">
            <v/>
          </cell>
          <cell r="G698">
            <v>0</v>
          </cell>
          <cell r="H698">
            <v>0</v>
          </cell>
          <cell r="I698">
            <v>0</v>
          </cell>
        </row>
        <row r="699">
          <cell r="F699" t="str">
            <v/>
          </cell>
          <cell r="G699">
            <v>0</v>
          </cell>
          <cell r="H699">
            <v>0</v>
          </cell>
          <cell r="I699">
            <v>0</v>
          </cell>
        </row>
        <row r="700">
          <cell r="F700" t="str">
            <v/>
          </cell>
          <cell r="G700">
            <v>0</v>
          </cell>
          <cell r="H700">
            <v>0</v>
          </cell>
          <cell r="I700">
            <v>0</v>
          </cell>
        </row>
        <row r="701">
          <cell r="F701" t="str">
            <v/>
          </cell>
          <cell r="G701">
            <v>0</v>
          </cell>
          <cell r="H701">
            <v>0</v>
          </cell>
          <cell r="I701">
            <v>0</v>
          </cell>
        </row>
        <row r="702">
          <cell r="F702" t="str">
            <v/>
          </cell>
          <cell r="G702">
            <v>0</v>
          </cell>
          <cell r="H702">
            <v>0</v>
          </cell>
          <cell r="I702">
            <v>0</v>
          </cell>
        </row>
        <row r="703">
          <cell r="F703" t="str">
            <v/>
          </cell>
          <cell r="G703">
            <v>0</v>
          </cell>
          <cell r="H703">
            <v>0</v>
          </cell>
          <cell r="I703">
            <v>0</v>
          </cell>
        </row>
        <row r="704">
          <cell r="F704" t="str">
            <v/>
          </cell>
          <cell r="G704">
            <v>0</v>
          </cell>
          <cell r="H704">
            <v>0</v>
          </cell>
          <cell r="I704">
            <v>0</v>
          </cell>
        </row>
        <row r="705">
          <cell r="F705" t="str">
            <v/>
          </cell>
          <cell r="G705">
            <v>0</v>
          </cell>
          <cell r="H705">
            <v>0</v>
          </cell>
          <cell r="I705">
            <v>0</v>
          </cell>
        </row>
        <row r="706">
          <cell r="F706" t="str">
            <v/>
          </cell>
          <cell r="G706">
            <v>0</v>
          </cell>
          <cell r="H706">
            <v>0</v>
          </cell>
          <cell r="I706">
            <v>0</v>
          </cell>
        </row>
        <row r="707">
          <cell r="F707" t="str">
            <v/>
          </cell>
          <cell r="G707">
            <v>0</v>
          </cell>
          <cell r="H707">
            <v>0</v>
          </cell>
          <cell r="I707">
            <v>0</v>
          </cell>
        </row>
        <row r="708">
          <cell r="F708" t="str">
            <v/>
          </cell>
          <cell r="G708">
            <v>0</v>
          </cell>
          <cell r="H708">
            <v>0</v>
          </cell>
          <cell r="I708">
            <v>0</v>
          </cell>
        </row>
        <row r="709">
          <cell r="F709" t="str">
            <v/>
          </cell>
          <cell r="G709">
            <v>0</v>
          </cell>
          <cell r="H709">
            <v>0</v>
          </cell>
          <cell r="I709">
            <v>0</v>
          </cell>
        </row>
        <row r="710">
          <cell r="F710" t="str">
            <v/>
          </cell>
          <cell r="G710">
            <v>0</v>
          </cell>
          <cell r="H710">
            <v>0</v>
          </cell>
          <cell r="I710">
            <v>0</v>
          </cell>
        </row>
        <row r="711">
          <cell r="F711" t="str">
            <v/>
          </cell>
          <cell r="G711">
            <v>0</v>
          </cell>
          <cell r="H711">
            <v>0</v>
          </cell>
          <cell r="I711">
            <v>0</v>
          </cell>
        </row>
        <row r="712">
          <cell r="F712" t="str">
            <v/>
          </cell>
          <cell r="G712">
            <v>0</v>
          </cell>
          <cell r="H712">
            <v>0</v>
          </cell>
          <cell r="I712">
            <v>0</v>
          </cell>
        </row>
        <row r="713">
          <cell r="F713" t="str">
            <v/>
          </cell>
          <cell r="G713">
            <v>0</v>
          </cell>
          <cell r="H713">
            <v>0</v>
          </cell>
          <cell r="I713">
            <v>0</v>
          </cell>
        </row>
        <row r="714">
          <cell r="F714" t="str">
            <v/>
          </cell>
          <cell r="G714">
            <v>0</v>
          </cell>
          <cell r="H714">
            <v>0</v>
          </cell>
          <cell r="I714">
            <v>0</v>
          </cell>
        </row>
        <row r="715">
          <cell r="F715" t="str">
            <v/>
          </cell>
          <cell r="G715">
            <v>0</v>
          </cell>
          <cell r="H715">
            <v>0</v>
          </cell>
          <cell r="I715">
            <v>0</v>
          </cell>
        </row>
        <row r="716">
          <cell r="F716" t="str">
            <v/>
          </cell>
          <cell r="G716">
            <v>0</v>
          </cell>
          <cell r="H716">
            <v>0</v>
          </cell>
          <cell r="I716">
            <v>0</v>
          </cell>
        </row>
        <row r="717">
          <cell r="F717" t="str">
            <v/>
          </cell>
          <cell r="G717">
            <v>0</v>
          </cell>
          <cell r="H717">
            <v>0</v>
          </cell>
          <cell r="I717">
            <v>0</v>
          </cell>
        </row>
        <row r="718">
          <cell r="F718" t="str">
            <v/>
          </cell>
          <cell r="G718">
            <v>0</v>
          </cell>
          <cell r="H718">
            <v>0</v>
          </cell>
          <cell r="I718">
            <v>0</v>
          </cell>
        </row>
        <row r="719">
          <cell r="F719" t="str">
            <v/>
          </cell>
          <cell r="G719">
            <v>0</v>
          </cell>
          <cell r="H719">
            <v>0</v>
          </cell>
          <cell r="I719">
            <v>0</v>
          </cell>
        </row>
        <row r="720">
          <cell r="F720" t="str">
            <v/>
          </cell>
          <cell r="G720">
            <v>0</v>
          </cell>
          <cell r="H720">
            <v>0</v>
          </cell>
          <cell r="I720">
            <v>0</v>
          </cell>
        </row>
        <row r="721">
          <cell r="F721" t="str">
            <v/>
          </cell>
          <cell r="G721">
            <v>0</v>
          </cell>
          <cell r="H721">
            <v>0</v>
          </cell>
          <cell r="I721">
            <v>0</v>
          </cell>
        </row>
        <row r="722">
          <cell r="F722" t="str">
            <v/>
          </cell>
          <cell r="G722">
            <v>0</v>
          </cell>
          <cell r="H722">
            <v>0</v>
          </cell>
          <cell r="I722">
            <v>0</v>
          </cell>
        </row>
        <row r="723">
          <cell r="F723" t="str">
            <v/>
          </cell>
          <cell r="G723">
            <v>0</v>
          </cell>
          <cell r="H723">
            <v>0</v>
          </cell>
          <cell r="I723">
            <v>0</v>
          </cell>
        </row>
        <row r="724">
          <cell r="F724" t="str">
            <v/>
          </cell>
          <cell r="G724">
            <v>0</v>
          </cell>
          <cell r="H724">
            <v>0</v>
          </cell>
          <cell r="I724">
            <v>0</v>
          </cell>
        </row>
        <row r="725">
          <cell r="F725" t="str">
            <v/>
          </cell>
          <cell r="G725">
            <v>0</v>
          </cell>
          <cell r="H725">
            <v>0</v>
          </cell>
          <cell r="I725">
            <v>0</v>
          </cell>
        </row>
        <row r="726">
          <cell r="F726" t="str">
            <v/>
          </cell>
          <cell r="G726">
            <v>0</v>
          </cell>
          <cell r="H726">
            <v>0</v>
          </cell>
          <cell r="I726">
            <v>0</v>
          </cell>
        </row>
        <row r="727">
          <cell r="F727" t="str">
            <v/>
          </cell>
          <cell r="G727">
            <v>0</v>
          </cell>
          <cell r="H727">
            <v>0</v>
          </cell>
          <cell r="I727">
            <v>0</v>
          </cell>
        </row>
        <row r="728">
          <cell r="F728" t="str">
            <v/>
          </cell>
          <cell r="G728">
            <v>0</v>
          </cell>
          <cell r="H728">
            <v>0</v>
          </cell>
          <cell r="I728">
            <v>0</v>
          </cell>
        </row>
        <row r="729">
          <cell r="F729" t="str">
            <v/>
          </cell>
          <cell r="G729">
            <v>0</v>
          </cell>
          <cell r="H729">
            <v>0</v>
          </cell>
          <cell r="I729">
            <v>0</v>
          </cell>
        </row>
        <row r="730">
          <cell r="F730" t="str">
            <v/>
          </cell>
          <cell r="G730">
            <v>0</v>
          </cell>
          <cell r="H730">
            <v>0</v>
          </cell>
          <cell r="I730">
            <v>0</v>
          </cell>
        </row>
        <row r="731">
          <cell r="F731" t="str">
            <v/>
          </cell>
          <cell r="G731">
            <v>0</v>
          </cell>
          <cell r="H731">
            <v>0</v>
          </cell>
          <cell r="I731">
            <v>0</v>
          </cell>
        </row>
        <row r="732">
          <cell r="F732" t="str">
            <v/>
          </cell>
          <cell r="G732">
            <v>0</v>
          </cell>
          <cell r="H732">
            <v>0</v>
          </cell>
          <cell r="I732">
            <v>0</v>
          </cell>
        </row>
        <row r="733">
          <cell r="F733" t="str">
            <v/>
          </cell>
          <cell r="G733">
            <v>0</v>
          </cell>
          <cell r="H733">
            <v>0</v>
          </cell>
          <cell r="I733">
            <v>0</v>
          </cell>
        </row>
        <row r="734">
          <cell r="F734" t="str">
            <v/>
          </cell>
          <cell r="G734">
            <v>0</v>
          </cell>
          <cell r="H734">
            <v>0</v>
          </cell>
          <cell r="I734">
            <v>0</v>
          </cell>
        </row>
        <row r="735">
          <cell r="F735" t="str">
            <v/>
          </cell>
          <cell r="G735">
            <v>0</v>
          </cell>
          <cell r="H735">
            <v>0</v>
          </cell>
          <cell r="I735">
            <v>0</v>
          </cell>
        </row>
        <row r="736">
          <cell r="F736" t="str">
            <v/>
          </cell>
          <cell r="G736">
            <v>0</v>
          </cell>
          <cell r="H736">
            <v>0</v>
          </cell>
          <cell r="I736">
            <v>0</v>
          </cell>
        </row>
        <row r="737">
          <cell r="F737" t="str">
            <v/>
          </cell>
          <cell r="G737">
            <v>0</v>
          </cell>
          <cell r="H737">
            <v>0</v>
          </cell>
          <cell r="I737">
            <v>0</v>
          </cell>
        </row>
        <row r="738">
          <cell r="F738" t="str">
            <v/>
          </cell>
          <cell r="G738">
            <v>0</v>
          </cell>
          <cell r="H738">
            <v>0</v>
          </cell>
          <cell r="I738">
            <v>0</v>
          </cell>
        </row>
        <row r="739">
          <cell r="F739" t="str">
            <v/>
          </cell>
          <cell r="G739">
            <v>0</v>
          </cell>
          <cell r="H739">
            <v>0</v>
          </cell>
          <cell r="I739">
            <v>0</v>
          </cell>
        </row>
        <row r="740">
          <cell r="F740" t="str">
            <v/>
          </cell>
          <cell r="G740">
            <v>0</v>
          </cell>
          <cell r="H740">
            <v>0</v>
          </cell>
          <cell r="I740">
            <v>0</v>
          </cell>
        </row>
        <row r="741">
          <cell r="F741" t="str">
            <v/>
          </cell>
          <cell r="G741">
            <v>0</v>
          </cell>
          <cell r="H741">
            <v>0</v>
          </cell>
          <cell r="I741">
            <v>0</v>
          </cell>
        </row>
        <row r="742">
          <cell r="F742" t="str">
            <v/>
          </cell>
          <cell r="G742">
            <v>0</v>
          </cell>
          <cell r="H742">
            <v>0</v>
          </cell>
          <cell r="I742">
            <v>0</v>
          </cell>
        </row>
        <row r="743">
          <cell r="F743" t="str">
            <v/>
          </cell>
          <cell r="G743">
            <v>0</v>
          </cell>
          <cell r="H743">
            <v>0</v>
          </cell>
          <cell r="I743">
            <v>0</v>
          </cell>
        </row>
        <row r="744">
          <cell r="F744" t="str">
            <v/>
          </cell>
          <cell r="G744">
            <v>0</v>
          </cell>
          <cell r="H744">
            <v>0</v>
          </cell>
          <cell r="I744">
            <v>0</v>
          </cell>
        </row>
        <row r="745">
          <cell r="F745" t="str">
            <v/>
          </cell>
          <cell r="G745">
            <v>0</v>
          </cell>
          <cell r="H745">
            <v>0</v>
          </cell>
          <cell r="I745">
            <v>0</v>
          </cell>
        </row>
        <row r="746">
          <cell r="F746" t="str">
            <v/>
          </cell>
          <cell r="G746">
            <v>0</v>
          </cell>
          <cell r="H746">
            <v>0</v>
          </cell>
          <cell r="I746">
            <v>0</v>
          </cell>
        </row>
        <row r="747">
          <cell r="F747" t="str">
            <v/>
          </cell>
          <cell r="G747">
            <v>0</v>
          </cell>
          <cell r="H747">
            <v>0</v>
          </cell>
          <cell r="I747">
            <v>0</v>
          </cell>
        </row>
        <row r="748">
          <cell r="F748" t="str">
            <v/>
          </cell>
          <cell r="G748">
            <v>0</v>
          </cell>
          <cell r="H748">
            <v>0</v>
          </cell>
          <cell r="I748">
            <v>0</v>
          </cell>
        </row>
        <row r="749">
          <cell r="F749" t="str">
            <v/>
          </cell>
          <cell r="G749">
            <v>0</v>
          </cell>
          <cell r="H749">
            <v>0</v>
          </cell>
          <cell r="I749">
            <v>0</v>
          </cell>
        </row>
        <row r="750">
          <cell r="F750" t="str">
            <v/>
          </cell>
          <cell r="G750">
            <v>0</v>
          </cell>
          <cell r="H750">
            <v>0</v>
          </cell>
          <cell r="I750">
            <v>0</v>
          </cell>
        </row>
        <row r="751">
          <cell r="F751" t="str">
            <v/>
          </cell>
          <cell r="G751">
            <v>0</v>
          </cell>
          <cell r="H751">
            <v>0</v>
          </cell>
          <cell r="I751">
            <v>0</v>
          </cell>
        </row>
        <row r="752">
          <cell r="F752" t="str">
            <v/>
          </cell>
          <cell r="G752">
            <v>0</v>
          </cell>
          <cell r="H752">
            <v>0</v>
          </cell>
          <cell r="I752">
            <v>0</v>
          </cell>
        </row>
        <row r="753">
          <cell r="F753" t="str">
            <v/>
          </cell>
          <cell r="G753">
            <v>0</v>
          </cell>
          <cell r="H753">
            <v>0</v>
          </cell>
          <cell r="I753">
            <v>0</v>
          </cell>
        </row>
        <row r="754">
          <cell r="F754" t="str">
            <v/>
          </cell>
          <cell r="G754">
            <v>0</v>
          </cell>
          <cell r="H754">
            <v>0</v>
          </cell>
          <cell r="I754">
            <v>0</v>
          </cell>
        </row>
        <row r="755">
          <cell r="F755" t="str">
            <v/>
          </cell>
          <cell r="G755">
            <v>0</v>
          </cell>
          <cell r="H755">
            <v>0</v>
          </cell>
          <cell r="I755">
            <v>0</v>
          </cell>
        </row>
        <row r="756">
          <cell r="F756" t="str">
            <v/>
          </cell>
          <cell r="G756">
            <v>0</v>
          </cell>
          <cell r="H756">
            <v>0</v>
          </cell>
          <cell r="I756">
            <v>0</v>
          </cell>
        </row>
        <row r="757">
          <cell r="F757" t="str">
            <v/>
          </cell>
          <cell r="G757">
            <v>0</v>
          </cell>
          <cell r="H757">
            <v>0</v>
          </cell>
          <cell r="I757">
            <v>0</v>
          </cell>
        </row>
        <row r="758">
          <cell r="F758" t="str">
            <v/>
          </cell>
          <cell r="G758">
            <v>0</v>
          </cell>
          <cell r="H758">
            <v>0</v>
          </cell>
          <cell r="I758">
            <v>0</v>
          </cell>
        </row>
        <row r="759">
          <cell r="F759" t="str">
            <v/>
          </cell>
          <cell r="G759">
            <v>0</v>
          </cell>
          <cell r="H759">
            <v>0</v>
          </cell>
          <cell r="I759">
            <v>0</v>
          </cell>
        </row>
        <row r="760">
          <cell r="F760" t="str">
            <v/>
          </cell>
          <cell r="G760">
            <v>0</v>
          </cell>
          <cell r="H760">
            <v>0</v>
          </cell>
          <cell r="I760">
            <v>0</v>
          </cell>
        </row>
        <row r="761">
          <cell r="F761" t="str">
            <v/>
          </cell>
          <cell r="G761">
            <v>0</v>
          </cell>
          <cell r="H761">
            <v>0</v>
          </cell>
          <cell r="I761">
            <v>0</v>
          </cell>
        </row>
        <row r="762">
          <cell r="F762" t="str">
            <v/>
          </cell>
          <cell r="G762">
            <v>0</v>
          </cell>
          <cell r="H762">
            <v>0</v>
          </cell>
          <cell r="I762">
            <v>0</v>
          </cell>
        </row>
        <row r="763">
          <cell r="F763" t="str">
            <v/>
          </cell>
          <cell r="G763">
            <v>0</v>
          </cell>
          <cell r="H763">
            <v>0</v>
          </cell>
          <cell r="I763">
            <v>0</v>
          </cell>
        </row>
        <row r="764">
          <cell r="F764" t="str">
            <v/>
          </cell>
          <cell r="G764">
            <v>0</v>
          </cell>
          <cell r="H764">
            <v>0</v>
          </cell>
          <cell r="I764">
            <v>0</v>
          </cell>
        </row>
        <row r="765">
          <cell r="F765" t="str">
            <v/>
          </cell>
          <cell r="G765">
            <v>0</v>
          </cell>
          <cell r="H765">
            <v>0</v>
          </cell>
          <cell r="I765">
            <v>0</v>
          </cell>
        </row>
        <row r="766">
          <cell r="F766" t="str">
            <v/>
          </cell>
          <cell r="G766">
            <v>0</v>
          </cell>
          <cell r="H766">
            <v>0</v>
          </cell>
          <cell r="I766">
            <v>0</v>
          </cell>
        </row>
        <row r="767">
          <cell r="F767" t="str">
            <v/>
          </cell>
          <cell r="G767">
            <v>0</v>
          </cell>
          <cell r="H767">
            <v>0</v>
          </cell>
          <cell r="I767">
            <v>0</v>
          </cell>
        </row>
        <row r="768">
          <cell r="F768" t="str">
            <v/>
          </cell>
          <cell r="G768">
            <v>0</v>
          </cell>
          <cell r="H768">
            <v>0</v>
          </cell>
          <cell r="I768">
            <v>0</v>
          </cell>
        </row>
        <row r="769">
          <cell r="F769" t="str">
            <v/>
          </cell>
          <cell r="G769">
            <v>0</v>
          </cell>
          <cell r="H769">
            <v>0</v>
          </cell>
          <cell r="I769">
            <v>0</v>
          </cell>
        </row>
        <row r="770">
          <cell r="F770" t="str">
            <v/>
          </cell>
          <cell r="G770">
            <v>0</v>
          </cell>
          <cell r="H770">
            <v>0</v>
          </cell>
          <cell r="I770">
            <v>0</v>
          </cell>
        </row>
        <row r="771">
          <cell r="F771" t="str">
            <v/>
          </cell>
          <cell r="G771">
            <v>0</v>
          </cell>
          <cell r="H771">
            <v>0</v>
          </cell>
          <cell r="I771">
            <v>0</v>
          </cell>
        </row>
        <row r="772">
          <cell r="F772" t="str">
            <v/>
          </cell>
          <cell r="G772">
            <v>0</v>
          </cell>
          <cell r="H772">
            <v>0</v>
          </cell>
          <cell r="I772">
            <v>0</v>
          </cell>
        </row>
        <row r="773">
          <cell r="F773" t="str">
            <v/>
          </cell>
          <cell r="G773">
            <v>0</v>
          </cell>
          <cell r="H773">
            <v>0</v>
          </cell>
          <cell r="I773">
            <v>0</v>
          </cell>
        </row>
        <row r="774">
          <cell r="F774" t="str">
            <v/>
          </cell>
          <cell r="G774">
            <v>0</v>
          </cell>
          <cell r="H774">
            <v>0</v>
          </cell>
          <cell r="I774">
            <v>0</v>
          </cell>
        </row>
        <row r="775">
          <cell r="F775" t="str">
            <v/>
          </cell>
          <cell r="G775">
            <v>0</v>
          </cell>
          <cell r="H775">
            <v>0</v>
          </cell>
          <cell r="I775">
            <v>0</v>
          </cell>
        </row>
        <row r="776">
          <cell r="F776" t="str">
            <v/>
          </cell>
          <cell r="G776">
            <v>0</v>
          </cell>
          <cell r="H776">
            <v>0</v>
          </cell>
          <cell r="I776">
            <v>0</v>
          </cell>
        </row>
        <row r="777">
          <cell r="F777" t="str">
            <v/>
          </cell>
          <cell r="G777">
            <v>0</v>
          </cell>
          <cell r="H777">
            <v>0</v>
          </cell>
          <cell r="I777">
            <v>0</v>
          </cell>
        </row>
        <row r="778">
          <cell r="F778" t="str">
            <v/>
          </cell>
          <cell r="G778">
            <v>0</v>
          </cell>
          <cell r="H778">
            <v>0</v>
          </cell>
          <cell r="I778">
            <v>0</v>
          </cell>
        </row>
        <row r="779">
          <cell r="F779" t="str">
            <v/>
          </cell>
          <cell r="G779">
            <v>0</v>
          </cell>
          <cell r="H779">
            <v>0</v>
          </cell>
          <cell r="I779">
            <v>0</v>
          </cell>
        </row>
        <row r="780">
          <cell r="F780" t="str">
            <v/>
          </cell>
          <cell r="G780">
            <v>0</v>
          </cell>
          <cell r="H780">
            <v>0</v>
          </cell>
          <cell r="I780">
            <v>0</v>
          </cell>
        </row>
        <row r="781">
          <cell r="F781" t="str">
            <v/>
          </cell>
          <cell r="G781">
            <v>0</v>
          </cell>
          <cell r="H781">
            <v>0</v>
          </cell>
          <cell r="I781">
            <v>0</v>
          </cell>
        </row>
        <row r="782">
          <cell r="F782" t="str">
            <v/>
          </cell>
          <cell r="G782">
            <v>0</v>
          </cell>
          <cell r="H782">
            <v>0</v>
          </cell>
          <cell r="I782">
            <v>0</v>
          </cell>
        </row>
        <row r="783">
          <cell r="F783" t="str">
            <v/>
          </cell>
          <cell r="G783">
            <v>0</v>
          </cell>
          <cell r="H783">
            <v>0</v>
          </cell>
          <cell r="I783">
            <v>0</v>
          </cell>
        </row>
        <row r="784">
          <cell r="F784" t="str">
            <v/>
          </cell>
          <cell r="G784">
            <v>0</v>
          </cell>
          <cell r="H784">
            <v>0</v>
          </cell>
          <cell r="I784">
            <v>0</v>
          </cell>
        </row>
        <row r="785">
          <cell r="F785" t="str">
            <v/>
          </cell>
          <cell r="G785">
            <v>0</v>
          </cell>
          <cell r="H785">
            <v>0</v>
          </cell>
          <cell r="I785">
            <v>0</v>
          </cell>
        </row>
        <row r="786">
          <cell r="F786" t="str">
            <v/>
          </cell>
          <cell r="G786">
            <v>0</v>
          </cell>
          <cell r="H786">
            <v>0</v>
          </cell>
          <cell r="I786">
            <v>0</v>
          </cell>
        </row>
        <row r="787">
          <cell r="F787" t="str">
            <v/>
          </cell>
          <cell r="G787">
            <v>0</v>
          </cell>
          <cell r="H787">
            <v>0</v>
          </cell>
          <cell r="I787">
            <v>0</v>
          </cell>
        </row>
        <row r="788">
          <cell r="F788" t="str">
            <v/>
          </cell>
          <cell r="G788">
            <v>0</v>
          </cell>
          <cell r="H788">
            <v>0</v>
          </cell>
          <cell r="I788">
            <v>0</v>
          </cell>
        </row>
        <row r="789">
          <cell r="F789" t="str">
            <v/>
          </cell>
          <cell r="G789">
            <v>0</v>
          </cell>
          <cell r="H789">
            <v>0</v>
          </cell>
          <cell r="I789">
            <v>0</v>
          </cell>
        </row>
        <row r="790">
          <cell r="F790" t="str">
            <v/>
          </cell>
          <cell r="G790">
            <v>0</v>
          </cell>
          <cell r="H790">
            <v>0</v>
          </cell>
          <cell r="I790">
            <v>0</v>
          </cell>
        </row>
        <row r="791">
          <cell r="F791" t="str">
            <v/>
          </cell>
          <cell r="G791">
            <v>0</v>
          </cell>
          <cell r="H791">
            <v>0</v>
          </cell>
          <cell r="I791">
            <v>0</v>
          </cell>
        </row>
        <row r="792">
          <cell r="F792" t="str">
            <v/>
          </cell>
          <cell r="G792">
            <v>0</v>
          </cell>
          <cell r="H792">
            <v>0</v>
          </cell>
          <cell r="I792">
            <v>0</v>
          </cell>
        </row>
        <row r="793">
          <cell r="F793" t="str">
            <v/>
          </cell>
          <cell r="G793">
            <v>0</v>
          </cell>
          <cell r="H793">
            <v>0</v>
          </cell>
          <cell r="I793">
            <v>0</v>
          </cell>
        </row>
        <row r="794">
          <cell r="F794" t="str">
            <v/>
          </cell>
          <cell r="G794">
            <v>0</v>
          </cell>
          <cell r="H794">
            <v>0</v>
          </cell>
          <cell r="I794">
            <v>0</v>
          </cell>
        </row>
        <row r="795">
          <cell r="F795" t="str">
            <v/>
          </cell>
          <cell r="G795">
            <v>0</v>
          </cell>
          <cell r="H795">
            <v>0</v>
          </cell>
          <cell r="I795">
            <v>0</v>
          </cell>
        </row>
        <row r="796">
          <cell r="F796" t="str">
            <v/>
          </cell>
          <cell r="G796">
            <v>0</v>
          </cell>
          <cell r="H796">
            <v>0</v>
          </cell>
          <cell r="I796">
            <v>0</v>
          </cell>
        </row>
        <row r="797">
          <cell r="F797" t="str">
            <v/>
          </cell>
          <cell r="G797">
            <v>0</v>
          </cell>
          <cell r="H797">
            <v>0</v>
          </cell>
          <cell r="I797">
            <v>0</v>
          </cell>
        </row>
        <row r="798">
          <cell r="F798" t="str">
            <v/>
          </cell>
          <cell r="G798">
            <v>0</v>
          </cell>
          <cell r="H798">
            <v>0</v>
          </cell>
          <cell r="I798">
            <v>0</v>
          </cell>
        </row>
        <row r="799">
          <cell r="F799" t="str">
            <v/>
          </cell>
          <cell r="G799">
            <v>0</v>
          </cell>
          <cell r="H799">
            <v>0</v>
          </cell>
          <cell r="I799">
            <v>0</v>
          </cell>
        </row>
        <row r="800">
          <cell r="F800" t="str">
            <v/>
          </cell>
          <cell r="G800">
            <v>0</v>
          </cell>
          <cell r="H800">
            <v>0</v>
          </cell>
          <cell r="I800">
            <v>0</v>
          </cell>
        </row>
        <row r="801">
          <cell r="F801" t="str">
            <v/>
          </cell>
          <cell r="G801">
            <v>0</v>
          </cell>
          <cell r="H801">
            <v>0</v>
          </cell>
          <cell r="I801">
            <v>0</v>
          </cell>
        </row>
        <row r="802">
          <cell r="F802" t="str">
            <v/>
          </cell>
          <cell r="G802">
            <v>0</v>
          </cell>
          <cell r="H802">
            <v>0</v>
          </cell>
          <cell r="I802">
            <v>0</v>
          </cell>
        </row>
        <row r="803">
          <cell r="F803" t="str">
            <v/>
          </cell>
          <cell r="G803">
            <v>0</v>
          </cell>
          <cell r="H803">
            <v>0</v>
          </cell>
          <cell r="I803">
            <v>0</v>
          </cell>
        </row>
        <row r="804">
          <cell r="F804" t="str">
            <v/>
          </cell>
          <cell r="G804">
            <v>0</v>
          </cell>
          <cell r="H804">
            <v>0</v>
          </cell>
          <cell r="I804">
            <v>0</v>
          </cell>
        </row>
        <row r="805">
          <cell r="F805" t="str">
            <v/>
          </cell>
          <cell r="G805">
            <v>0</v>
          </cell>
          <cell r="H805">
            <v>0</v>
          </cell>
          <cell r="I805">
            <v>0</v>
          </cell>
        </row>
        <row r="806">
          <cell r="F806" t="str">
            <v/>
          </cell>
          <cell r="G806">
            <v>0</v>
          </cell>
          <cell r="H806">
            <v>0</v>
          </cell>
          <cell r="I806">
            <v>0</v>
          </cell>
        </row>
        <row r="807">
          <cell r="F807" t="str">
            <v/>
          </cell>
          <cell r="G807">
            <v>0</v>
          </cell>
          <cell r="H807">
            <v>0</v>
          </cell>
          <cell r="I807">
            <v>0</v>
          </cell>
        </row>
        <row r="808">
          <cell r="F808" t="str">
            <v/>
          </cell>
          <cell r="G808">
            <v>0</v>
          </cell>
          <cell r="H808">
            <v>0</v>
          </cell>
          <cell r="I808">
            <v>0</v>
          </cell>
        </row>
        <row r="809">
          <cell r="F809" t="str">
            <v/>
          </cell>
          <cell r="G809">
            <v>0</v>
          </cell>
          <cell r="H809">
            <v>0</v>
          </cell>
          <cell r="I809">
            <v>0</v>
          </cell>
        </row>
        <row r="810">
          <cell r="F810" t="str">
            <v/>
          </cell>
          <cell r="G810">
            <v>0</v>
          </cell>
          <cell r="H810">
            <v>0</v>
          </cell>
          <cell r="I810">
            <v>0</v>
          </cell>
        </row>
        <row r="811">
          <cell r="F811" t="str">
            <v/>
          </cell>
          <cell r="G811">
            <v>0</v>
          </cell>
          <cell r="H811">
            <v>0</v>
          </cell>
          <cell r="I811">
            <v>0</v>
          </cell>
        </row>
        <row r="812">
          <cell r="F812" t="str">
            <v/>
          </cell>
          <cell r="G812">
            <v>0</v>
          </cell>
          <cell r="H812">
            <v>0</v>
          </cell>
          <cell r="I812">
            <v>0</v>
          </cell>
        </row>
        <row r="813">
          <cell r="F813" t="str">
            <v/>
          </cell>
          <cell r="G813">
            <v>0</v>
          </cell>
          <cell r="H813">
            <v>0</v>
          </cell>
          <cell r="I813">
            <v>0</v>
          </cell>
        </row>
        <row r="814">
          <cell r="F814" t="str">
            <v/>
          </cell>
          <cell r="G814">
            <v>0</v>
          </cell>
          <cell r="H814">
            <v>0</v>
          </cell>
          <cell r="I814">
            <v>0</v>
          </cell>
        </row>
        <row r="815">
          <cell r="F815" t="str">
            <v/>
          </cell>
          <cell r="G815">
            <v>0</v>
          </cell>
          <cell r="H815">
            <v>0</v>
          </cell>
          <cell r="I815">
            <v>0</v>
          </cell>
        </row>
        <row r="816">
          <cell r="F816" t="str">
            <v/>
          </cell>
          <cell r="G816">
            <v>0</v>
          </cell>
          <cell r="H816">
            <v>0</v>
          </cell>
          <cell r="I816">
            <v>0</v>
          </cell>
        </row>
        <row r="817">
          <cell r="F817" t="str">
            <v/>
          </cell>
          <cell r="G817">
            <v>0</v>
          </cell>
          <cell r="H817">
            <v>0</v>
          </cell>
          <cell r="I817">
            <v>0</v>
          </cell>
        </row>
        <row r="818">
          <cell r="F818" t="str">
            <v/>
          </cell>
          <cell r="G818">
            <v>0</v>
          </cell>
          <cell r="H818">
            <v>0</v>
          </cell>
          <cell r="I818">
            <v>0</v>
          </cell>
        </row>
        <row r="819">
          <cell r="F819" t="str">
            <v/>
          </cell>
          <cell r="G819">
            <v>0</v>
          </cell>
          <cell r="H819">
            <v>0</v>
          </cell>
          <cell r="I819">
            <v>0</v>
          </cell>
        </row>
        <row r="820">
          <cell r="F820" t="str">
            <v/>
          </cell>
          <cell r="G820">
            <v>0</v>
          </cell>
          <cell r="H820">
            <v>0</v>
          </cell>
          <cell r="I820">
            <v>0</v>
          </cell>
        </row>
        <row r="821">
          <cell r="F821" t="str">
            <v/>
          </cell>
          <cell r="G821">
            <v>0</v>
          </cell>
          <cell r="H821">
            <v>0</v>
          </cell>
          <cell r="I821">
            <v>0</v>
          </cell>
        </row>
        <row r="822">
          <cell r="F822" t="str">
            <v/>
          </cell>
          <cell r="G822">
            <v>0</v>
          </cell>
          <cell r="H822">
            <v>0</v>
          </cell>
          <cell r="I822">
            <v>0</v>
          </cell>
        </row>
        <row r="823">
          <cell r="F823" t="str">
            <v/>
          </cell>
          <cell r="G823">
            <v>0</v>
          </cell>
          <cell r="H823">
            <v>0</v>
          </cell>
          <cell r="I823">
            <v>0</v>
          </cell>
        </row>
        <row r="824">
          <cell r="F824" t="str">
            <v/>
          </cell>
          <cell r="G824">
            <v>0</v>
          </cell>
          <cell r="H824">
            <v>0</v>
          </cell>
          <cell r="I824">
            <v>0</v>
          </cell>
        </row>
        <row r="825">
          <cell r="F825" t="str">
            <v/>
          </cell>
          <cell r="G825">
            <v>0</v>
          </cell>
          <cell r="H825">
            <v>0</v>
          </cell>
          <cell r="I825">
            <v>0</v>
          </cell>
        </row>
        <row r="826">
          <cell r="F826" t="str">
            <v/>
          </cell>
          <cell r="G826">
            <v>0</v>
          </cell>
          <cell r="H826">
            <v>0</v>
          </cell>
          <cell r="I826">
            <v>0</v>
          </cell>
        </row>
        <row r="827">
          <cell r="F827" t="str">
            <v/>
          </cell>
          <cell r="G827">
            <v>0</v>
          </cell>
          <cell r="H827">
            <v>0</v>
          </cell>
          <cell r="I827">
            <v>0</v>
          </cell>
        </row>
        <row r="828">
          <cell r="F828" t="str">
            <v/>
          </cell>
          <cell r="G828">
            <v>0</v>
          </cell>
          <cell r="H828">
            <v>0</v>
          </cell>
          <cell r="I828">
            <v>0</v>
          </cell>
        </row>
        <row r="829">
          <cell r="F829" t="str">
            <v/>
          </cell>
          <cell r="G829">
            <v>0</v>
          </cell>
          <cell r="H829">
            <v>0</v>
          </cell>
          <cell r="I829">
            <v>0</v>
          </cell>
        </row>
        <row r="830">
          <cell r="F830" t="str">
            <v/>
          </cell>
          <cell r="G830">
            <v>0</v>
          </cell>
          <cell r="H830">
            <v>0</v>
          </cell>
          <cell r="I830">
            <v>0</v>
          </cell>
        </row>
        <row r="831">
          <cell r="F831" t="str">
            <v/>
          </cell>
          <cell r="G831">
            <v>0</v>
          </cell>
          <cell r="H831">
            <v>0</v>
          </cell>
          <cell r="I831">
            <v>0</v>
          </cell>
        </row>
        <row r="832">
          <cell r="F832" t="str">
            <v/>
          </cell>
          <cell r="G832">
            <v>0</v>
          </cell>
          <cell r="H832">
            <v>0</v>
          </cell>
          <cell r="I832">
            <v>0</v>
          </cell>
        </row>
        <row r="833">
          <cell r="F833" t="str">
            <v/>
          </cell>
          <cell r="G833">
            <v>0</v>
          </cell>
          <cell r="H833">
            <v>0</v>
          </cell>
          <cell r="I833">
            <v>0</v>
          </cell>
        </row>
        <row r="834">
          <cell r="F834" t="str">
            <v/>
          </cell>
          <cell r="G834">
            <v>0</v>
          </cell>
          <cell r="H834">
            <v>0</v>
          </cell>
          <cell r="I834">
            <v>0</v>
          </cell>
        </row>
        <row r="835">
          <cell r="F835" t="str">
            <v/>
          </cell>
          <cell r="G835">
            <v>0</v>
          </cell>
          <cell r="H835">
            <v>0</v>
          </cell>
          <cell r="I835">
            <v>0</v>
          </cell>
        </row>
        <row r="836">
          <cell r="F836" t="str">
            <v/>
          </cell>
          <cell r="G836">
            <v>0</v>
          </cell>
          <cell r="H836">
            <v>0</v>
          </cell>
          <cell r="I836">
            <v>0</v>
          </cell>
        </row>
        <row r="837">
          <cell r="F837" t="str">
            <v/>
          </cell>
          <cell r="G837">
            <v>0</v>
          </cell>
          <cell r="H837">
            <v>0</v>
          </cell>
          <cell r="I837">
            <v>0</v>
          </cell>
        </row>
        <row r="838">
          <cell r="F838" t="str">
            <v/>
          </cell>
          <cell r="G838">
            <v>0</v>
          </cell>
          <cell r="H838">
            <v>0</v>
          </cell>
          <cell r="I838">
            <v>0</v>
          </cell>
        </row>
        <row r="839">
          <cell r="F839" t="str">
            <v/>
          </cell>
          <cell r="G839">
            <v>0</v>
          </cell>
          <cell r="H839">
            <v>0</v>
          </cell>
          <cell r="I839">
            <v>0</v>
          </cell>
        </row>
        <row r="840">
          <cell r="F840" t="str">
            <v/>
          </cell>
          <cell r="G840">
            <v>0</v>
          </cell>
          <cell r="H840">
            <v>0</v>
          </cell>
          <cell r="I840">
            <v>0</v>
          </cell>
        </row>
        <row r="841">
          <cell r="F841" t="str">
            <v/>
          </cell>
          <cell r="G841">
            <v>0</v>
          </cell>
          <cell r="H841">
            <v>0</v>
          </cell>
          <cell r="I841">
            <v>0</v>
          </cell>
        </row>
        <row r="842">
          <cell r="F842" t="str">
            <v/>
          </cell>
          <cell r="G842">
            <v>0</v>
          </cell>
          <cell r="H842">
            <v>0</v>
          </cell>
          <cell r="I842">
            <v>0</v>
          </cell>
        </row>
        <row r="843">
          <cell r="F843" t="str">
            <v/>
          </cell>
          <cell r="G843">
            <v>0</v>
          </cell>
          <cell r="H843">
            <v>0</v>
          </cell>
          <cell r="I843">
            <v>0</v>
          </cell>
        </row>
        <row r="844">
          <cell r="F844" t="str">
            <v/>
          </cell>
          <cell r="G844">
            <v>0</v>
          </cell>
          <cell r="H844">
            <v>0</v>
          </cell>
          <cell r="I844">
            <v>0</v>
          </cell>
        </row>
        <row r="845">
          <cell r="F845" t="str">
            <v/>
          </cell>
          <cell r="G845">
            <v>0</v>
          </cell>
          <cell r="H845">
            <v>0</v>
          </cell>
          <cell r="I845">
            <v>0</v>
          </cell>
        </row>
        <row r="846">
          <cell r="F846" t="str">
            <v/>
          </cell>
          <cell r="G846">
            <v>0</v>
          </cell>
          <cell r="H846">
            <v>0</v>
          </cell>
          <cell r="I846">
            <v>0</v>
          </cell>
        </row>
        <row r="847">
          <cell r="F847" t="str">
            <v/>
          </cell>
          <cell r="G847">
            <v>0</v>
          </cell>
          <cell r="H847">
            <v>0</v>
          </cell>
          <cell r="I847">
            <v>0</v>
          </cell>
        </row>
        <row r="848">
          <cell r="F848" t="str">
            <v/>
          </cell>
          <cell r="G848">
            <v>0</v>
          </cell>
          <cell r="H848">
            <v>0</v>
          </cell>
          <cell r="I848">
            <v>0</v>
          </cell>
        </row>
        <row r="849">
          <cell r="F849" t="str">
            <v/>
          </cell>
          <cell r="G849">
            <v>0</v>
          </cell>
          <cell r="H849">
            <v>0</v>
          </cell>
          <cell r="I849">
            <v>0</v>
          </cell>
        </row>
        <row r="850">
          <cell r="F850" t="str">
            <v/>
          </cell>
          <cell r="G850">
            <v>0</v>
          </cell>
          <cell r="H850">
            <v>0</v>
          </cell>
          <cell r="I850">
            <v>0</v>
          </cell>
        </row>
        <row r="851">
          <cell r="F851" t="str">
            <v/>
          </cell>
          <cell r="G851">
            <v>0</v>
          </cell>
          <cell r="H851">
            <v>0</v>
          </cell>
          <cell r="I851">
            <v>0</v>
          </cell>
        </row>
        <row r="852">
          <cell r="F852" t="str">
            <v/>
          </cell>
          <cell r="G852">
            <v>0</v>
          </cell>
          <cell r="H852">
            <v>0</v>
          </cell>
          <cell r="I852">
            <v>0</v>
          </cell>
        </row>
        <row r="853">
          <cell r="F853" t="str">
            <v/>
          </cell>
          <cell r="G853">
            <v>0</v>
          </cell>
          <cell r="H853">
            <v>0</v>
          </cell>
          <cell r="I853">
            <v>0</v>
          </cell>
        </row>
        <row r="854">
          <cell r="F854" t="str">
            <v/>
          </cell>
          <cell r="G854">
            <v>0</v>
          </cell>
          <cell r="H854">
            <v>0</v>
          </cell>
          <cell r="I854">
            <v>0</v>
          </cell>
        </row>
        <row r="855">
          <cell r="F855" t="str">
            <v/>
          </cell>
          <cell r="G855">
            <v>0</v>
          </cell>
          <cell r="H855">
            <v>0</v>
          </cell>
          <cell r="I855">
            <v>0</v>
          </cell>
        </row>
        <row r="856">
          <cell r="F856" t="str">
            <v/>
          </cell>
          <cell r="G856">
            <v>0</v>
          </cell>
          <cell r="H856">
            <v>0</v>
          </cell>
          <cell r="I856">
            <v>0</v>
          </cell>
        </row>
        <row r="857">
          <cell r="F857" t="str">
            <v/>
          </cell>
          <cell r="G857">
            <v>0</v>
          </cell>
          <cell r="H857">
            <v>0</v>
          </cell>
          <cell r="I857">
            <v>0</v>
          </cell>
        </row>
        <row r="858">
          <cell r="F858" t="str">
            <v/>
          </cell>
          <cell r="G858">
            <v>0</v>
          </cell>
          <cell r="H858">
            <v>0</v>
          </cell>
          <cell r="I858">
            <v>0</v>
          </cell>
        </row>
        <row r="859">
          <cell r="F859" t="str">
            <v/>
          </cell>
          <cell r="G859">
            <v>0</v>
          </cell>
          <cell r="H859">
            <v>0</v>
          </cell>
          <cell r="I859">
            <v>0</v>
          </cell>
        </row>
        <row r="860">
          <cell r="F860" t="str">
            <v/>
          </cell>
          <cell r="G860">
            <v>0</v>
          </cell>
          <cell r="H860">
            <v>0</v>
          </cell>
          <cell r="I860">
            <v>0</v>
          </cell>
        </row>
        <row r="861">
          <cell r="F861" t="str">
            <v/>
          </cell>
          <cell r="G861">
            <v>0</v>
          </cell>
          <cell r="H861">
            <v>0</v>
          </cell>
          <cell r="I861">
            <v>0</v>
          </cell>
        </row>
        <row r="862">
          <cell r="F862" t="str">
            <v/>
          </cell>
          <cell r="G862">
            <v>0</v>
          </cell>
          <cell r="H862">
            <v>0</v>
          </cell>
          <cell r="I862">
            <v>0</v>
          </cell>
        </row>
        <row r="863">
          <cell r="F863" t="str">
            <v/>
          </cell>
          <cell r="G863">
            <v>0</v>
          </cell>
          <cell r="H863">
            <v>0</v>
          </cell>
          <cell r="I863">
            <v>0</v>
          </cell>
        </row>
        <row r="864">
          <cell r="F864" t="str">
            <v/>
          </cell>
          <cell r="G864">
            <v>0</v>
          </cell>
          <cell r="H864">
            <v>0</v>
          </cell>
          <cell r="I864">
            <v>0</v>
          </cell>
        </row>
        <row r="865">
          <cell r="F865" t="str">
            <v/>
          </cell>
          <cell r="G865">
            <v>0</v>
          </cell>
          <cell r="H865">
            <v>0</v>
          </cell>
          <cell r="I865">
            <v>0</v>
          </cell>
        </row>
        <row r="866">
          <cell r="F866" t="str">
            <v/>
          </cell>
          <cell r="G866">
            <v>0</v>
          </cell>
          <cell r="H866">
            <v>0</v>
          </cell>
          <cell r="I866">
            <v>0</v>
          </cell>
        </row>
        <row r="867">
          <cell r="F867" t="str">
            <v/>
          </cell>
          <cell r="G867">
            <v>0</v>
          </cell>
          <cell r="H867">
            <v>0</v>
          </cell>
          <cell r="I867">
            <v>0</v>
          </cell>
        </row>
        <row r="868">
          <cell r="F868" t="str">
            <v/>
          </cell>
          <cell r="G868">
            <v>0</v>
          </cell>
          <cell r="H868">
            <v>0</v>
          </cell>
          <cell r="I868">
            <v>0</v>
          </cell>
        </row>
        <row r="869">
          <cell r="F869" t="str">
            <v/>
          </cell>
          <cell r="G869">
            <v>0</v>
          </cell>
          <cell r="H869">
            <v>0</v>
          </cell>
          <cell r="I869">
            <v>0</v>
          </cell>
        </row>
        <row r="870">
          <cell r="F870" t="str">
            <v/>
          </cell>
          <cell r="G870">
            <v>0</v>
          </cell>
          <cell r="H870">
            <v>0</v>
          </cell>
          <cell r="I870">
            <v>0</v>
          </cell>
        </row>
        <row r="871">
          <cell r="F871" t="str">
            <v/>
          </cell>
          <cell r="G871">
            <v>0</v>
          </cell>
          <cell r="H871">
            <v>0</v>
          </cell>
          <cell r="I871">
            <v>0</v>
          </cell>
        </row>
        <row r="872">
          <cell r="F872" t="str">
            <v/>
          </cell>
          <cell r="G872">
            <v>0</v>
          </cell>
          <cell r="H872">
            <v>0</v>
          </cell>
          <cell r="I872">
            <v>0</v>
          </cell>
        </row>
        <row r="873">
          <cell r="F873" t="str">
            <v/>
          </cell>
          <cell r="G873">
            <v>0</v>
          </cell>
          <cell r="H873">
            <v>0</v>
          </cell>
          <cell r="I873">
            <v>0</v>
          </cell>
        </row>
        <row r="874">
          <cell r="F874" t="str">
            <v/>
          </cell>
          <cell r="G874">
            <v>0</v>
          </cell>
          <cell r="H874">
            <v>0</v>
          </cell>
          <cell r="I874">
            <v>0</v>
          </cell>
        </row>
        <row r="875">
          <cell r="F875" t="str">
            <v/>
          </cell>
          <cell r="G875">
            <v>0</v>
          </cell>
          <cell r="H875">
            <v>0</v>
          </cell>
          <cell r="I875">
            <v>0</v>
          </cell>
        </row>
        <row r="876">
          <cell r="F876" t="str">
            <v/>
          </cell>
          <cell r="G876">
            <v>0</v>
          </cell>
          <cell r="H876">
            <v>0</v>
          </cell>
          <cell r="I876">
            <v>0</v>
          </cell>
        </row>
        <row r="877">
          <cell r="F877" t="str">
            <v/>
          </cell>
          <cell r="G877">
            <v>0</v>
          </cell>
          <cell r="H877">
            <v>0</v>
          </cell>
          <cell r="I877">
            <v>0</v>
          </cell>
        </row>
        <row r="878">
          <cell r="F878" t="str">
            <v/>
          </cell>
          <cell r="G878">
            <v>0</v>
          </cell>
          <cell r="H878">
            <v>0</v>
          </cell>
          <cell r="I878">
            <v>0</v>
          </cell>
        </row>
        <row r="879">
          <cell r="F879" t="str">
            <v/>
          </cell>
          <cell r="G879">
            <v>0</v>
          </cell>
          <cell r="H879">
            <v>0</v>
          </cell>
          <cell r="I879">
            <v>0</v>
          </cell>
        </row>
        <row r="880">
          <cell r="F880" t="str">
            <v/>
          </cell>
          <cell r="G880">
            <v>0</v>
          </cell>
          <cell r="H880">
            <v>0</v>
          </cell>
          <cell r="I880">
            <v>0</v>
          </cell>
        </row>
        <row r="881">
          <cell r="F881" t="str">
            <v/>
          </cell>
          <cell r="G881">
            <v>0</v>
          </cell>
          <cell r="H881">
            <v>0</v>
          </cell>
          <cell r="I881">
            <v>0</v>
          </cell>
        </row>
        <row r="882">
          <cell r="F882" t="str">
            <v/>
          </cell>
          <cell r="G882">
            <v>0</v>
          </cell>
          <cell r="H882">
            <v>0</v>
          </cell>
          <cell r="I882">
            <v>0</v>
          </cell>
        </row>
        <row r="883">
          <cell r="F883" t="str">
            <v/>
          </cell>
          <cell r="G883">
            <v>0</v>
          </cell>
          <cell r="H883">
            <v>0</v>
          </cell>
          <cell r="I883">
            <v>0</v>
          </cell>
        </row>
        <row r="884">
          <cell r="F884" t="str">
            <v/>
          </cell>
          <cell r="G884">
            <v>0</v>
          </cell>
          <cell r="H884">
            <v>0</v>
          </cell>
          <cell r="I884">
            <v>0</v>
          </cell>
        </row>
        <row r="885">
          <cell r="F885" t="str">
            <v/>
          </cell>
          <cell r="G885">
            <v>0</v>
          </cell>
          <cell r="H885">
            <v>0</v>
          </cell>
          <cell r="I885">
            <v>0</v>
          </cell>
        </row>
        <row r="886">
          <cell r="F886" t="str">
            <v/>
          </cell>
          <cell r="G886">
            <v>0</v>
          </cell>
          <cell r="H886">
            <v>0</v>
          </cell>
          <cell r="I886">
            <v>0</v>
          </cell>
        </row>
        <row r="887">
          <cell r="F887" t="str">
            <v/>
          </cell>
          <cell r="G887">
            <v>0</v>
          </cell>
          <cell r="H887">
            <v>0</v>
          </cell>
          <cell r="I887">
            <v>0</v>
          </cell>
        </row>
        <row r="888">
          <cell r="F888" t="str">
            <v/>
          </cell>
          <cell r="G888">
            <v>0</v>
          </cell>
          <cell r="H888">
            <v>0</v>
          </cell>
          <cell r="I888">
            <v>0</v>
          </cell>
        </row>
        <row r="889">
          <cell r="F889" t="str">
            <v/>
          </cell>
          <cell r="G889">
            <v>0</v>
          </cell>
          <cell r="H889">
            <v>0</v>
          </cell>
          <cell r="I889">
            <v>0</v>
          </cell>
        </row>
        <row r="890">
          <cell r="F890" t="str">
            <v/>
          </cell>
          <cell r="G890">
            <v>0</v>
          </cell>
          <cell r="H890">
            <v>0</v>
          </cell>
          <cell r="I890">
            <v>0</v>
          </cell>
        </row>
        <row r="891">
          <cell r="F891" t="str">
            <v/>
          </cell>
          <cell r="G891">
            <v>0</v>
          </cell>
          <cell r="H891">
            <v>0</v>
          </cell>
          <cell r="I891">
            <v>0</v>
          </cell>
        </row>
        <row r="892">
          <cell r="F892" t="str">
            <v/>
          </cell>
          <cell r="G892">
            <v>0</v>
          </cell>
          <cell r="H892">
            <v>0</v>
          </cell>
          <cell r="I892">
            <v>0</v>
          </cell>
        </row>
        <row r="893">
          <cell r="F893" t="str">
            <v/>
          </cell>
          <cell r="G893">
            <v>0</v>
          </cell>
          <cell r="H893">
            <v>0</v>
          </cell>
          <cell r="I893">
            <v>0</v>
          </cell>
        </row>
        <row r="894">
          <cell r="F894" t="str">
            <v/>
          </cell>
          <cell r="G894">
            <v>0</v>
          </cell>
          <cell r="H894">
            <v>0</v>
          </cell>
          <cell r="I894">
            <v>0</v>
          </cell>
        </row>
        <row r="895">
          <cell r="F895" t="str">
            <v/>
          </cell>
          <cell r="G895">
            <v>0</v>
          </cell>
          <cell r="H895">
            <v>0</v>
          </cell>
          <cell r="I895">
            <v>0</v>
          </cell>
        </row>
        <row r="896">
          <cell r="F896" t="str">
            <v/>
          </cell>
          <cell r="G896">
            <v>0</v>
          </cell>
          <cell r="H896">
            <v>0</v>
          </cell>
          <cell r="I896">
            <v>0</v>
          </cell>
        </row>
        <row r="897">
          <cell r="F897" t="str">
            <v/>
          </cell>
          <cell r="G897">
            <v>0</v>
          </cell>
          <cell r="H897">
            <v>0</v>
          </cell>
          <cell r="I897">
            <v>0</v>
          </cell>
        </row>
        <row r="898">
          <cell r="F898" t="str">
            <v/>
          </cell>
          <cell r="G898">
            <v>0</v>
          </cell>
          <cell r="H898">
            <v>0</v>
          </cell>
          <cell r="I898">
            <v>0</v>
          </cell>
        </row>
        <row r="899">
          <cell r="F899" t="str">
            <v/>
          </cell>
          <cell r="G899">
            <v>0</v>
          </cell>
          <cell r="H899">
            <v>0</v>
          </cell>
          <cell r="I899">
            <v>0</v>
          </cell>
        </row>
        <row r="900">
          <cell r="F900" t="str">
            <v/>
          </cell>
          <cell r="G900">
            <v>0</v>
          </cell>
          <cell r="H900">
            <v>0</v>
          </cell>
          <cell r="I900">
            <v>0</v>
          </cell>
        </row>
        <row r="901">
          <cell r="F901" t="str">
            <v/>
          </cell>
          <cell r="G901">
            <v>0</v>
          </cell>
          <cell r="H901">
            <v>0</v>
          </cell>
          <cell r="I901">
            <v>0</v>
          </cell>
        </row>
        <row r="902">
          <cell r="F902" t="str">
            <v/>
          </cell>
          <cell r="G902">
            <v>0</v>
          </cell>
          <cell r="H902">
            <v>0</v>
          </cell>
          <cell r="I902">
            <v>0</v>
          </cell>
        </row>
        <row r="903">
          <cell r="F903" t="str">
            <v/>
          </cell>
          <cell r="G903">
            <v>0</v>
          </cell>
          <cell r="H903">
            <v>0</v>
          </cell>
          <cell r="I903">
            <v>0</v>
          </cell>
        </row>
        <row r="904">
          <cell r="F904" t="str">
            <v/>
          </cell>
          <cell r="G904">
            <v>0</v>
          </cell>
          <cell r="H904">
            <v>0</v>
          </cell>
          <cell r="I904">
            <v>0</v>
          </cell>
        </row>
        <row r="905">
          <cell r="F905" t="str">
            <v/>
          </cell>
          <cell r="G905">
            <v>0</v>
          </cell>
          <cell r="H905">
            <v>0</v>
          </cell>
          <cell r="I905">
            <v>0</v>
          </cell>
        </row>
        <row r="906">
          <cell r="F906" t="str">
            <v/>
          </cell>
          <cell r="G906">
            <v>0</v>
          </cell>
          <cell r="H906">
            <v>0</v>
          </cell>
          <cell r="I906">
            <v>0</v>
          </cell>
        </row>
        <row r="907">
          <cell r="F907" t="str">
            <v/>
          </cell>
          <cell r="G907">
            <v>0</v>
          </cell>
          <cell r="H907">
            <v>0</v>
          </cell>
          <cell r="I907">
            <v>0</v>
          </cell>
        </row>
        <row r="908">
          <cell r="F908" t="str">
            <v/>
          </cell>
          <cell r="G908">
            <v>0</v>
          </cell>
          <cell r="H908">
            <v>0</v>
          </cell>
          <cell r="I908">
            <v>0</v>
          </cell>
        </row>
        <row r="909">
          <cell r="F909" t="str">
            <v/>
          </cell>
          <cell r="G909">
            <v>0</v>
          </cell>
          <cell r="H909">
            <v>0</v>
          </cell>
          <cell r="I909">
            <v>0</v>
          </cell>
        </row>
        <row r="910">
          <cell r="F910" t="str">
            <v/>
          </cell>
          <cell r="G910">
            <v>0</v>
          </cell>
          <cell r="H910">
            <v>0</v>
          </cell>
          <cell r="I910">
            <v>0</v>
          </cell>
        </row>
        <row r="911">
          <cell r="F911" t="str">
            <v/>
          </cell>
          <cell r="G911">
            <v>0</v>
          </cell>
          <cell r="H911">
            <v>0</v>
          </cell>
          <cell r="I911">
            <v>0</v>
          </cell>
        </row>
        <row r="912">
          <cell r="F912" t="str">
            <v/>
          </cell>
          <cell r="G912">
            <v>0</v>
          </cell>
          <cell r="H912">
            <v>0</v>
          </cell>
          <cell r="I912">
            <v>0</v>
          </cell>
        </row>
        <row r="913">
          <cell r="F913" t="str">
            <v/>
          </cell>
          <cell r="G913">
            <v>0</v>
          </cell>
          <cell r="H913">
            <v>0</v>
          </cell>
          <cell r="I913">
            <v>0</v>
          </cell>
        </row>
        <row r="914">
          <cell r="F914" t="str">
            <v/>
          </cell>
          <cell r="G914">
            <v>0</v>
          </cell>
          <cell r="H914">
            <v>0</v>
          </cell>
          <cell r="I914">
            <v>0</v>
          </cell>
        </row>
        <row r="915">
          <cell r="F915" t="str">
            <v/>
          </cell>
          <cell r="G915">
            <v>0</v>
          </cell>
          <cell r="H915">
            <v>0</v>
          </cell>
          <cell r="I915">
            <v>0</v>
          </cell>
        </row>
        <row r="916">
          <cell r="F916" t="str">
            <v/>
          </cell>
          <cell r="G916">
            <v>0</v>
          </cell>
          <cell r="H916">
            <v>0</v>
          </cell>
          <cell r="I916">
            <v>0</v>
          </cell>
        </row>
        <row r="917">
          <cell r="F917" t="str">
            <v/>
          </cell>
          <cell r="G917">
            <v>0</v>
          </cell>
          <cell r="H917">
            <v>0</v>
          </cell>
          <cell r="I917">
            <v>0</v>
          </cell>
        </row>
        <row r="918">
          <cell r="F918" t="str">
            <v/>
          </cell>
          <cell r="G918">
            <v>0</v>
          </cell>
          <cell r="H918">
            <v>0</v>
          </cell>
          <cell r="I918">
            <v>0</v>
          </cell>
        </row>
        <row r="919">
          <cell r="F919" t="str">
            <v/>
          </cell>
          <cell r="G919">
            <v>0</v>
          </cell>
          <cell r="H919">
            <v>0</v>
          </cell>
          <cell r="I919">
            <v>0</v>
          </cell>
        </row>
        <row r="920">
          <cell r="F920" t="str">
            <v/>
          </cell>
          <cell r="G920">
            <v>0</v>
          </cell>
          <cell r="H920">
            <v>0</v>
          </cell>
          <cell r="I920">
            <v>0</v>
          </cell>
        </row>
        <row r="921">
          <cell r="F921" t="str">
            <v/>
          </cell>
          <cell r="G921">
            <v>0</v>
          </cell>
          <cell r="H921">
            <v>0</v>
          </cell>
          <cell r="I921">
            <v>0</v>
          </cell>
        </row>
        <row r="922">
          <cell r="F922" t="str">
            <v/>
          </cell>
          <cell r="G922">
            <v>0</v>
          </cell>
          <cell r="H922">
            <v>0</v>
          </cell>
          <cell r="I922">
            <v>0</v>
          </cell>
        </row>
        <row r="923">
          <cell r="F923" t="str">
            <v/>
          </cell>
          <cell r="G923">
            <v>0</v>
          </cell>
          <cell r="H923">
            <v>0</v>
          </cell>
          <cell r="I923">
            <v>0</v>
          </cell>
        </row>
        <row r="924">
          <cell r="F924" t="str">
            <v/>
          </cell>
          <cell r="G924">
            <v>0</v>
          </cell>
          <cell r="H924">
            <v>0</v>
          </cell>
          <cell r="I924">
            <v>0</v>
          </cell>
        </row>
        <row r="925">
          <cell r="F925" t="str">
            <v/>
          </cell>
          <cell r="G925">
            <v>0</v>
          </cell>
          <cell r="H925">
            <v>0</v>
          </cell>
          <cell r="I925">
            <v>0</v>
          </cell>
        </row>
        <row r="926">
          <cell r="F926" t="str">
            <v/>
          </cell>
          <cell r="G926">
            <v>0</v>
          </cell>
          <cell r="H926">
            <v>0</v>
          </cell>
          <cell r="I926">
            <v>0</v>
          </cell>
        </row>
        <row r="927">
          <cell r="F927" t="str">
            <v/>
          </cell>
          <cell r="G927">
            <v>0</v>
          </cell>
          <cell r="H927">
            <v>0</v>
          </cell>
          <cell r="I927">
            <v>0</v>
          </cell>
        </row>
        <row r="928">
          <cell r="F928" t="str">
            <v/>
          </cell>
          <cell r="G928">
            <v>0</v>
          </cell>
          <cell r="H928">
            <v>0</v>
          </cell>
          <cell r="I928">
            <v>0</v>
          </cell>
        </row>
        <row r="929">
          <cell r="F929" t="str">
            <v/>
          </cell>
          <cell r="G929">
            <v>0</v>
          </cell>
          <cell r="H929">
            <v>0</v>
          </cell>
          <cell r="I929">
            <v>0</v>
          </cell>
        </row>
        <row r="930">
          <cell r="F930" t="str">
            <v/>
          </cell>
          <cell r="G930">
            <v>0</v>
          </cell>
          <cell r="H930">
            <v>0</v>
          </cell>
          <cell r="I930">
            <v>0</v>
          </cell>
        </row>
        <row r="931">
          <cell r="F931" t="str">
            <v/>
          </cell>
          <cell r="G931">
            <v>0</v>
          </cell>
          <cell r="H931">
            <v>0</v>
          </cell>
          <cell r="I931">
            <v>0</v>
          </cell>
        </row>
        <row r="932">
          <cell r="F932" t="str">
            <v/>
          </cell>
          <cell r="G932">
            <v>0</v>
          </cell>
          <cell r="H932">
            <v>0</v>
          </cell>
          <cell r="I932">
            <v>0</v>
          </cell>
        </row>
        <row r="933">
          <cell r="F933" t="str">
            <v/>
          </cell>
          <cell r="G933">
            <v>0</v>
          </cell>
          <cell r="H933">
            <v>0</v>
          </cell>
          <cell r="I933">
            <v>0</v>
          </cell>
        </row>
        <row r="934">
          <cell r="F934" t="str">
            <v/>
          </cell>
          <cell r="G934">
            <v>0</v>
          </cell>
          <cell r="H934">
            <v>0</v>
          </cell>
          <cell r="I934">
            <v>0</v>
          </cell>
        </row>
        <row r="935">
          <cell r="F935" t="str">
            <v/>
          </cell>
          <cell r="G935">
            <v>0</v>
          </cell>
          <cell r="H935">
            <v>0</v>
          </cell>
          <cell r="I935">
            <v>0</v>
          </cell>
        </row>
        <row r="936">
          <cell r="F936" t="str">
            <v/>
          </cell>
          <cell r="G936">
            <v>0</v>
          </cell>
          <cell r="H936">
            <v>0</v>
          </cell>
          <cell r="I936">
            <v>0</v>
          </cell>
        </row>
        <row r="937">
          <cell r="F937" t="str">
            <v/>
          </cell>
          <cell r="G937">
            <v>0</v>
          </cell>
          <cell r="H937">
            <v>0</v>
          </cell>
          <cell r="I937">
            <v>0</v>
          </cell>
        </row>
        <row r="938">
          <cell r="F938" t="str">
            <v/>
          </cell>
          <cell r="G938">
            <v>0</v>
          </cell>
          <cell r="H938">
            <v>0</v>
          </cell>
          <cell r="I938">
            <v>0</v>
          </cell>
        </row>
        <row r="939">
          <cell r="F939" t="str">
            <v/>
          </cell>
          <cell r="G939">
            <v>0</v>
          </cell>
          <cell r="H939">
            <v>0</v>
          </cell>
          <cell r="I939">
            <v>0</v>
          </cell>
        </row>
        <row r="940">
          <cell r="F940" t="str">
            <v/>
          </cell>
          <cell r="G940">
            <v>0</v>
          </cell>
          <cell r="H940">
            <v>0</v>
          </cell>
          <cell r="I940">
            <v>0</v>
          </cell>
        </row>
        <row r="941">
          <cell r="F941" t="str">
            <v/>
          </cell>
          <cell r="G941">
            <v>0</v>
          </cell>
          <cell r="H941">
            <v>0</v>
          </cell>
          <cell r="I941">
            <v>0</v>
          </cell>
        </row>
        <row r="942">
          <cell r="F942" t="str">
            <v/>
          </cell>
          <cell r="G942">
            <v>0</v>
          </cell>
          <cell r="H942">
            <v>0</v>
          </cell>
          <cell r="I942">
            <v>0</v>
          </cell>
        </row>
        <row r="943">
          <cell r="F943" t="str">
            <v/>
          </cell>
          <cell r="G943">
            <v>0</v>
          </cell>
          <cell r="H943">
            <v>0</v>
          </cell>
          <cell r="I943">
            <v>0</v>
          </cell>
        </row>
        <row r="944">
          <cell r="F944" t="str">
            <v/>
          </cell>
          <cell r="G944">
            <v>0</v>
          </cell>
          <cell r="H944">
            <v>0</v>
          </cell>
          <cell r="I944">
            <v>0</v>
          </cell>
        </row>
        <row r="945">
          <cell r="F945" t="str">
            <v/>
          </cell>
          <cell r="G945">
            <v>0</v>
          </cell>
          <cell r="H945">
            <v>0</v>
          </cell>
          <cell r="I945">
            <v>0</v>
          </cell>
        </row>
        <row r="946">
          <cell r="F946" t="str">
            <v/>
          </cell>
          <cell r="G946">
            <v>0</v>
          </cell>
          <cell r="H946">
            <v>0</v>
          </cell>
          <cell r="I946">
            <v>0</v>
          </cell>
        </row>
        <row r="947">
          <cell r="F947" t="str">
            <v/>
          </cell>
          <cell r="G947">
            <v>0</v>
          </cell>
          <cell r="H947">
            <v>0</v>
          </cell>
          <cell r="I947">
            <v>0</v>
          </cell>
        </row>
        <row r="948">
          <cell r="F948" t="str">
            <v/>
          </cell>
          <cell r="G948">
            <v>0</v>
          </cell>
          <cell r="H948">
            <v>0</v>
          </cell>
          <cell r="I948">
            <v>0</v>
          </cell>
        </row>
        <row r="949">
          <cell r="F949" t="str">
            <v/>
          </cell>
          <cell r="G949">
            <v>0</v>
          </cell>
          <cell r="H949">
            <v>0</v>
          </cell>
          <cell r="I949">
            <v>0</v>
          </cell>
        </row>
        <row r="950">
          <cell r="F950" t="str">
            <v/>
          </cell>
          <cell r="G950">
            <v>0</v>
          </cell>
          <cell r="H950">
            <v>0</v>
          </cell>
          <cell r="I950">
            <v>0</v>
          </cell>
        </row>
        <row r="951">
          <cell r="F951" t="str">
            <v/>
          </cell>
          <cell r="G951">
            <v>0</v>
          </cell>
          <cell r="H951">
            <v>0</v>
          </cell>
          <cell r="I951">
            <v>0</v>
          </cell>
        </row>
        <row r="952">
          <cell r="F952" t="str">
            <v/>
          </cell>
          <cell r="G952">
            <v>0</v>
          </cell>
          <cell r="H952">
            <v>0</v>
          </cell>
          <cell r="I952">
            <v>0</v>
          </cell>
        </row>
        <row r="953">
          <cell r="F953" t="str">
            <v/>
          </cell>
          <cell r="G953">
            <v>0</v>
          </cell>
          <cell r="H953">
            <v>0</v>
          </cell>
          <cell r="I953">
            <v>0</v>
          </cell>
        </row>
        <row r="954">
          <cell r="F954" t="str">
            <v/>
          </cell>
          <cell r="G954">
            <v>0</v>
          </cell>
          <cell r="H954">
            <v>0</v>
          </cell>
          <cell r="I954">
            <v>0</v>
          </cell>
        </row>
        <row r="955">
          <cell r="F955" t="str">
            <v/>
          </cell>
          <cell r="G955">
            <v>0</v>
          </cell>
          <cell r="H955">
            <v>0</v>
          </cell>
          <cell r="I955">
            <v>0</v>
          </cell>
        </row>
        <row r="956">
          <cell r="F956" t="str">
            <v/>
          </cell>
          <cell r="G956">
            <v>0</v>
          </cell>
          <cell r="H956">
            <v>0</v>
          </cell>
          <cell r="I956">
            <v>0</v>
          </cell>
        </row>
        <row r="957">
          <cell r="F957" t="str">
            <v/>
          </cell>
          <cell r="G957">
            <v>0</v>
          </cell>
          <cell r="H957">
            <v>0</v>
          </cell>
          <cell r="I957">
            <v>0</v>
          </cell>
        </row>
        <row r="958">
          <cell r="F958" t="str">
            <v/>
          </cell>
          <cell r="G958">
            <v>0</v>
          </cell>
          <cell r="H958">
            <v>0</v>
          </cell>
          <cell r="I958">
            <v>0</v>
          </cell>
        </row>
        <row r="959">
          <cell r="F959" t="str">
            <v/>
          </cell>
          <cell r="G959">
            <v>0</v>
          </cell>
          <cell r="H959">
            <v>0</v>
          </cell>
          <cell r="I959">
            <v>0</v>
          </cell>
        </row>
        <row r="960">
          <cell r="F960" t="str">
            <v/>
          </cell>
          <cell r="G960">
            <v>0</v>
          </cell>
          <cell r="H960">
            <v>0</v>
          </cell>
          <cell r="I960">
            <v>0</v>
          </cell>
        </row>
        <row r="961">
          <cell r="F961" t="str">
            <v/>
          </cell>
          <cell r="G961">
            <v>0</v>
          </cell>
          <cell r="H961">
            <v>0</v>
          </cell>
          <cell r="I961">
            <v>0</v>
          </cell>
        </row>
        <row r="962">
          <cell r="F962" t="str">
            <v/>
          </cell>
          <cell r="G962">
            <v>0</v>
          </cell>
          <cell r="H962">
            <v>0</v>
          </cell>
          <cell r="I962">
            <v>0</v>
          </cell>
        </row>
        <row r="963">
          <cell r="F963" t="str">
            <v/>
          </cell>
          <cell r="G963">
            <v>0</v>
          </cell>
          <cell r="H963">
            <v>0</v>
          </cell>
          <cell r="I963">
            <v>0</v>
          </cell>
        </row>
        <row r="964">
          <cell r="F964" t="str">
            <v/>
          </cell>
          <cell r="G964">
            <v>0</v>
          </cell>
          <cell r="H964">
            <v>0</v>
          </cell>
          <cell r="I964">
            <v>0</v>
          </cell>
        </row>
        <row r="965">
          <cell r="F965" t="str">
            <v/>
          </cell>
          <cell r="G965">
            <v>0</v>
          </cell>
          <cell r="H965">
            <v>0</v>
          </cell>
          <cell r="I965">
            <v>0</v>
          </cell>
        </row>
        <row r="966">
          <cell r="F966" t="str">
            <v/>
          </cell>
          <cell r="G966">
            <v>0</v>
          </cell>
          <cell r="H966">
            <v>0</v>
          </cell>
          <cell r="I966">
            <v>0</v>
          </cell>
        </row>
        <row r="967">
          <cell r="F967" t="str">
            <v/>
          </cell>
          <cell r="G967">
            <v>0</v>
          </cell>
          <cell r="H967">
            <v>0</v>
          </cell>
          <cell r="I967">
            <v>0</v>
          </cell>
        </row>
        <row r="968">
          <cell r="F968" t="str">
            <v/>
          </cell>
          <cell r="G968">
            <v>0</v>
          </cell>
          <cell r="H968">
            <v>0</v>
          </cell>
          <cell r="I968">
            <v>0</v>
          </cell>
        </row>
        <row r="969">
          <cell r="F969" t="str">
            <v/>
          </cell>
          <cell r="G969">
            <v>0</v>
          </cell>
          <cell r="H969">
            <v>0</v>
          </cell>
          <cell r="I969">
            <v>0</v>
          </cell>
        </row>
        <row r="970">
          <cell r="F970" t="str">
            <v/>
          </cell>
          <cell r="G970">
            <v>0</v>
          </cell>
          <cell r="H970">
            <v>0</v>
          </cell>
          <cell r="I970">
            <v>0</v>
          </cell>
        </row>
        <row r="971">
          <cell r="F971" t="str">
            <v/>
          </cell>
          <cell r="G971">
            <v>0</v>
          </cell>
          <cell r="H971">
            <v>0</v>
          </cell>
          <cell r="I971">
            <v>0</v>
          </cell>
        </row>
        <row r="972">
          <cell r="F972" t="str">
            <v/>
          </cell>
          <cell r="G972">
            <v>0</v>
          </cell>
          <cell r="H972">
            <v>0</v>
          </cell>
          <cell r="I972">
            <v>0</v>
          </cell>
        </row>
        <row r="973">
          <cell r="F973" t="str">
            <v/>
          </cell>
          <cell r="G973">
            <v>0</v>
          </cell>
          <cell r="H973">
            <v>0</v>
          </cell>
          <cell r="I973">
            <v>0</v>
          </cell>
        </row>
        <row r="974">
          <cell r="F974" t="str">
            <v/>
          </cell>
          <cell r="G974">
            <v>0</v>
          </cell>
          <cell r="H974">
            <v>0</v>
          </cell>
          <cell r="I974">
            <v>0</v>
          </cell>
        </row>
        <row r="975">
          <cell r="F975" t="str">
            <v/>
          </cell>
          <cell r="G975">
            <v>0</v>
          </cell>
          <cell r="H975">
            <v>0</v>
          </cell>
          <cell r="I975">
            <v>0</v>
          </cell>
        </row>
        <row r="976">
          <cell r="F976" t="str">
            <v/>
          </cell>
          <cell r="G976">
            <v>0</v>
          </cell>
          <cell r="H976">
            <v>0</v>
          </cell>
          <cell r="I976">
            <v>0</v>
          </cell>
        </row>
        <row r="977">
          <cell r="F977" t="str">
            <v/>
          </cell>
          <cell r="G977">
            <v>0</v>
          </cell>
          <cell r="H977">
            <v>0</v>
          </cell>
          <cell r="I977">
            <v>0</v>
          </cell>
        </row>
        <row r="978">
          <cell r="F978" t="str">
            <v/>
          </cell>
          <cell r="G978">
            <v>0</v>
          </cell>
          <cell r="H978">
            <v>0</v>
          </cell>
          <cell r="I978">
            <v>0</v>
          </cell>
        </row>
        <row r="979">
          <cell r="F979" t="str">
            <v/>
          </cell>
          <cell r="G979">
            <v>0</v>
          </cell>
          <cell r="H979">
            <v>0</v>
          </cell>
          <cell r="I979">
            <v>0</v>
          </cell>
        </row>
        <row r="980">
          <cell r="F980" t="str">
            <v/>
          </cell>
          <cell r="G980">
            <v>0</v>
          </cell>
          <cell r="H980">
            <v>0</v>
          </cell>
          <cell r="I980">
            <v>0</v>
          </cell>
        </row>
        <row r="981">
          <cell r="F981" t="str">
            <v/>
          </cell>
          <cell r="G981">
            <v>0</v>
          </cell>
          <cell r="H981">
            <v>0</v>
          </cell>
          <cell r="I981">
            <v>0</v>
          </cell>
        </row>
        <row r="982">
          <cell r="F982" t="str">
            <v/>
          </cell>
          <cell r="G982">
            <v>0</v>
          </cell>
          <cell r="H982">
            <v>0</v>
          </cell>
          <cell r="I982">
            <v>0</v>
          </cell>
        </row>
        <row r="983">
          <cell r="F983" t="str">
            <v/>
          </cell>
          <cell r="G983">
            <v>0</v>
          </cell>
          <cell r="H983">
            <v>0</v>
          </cell>
          <cell r="I983">
            <v>0</v>
          </cell>
        </row>
        <row r="984">
          <cell r="F984" t="str">
            <v/>
          </cell>
          <cell r="G984">
            <v>0</v>
          </cell>
          <cell r="H984">
            <v>0</v>
          </cell>
          <cell r="I984">
            <v>0</v>
          </cell>
        </row>
        <row r="985">
          <cell r="F985" t="str">
            <v/>
          </cell>
          <cell r="G985">
            <v>0</v>
          </cell>
          <cell r="H985">
            <v>0</v>
          </cell>
          <cell r="I985">
            <v>0</v>
          </cell>
        </row>
        <row r="986">
          <cell r="F986" t="str">
            <v/>
          </cell>
          <cell r="G986">
            <v>0</v>
          </cell>
          <cell r="H986">
            <v>0</v>
          </cell>
          <cell r="I986">
            <v>0</v>
          </cell>
        </row>
        <row r="987">
          <cell r="F987" t="str">
            <v/>
          </cell>
          <cell r="G987">
            <v>0</v>
          </cell>
          <cell r="H987">
            <v>0</v>
          </cell>
          <cell r="I987">
            <v>0</v>
          </cell>
        </row>
        <row r="988">
          <cell r="F988" t="str">
            <v/>
          </cell>
          <cell r="G988">
            <v>0</v>
          </cell>
          <cell r="H988">
            <v>0</v>
          </cell>
          <cell r="I988">
            <v>0</v>
          </cell>
        </row>
        <row r="989">
          <cell r="F989" t="str">
            <v/>
          </cell>
          <cell r="G989">
            <v>0</v>
          </cell>
          <cell r="H989">
            <v>0</v>
          </cell>
          <cell r="I989">
            <v>0</v>
          </cell>
        </row>
        <row r="990">
          <cell r="F990" t="str">
            <v/>
          </cell>
          <cell r="G990">
            <v>0</v>
          </cell>
          <cell r="H990">
            <v>0</v>
          </cell>
          <cell r="I990">
            <v>0</v>
          </cell>
        </row>
        <row r="991">
          <cell r="F991" t="str">
            <v/>
          </cell>
          <cell r="G991">
            <v>0</v>
          </cell>
          <cell r="H991">
            <v>0</v>
          </cell>
          <cell r="I991">
            <v>0</v>
          </cell>
        </row>
        <row r="992">
          <cell r="F992" t="str">
            <v/>
          </cell>
          <cell r="G992">
            <v>0</v>
          </cell>
          <cell r="H992">
            <v>0</v>
          </cell>
          <cell r="I992">
            <v>0</v>
          </cell>
        </row>
        <row r="993">
          <cell r="F993" t="str">
            <v/>
          </cell>
          <cell r="G993">
            <v>0</v>
          </cell>
          <cell r="H993">
            <v>0</v>
          </cell>
          <cell r="I993">
            <v>0</v>
          </cell>
        </row>
        <row r="994">
          <cell r="F994" t="str">
            <v/>
          </cell>
          <cell r="G994">
            <v>0</v>
          </cell>
          <cell r="H994">
            <v>0</v>
          </cell>
          <cell r="I994">
            <v>0</v>
          </cell>
        </row>
        <row r="995">
          <cell r="F995" t="str">
            <v/>
          </cell>
          <cell r="G995">
            <v>0</v>
          </cell>
          <cell r="H995">
            <v>0</v>
          </cell>
          <cell r="I995">
            <v>0</v>
          </cell>
        </row>
        <row r="996">
          <cell r="F996" t="str">
            <v/>
          </cell>
          <cell r="G996">
            <v>0</v>
          </cell>
          <cell r="H996">
            <v>0</v>
          </cell>
          <cell r="I996">
            <v>0</v>
          </cell>
        </row>
        <row r="997">
          <cell r="F997" t="str">
            <v/>
          </cell>
          <cell r="G997">
            <v>0</v>
          </cell>
          <cell r="H997">
            <v>0</v>
          </cell>
          <cell r="I997">
            <v>0</v>
          </cell>
        </row>
        <row r="998">
          <cell r="F998" t="str">
            <v/>
          </cell>
          <cell r="G998">
            <v>0</v>
          </cell>
          <cell r="H998">
            <v>0</v>
          </cell>
          <cell r="I998">
            <v>0</v>
          </cell>
        </row>
        <row r="999">
          <cell r="F999" t="str">
            <v/>
          </cell>
          <cell r="G999">
            <v>0</v>
          </cell>
          <cell r="H999">
            <v>0</v>
          </cell>
          <cell r="I999">
            <v>0</v>
          </cell>
        </row>
        <row r="1000">
          <cell r="F1000" t="str">
            <v/>
          </cell>
          <cell r="G1000">
            <v>0</v>
          </cell>
          <cell r="H1000">
            <v>0</v>
          </cell>
          <cell r="I1000">
            <v>0</v>
          </cell>
        </row>
        <row r="1001">
          <cell r="F1001" t="str">
            <v/>
          </cell>
          <cell r="G1001">
            <v>0</v>
          </cell>
          <cell r="H1001">
            <v>0</v>
          </cell>
          <cell r="I1001">
            <v>0</v>
          </cell>
        </row>
        <row r="1002">
          <cell r="F1002" t="str">
            <v/>
          </cell>
          <cell r="G1002">
            <v>0</v>
          </cell>
          <cell r="H1002">
            <v>0</v>
          </cell>
          <cell r="I1002">
            <v>0</v>
          </cell>
        </row>
        <row r="1003">
          <cell r="F1003" t="str">
            <v/>
          </cell>
          <cell r="G1003">
            <v>0</v>
          </cell>
          <cell r="H1003">
            <v>0</v>
          </cell>
          <cell r="I1003">
            <v>0</v>
          </cell>
        </row>
        <row r="1004">
          <cell r="F1004" t="str">
            <v/>
          </cell>
          <cell r="G1004">
            <v>0</v>
          </cell>
          <cell r="H1004">
            <v>0</v>
          </cell>
          <cell r="I1004">
            <v>0</v>
          </cell>
        </row>
        <row r="1005">
          <cell r="F1005" t="str">
            <v/>
          </cell>
          <cell r="G1005">
            <v>0</v>
          </cell>
          <cell r="H1005">
            <v>0</v>
          </cell>
          <cell r="I1005">
            <v>0</v>
          </cell>
        </row>
        <row r="1006">
          <cell r="F1006" t="str">
            <v/>
          </cell>
          <cell r="G1006">
            <v>0</v>
          </cell>
          <cell r="H1006">
            <v>0</v>
          </cell>
          <cell r="I1006">
            <v>0</v>
          </cell>
        </row>
        <row r="1007">
          <cell r="F1007" t="str">
            <v/>
          </cell>
          <cell r="G1007">
            <v>0</v>
          </cell>
          <cell r="H1007">
            <v>0</v>
          </cell>
          <cell r="I1007">
            <v>0</v>
          </cell>
        </row>
        <row r="1008">
          <cell r="F1008" t="str">
            <v/>
          </cell>
          <cell r="G1008">
            <v>0</v>
          </cell>
          <cell r="H1008">
            <v>0</v>
          </cell>
          <cell r="I1008">
            <v>0</v>
          </cell>
        </row>
        <row r="1009">
          <cell r="F1009" t="str">
            <v/>
          </cell>
          <cell r="G1009">
            <v>0</v>
          </cell>
          <cell r="H1009">
            <v>0</v>
          </cell>
          <cell r="I1009">
            <v>0</v>
          </cell>
        </row>
        <row r="1010">
          <cell r="F1010" t="str">
            <v/>
          </cell>
          <cell r="G1010">
            <v>0</v>
          </cell>
          <cell r="H1010">
            <v>0</v>
          </cell>
          <cell r="I1010">
            <v>0</v>
          </cell>
        </row>
        <row r="1011">
          <cell r="F1011" t="str">
            <v/>
          </cell>
          <cell r="G1011">
            <v>0</v>
          </cell>
          <cell r="H1011">
            <v>0</v>
          </cell>
          <cell r="I1011">
            <v>0</v>
          </cell>
        </row>
        <row r="1012">
          <cell r="F1012" t="str">
            <v/>
          </cell>
          <cell r="G1012">
            <v>0</v>
          </cell>
          <cell r="H1012">
            <v>0</v>
          </cell>
          <cell r="I1012">
            <v>0</v>
          </cell>
        </row>
        <row r="1013">
          <cell r="F1013" t="str">
            <v/>
          </cell>
          <cell r="G1013">
            <v>0</v>
          </cell>
          <cell r="H1013">
            <v>0</v>
          </cell>
          <cell r="I1013">
            <v>0</v>
          </cell>
        </row>
        <row r="1014">
          <cell r="F1014" t="str">
            <v/>
          </cell>
          <cell r="G1014">
            <v>0</v>
          </cell>
          <cell r="H1014">
            <v>0</v>
          </cell>
          <cell r="I1014">
            <v>0</v>
          </cell>
        </row>
        <row r="1015">
          <cell r="F1015" t="str">
            <v/>
          </cell>
          <cell r="G1015">
            <v>0</v>
          </cell>
          <cell r="H1015">
            <v>0</v>
          </cell>
          <cell r="I1015">
            <v>0</v>
          </cell>
        </row>
        <row r="1016">
          <cell r="F1016" t="str">
            <v/>
          </cell>
          <cell r="G1016">
            <v>0</v>
          </cell>
          <cell r="H1016">
            <v>0</v>
          </cell>
          <cell r="I1016">
            <v>0</v>
          </cell>
        </row>
        <row r="1017">
          <cell r="F1017" t="str">
            <v/>
          </cell>
          <cell r="G1017">
            <v>0</v>
          </cell>
          <cell r="H1017">
            <v>0</v>
          </cell>
          <cell r="I1017">
            <v>0</v>
          </cell>
        </row>
        <row r="1018">
          <cell r="F1018" t="str">
            <v/>
          </cell>
          <cell r="G1018">
            <v>0</v>
          </cell>
          <cell r="H1018">
            <v>0</v>
          </cell>
          <cell r="I1018">
            <v>0</v>
          </cell>
        </row>
        <row r="1019">
          <cell r="F1019" t="str">
            <v/>
          </cell>
          <cell r="G1019">
            <v>0</v>
          </cell>
          <cell r="H1019">
            <v>0</v>
          </cell>
          <cell r="I1019">
            <v>0</v>
          </cell>
        </row>
        <row r="1020">
          <cell r="F1020" t="str">
            <v/>
          </cell>
          <cell r="G1020">
            <v>0</v>
          </cell>
          <cell r="H1020">
            <v>0</v>
          </cell>
          <cell r="I1020">
            <v>0</v>
          </cell>
        </row>
        <row r="1021">
          <cell r="F1021" t="str">
            <v/>
          </cell>
          <cell r="G1021">
            <v>0</v>
          </cell>
          <cell r="H1021">
            <v>0</v>
          </cell>
          <cell r="I1021">
            <v>0</v>
          </cell>
        </row>
        <row r="1022">
          <cell r="F1022" t="str">
            <v/>
          </cell>
          <cell r="G1022">
            <v>0</v>
          </cell>
          <cell r="H1022">
            <v>0</v>
          </cell>
          <cell r="I1022">
            <v>0</v>
          </cell>
        </row>
        <row r="1023">
          <cell r="F1023" t="str">
            <v/>
          </cell>
          <cell r="G1023">
            <v>0</v>
          </cell>
          <cell r="H1023">
            <v>0</v>
          </cell>
          <cell r="I1023">
            <v>0</v>
          </cell>
        </row>
        <row r="1024">
          <cell r="F1024" t="str">
            <v/>
          </cell>
          <cell r="G1024">
            <v>0</v>
          </cell>
          <cell r="H1024">
            <v>0</v>
          </cell>
          <cell r="I1024">
            <v>0</v>
          </cell>
        </row>
        <row r="1025">
          <cell r="F1025" t="str">
            <v/>
          </cell>
          <cell r="G1025">
            <v>0</v>
          </cell>
          <cell r="H1025">
            <v>0</v>
          </cell>
          <cell r="I1025">
            <v>0</v>
          </cell>
        </row>
        <row r="1026">
          <cell r="F1026" t="str">
            <v/>
          </cell>
          <cell r="G1026">
            <v>0</v>
          </cell>
          <cell r="H1026">
            <v>0</v>
          </cell>
          <cell r="I1026">
            <v>0</v>
          </cell>
        </row>
        <row r="1027">
          <cell r="F1027" t="str">
            <v/>
          </cell>
          <cell r="G1027">
            <v>0</v>
          </cell>
          <cell r="H1027">
            <v>0</v>
          </cell>
          <cell r="I1027">
            <v>0</v>
          </cell>
        </row>
        <row r="1028">
          <cell r="F1028" t="str">
            <v/>
          </cell>
          <cell r="G1028">
            <v>0</v>
          </cell>
          <cell r="H1028">
            <v>0</v>
          </cell>
          <cell r="I1028">
            <v>0</v>
          </cell>
        </row>
        <row r="1029">
          <cell r="F1029" t="str">
            <v/>
          </cell>
          <cell r="G1029">
            <v>0</v>
          </cell>
          <cell r="H1029">
            <v>0</v>
          </cell>
          <cell r="I1029">
            <v>0</v>
          </cell>
        </row>
        <row r="1030">
          <cell r="F1030" t="str">
            <v/>
          </cell>
          <cell r="G1030">
            <v>0</v>
          </cell>
          <cell r="H1030">
            <v>0</v>
          </cell>
          <cell r="I1030">
            <v>0</v>
          </cell>
        </row>
        <row r="1031">
          <cell r="F1031" t="str">
            <v/>
          </cell>
          <cell r="G1031">
            <v>0</v>
          </cell>
          <cell r="H1031">
            <v>0</v>
          </cell>
          <cell r="I1031">
            <v>0</v>
          </cell>
        </row>
        <row r="1032">
          <cell r="F1032" t="str">
            <v/>
          </cell>
          <cell r="G1032">
            <v>0</v>
          </cell>
          <cell r="H1032">
            <v>0</v>
          </cell>
          <cell r="I1032">
            <v>0</v>
          </cell>
        </row>
        <row r="1033">
          <cell r="F1033" t="str">
            <v/>
          </cell>
          <cell r="G1033">
            <v>0</v>
          </cell>
          <cell r="H1033">
            <v>0</v>
          </cell>
          <cell r="I1033">
            <v>0</v>
          </cell>
        </row>
        <row r="1034">
          <cell r="F1034" t="str">
            <v/>
          </cell>
          <cell r="G1034">
            <v>0</v>
          </cell>
          <cell r="H1034">
            <v>0</v>
          </cell>
          <cell r="I1034">
            <v>0</v>
          </cell>
        </row>
        <row r="1035">
          <cell r="F1035" t="str">
            <v/>
          </cell>
          <cell r="G1035">
            <v>0</v>
          </cell>
          <cell r="H1035">
            <v>0</v>
          </cell>
          <cell r="I1035">
            <v>0</v>
          </cell>
        </row>
        <row r="1036">
          <cell r="F1036" t="str">
            <v/>
          </cell>
          <cell r="G1036">
            <v>0</v>
          </cell>
          <cell r="H1036">
            <v>0</v>
          </cell>
          <cell r="I1036">
            <v>0</v>
          </cell>
        </row>
        <row r="1037">
          <cell r="F1037" t="str">
            <v/>
          </cell>
          <cell r="G1037">
            <v>0</v>
          </cell>
          <cell r="H1037">
            <v>0</v>
          </cell>
          <cell r="I1037">
            <v>0</v>
          </cell>
        </row>
        <row r="1038">
          <cell r="F1038" t="str">
            <v/>
          </cell>
          <cell r="G1038">
            <v>0</v>
          </cell>
          <cell r="H1038">
            <v>0</v>
          </cell>
          <cell r="I1038">
            <v>0</v>
          </cell>
        </row>
        <row r="1039">
          <cell r="F1039" t="str">
            <v/>
          </cell>
          <cell r="G1039">
            <v>0</v>
          </cell>
          <cell r="H1039">
            <v>0</v>
          </cell>
          <cell r="I1039">
            <v>0</v>
          </cell>
        </row>
        <row r="1040">
          <cell r="F1040" t="str">
            <v/>
          </cell>
          <cell r="G1040">
            <v>0</v>
          </cell>
          <cell r="H1040">
            <v>0</v>
          </cell>
          <cell r="I1040">
            <v>0</v>
          </cell>
        </row>
        <row r="1041">
          <cell r="F1041" t="str">
            <v/>
          </cell>
          <cell r="G1041">
            <v>0</v>
          </cell>
          <cell r="H1041">
            <v>0</v>
          </cell>
          <cell r="I1041">
            <v>0</v>
          </cell>
        </row>
        <row r="1042">
          <cell r="F1042" t="str">
            <v/>
          </cell>
          <cell r="G1042">
            <v>0</v>
          </cell>
          <cell r="H1042">
            <v>0</v>
          </cell>
          <cell r="I1042">
            <v>0</v>
          </cell>
        </row>
        <row r="1043">
          <cell r="F1043" t="str">
            <v/>
          </cell>
          <cell r="G1043">
            <v>0</v>
          </cell>
          <cell r="H1043">
            <v>0</v>
          </cell>
          <cell r="I1043">
            <v>0</v>
          </cell>
        </row>
        <row r="1044">
          <cell r="F1044" t="str">
            <v/>
          </cell>
          <cell r="G1044">
            <v>0</v>
          </cell>
          <cell r="H1044">
            <v>0</v>
          </cell>
          <cell r="I1044">
            <v>0</v>
          </cell>
        </row>
        <row r="1045">
          <cell r="F1045" t="str">
            <v/>
          </cell>
          <cell r="G1045">
            <v>0</v>
          </cell>
          <cell r="H1045">
            <v>0</v>
          </cell>
          <cell r="I1045">
            <v>0</v>
          </cell>
        </row>
        <row r="1046">
          <cell r="F1046" t="str">
            <v/>
          </cell>
          <cell r="G1046">
            <v>0</v>
          </cell>
          <cell r="H1046">
            <v>0</v>
          </cell>
          <cell r="I1046">
            <v>0</v>
          </cell>
        </row>
        <row r="1047">
          <cell r="F1047" t="str">
            <v/>
          </cell>
          <cell r="G1047">
            <v>0</v>
          </cell>
          <cell r="H1047">
            <v>0</v>
          </cell>
          <cell r="I1047">
            <v>0</v>
          </cell>
        </row>
        <row r="1048">
          <cell r="F1048" t="str">
            <v/>
          </cell>
          <cell r="G1048">
            <v>0</v>
          </cell>
          <cell r="H1048">
            <v>0</v>
          </cell>
          <cell r="I1048">
            <v>0</v>
          </cell>
        </row>
        <row r="1049">
          <cell r="F1049" t="str">
            <v/>
          </cell>
          <cell r="G1049">
            <v>0</v>
          </cell>
          <cell r="H1049">
            <v>0</v>
          </cell>
          <cell r="I1049">
            <v>0</v>
          </cell>
        </row>
        <row r="1050">
          <cell r="F1050" t="str">
            <v/>
          </cell>
          <cell r="G1050">
            <v>0</v>
          </cell>
          <cell r="H1050">
            <v>0</v>
          </cell>
          <cell r="I1050">
            <v>0</v>
          </cell>
        </row>
        <row r="1051">
          <cell r="F1051" t="str">
            <v/>
          </cell>
          <cell r="G1051">
            <v>0</v>
          </cell>
          <cell r="H1051">
            <v>0</v>
          </cell>
          <cell r="I1051">
            <v>0</v>
          </cell>
        </row>
        <row r="1052">
          <cell r="F1052" t="str">
            <v/>
          </cell>
          <cell r="G1052">
            <v>0</v>
          </cell>
          <cell r="H1052">
            <v>0</v>
          </cell>
          <cell r="I1052">
            <v>0</v>
          </cell>
        </row>
        <row r="1053">
          <cell r="F1053" t="str">
            <v/>
          </cell>
          <cell r="G1053">
            <v>0</v>
          </cell>
          <cell r="H1053">
            <v>0</v>
          </cell>
          <cell r="I1053">
            <v>0</v>
          </cell>
        </row>
        <row r="1054">
          <cell r="F1054" t="str">
            <v/>
          </cell>
          <cell r="G1054">
            <v>0</v>
          </cell>
          <cell r="H1054">
            <v>0</v>
          </cell>
          <cell r="I1054">
            <v>0</v>
          </cell>
        </row>
        <row r="1055">
          <cell r="F1055" t="str">
            <v/>
          </cell>
          <cell r="G1055">
            <v>0</v>
          </cell>
          <cell r="H1055">
            <v>0</v>
          </cell>
          <cell r="I1055">
            <v>0</v>
          </cell>
        </row>
        <row r="1056">
          <cell r="F1056" t="str">
            <v/>
          </cell>
          <cell r="G1056">
            <v>0</v>
          </cell>
          <cell r="H1056">
            <v>0</v>
          </cell>
          <cell r="I1056">
            <v>0</v>
          </cell>
        </row>
        <row r="1057">
          <cell r="F1057" t="str">
            <v/>
          </cell>
          <cell r="G1057">
            <v>0</v>
          </cell>
          <cell r="H1057">
            <v>0</v>
          </cell>
          <cell r="I1057">
            <v>0</v>
          </cell>
        </row>
        <row r="1058">
          <cell r="F1058" t="str">
            <v/>
          </cell>
          <cell r="G1058">
            <v>0</v>
          </cell>
          <cell r="H1058">
            <v>0</v>
          </cell>
          <cell r="I1058">
            <v>0</v>
          </cell>
        </row>
        <row r="1059">
          <cell r="F1059" t="str">
            <v/>
          </cell>
          <cell r="G1059">
            <v>0</v>
          </cell>
          <cell r="H1059">
            <v>0</v>
          </cell>
          <cell r="I1059">
            <v>0</v>
          </cell>
        </row>
        <row r="1060">
          <cell r="F1060" t="str">
            <v/>
          </cell>
          <cell r="G1060">
            <v>0</v>
          </cell>
          <cell r="H1060">
            <v>0</v>
          </cell>
          <cell r="I1060">
            <v>0</v>
          </cell>
        </row>
        <row r="1061">
          <cell r="F1061" t="str">
            <v/>
          </cell>
          <cell r="G1061">
            <v>0</v>
          </cell>
          <cell r="H1061">
            <v>0</v>
          </cell>
          <cell r="I1061">
            <v>0</v>
          </cell>
        </row>
        <row r="1062">
          <cell r="F1062" t="str">
            <v/>
          </cell>
          <cell r="G1062">
            <v>0</v>
          </cell>
          <cell r="H1062">
            <v>0</v>
          </cell>
          <cell r="I1062">
            <v>0</v>
          </cell>
        </row>
        <row r="1063">
          <cell r="F1063" t="str">
            <v/>
          </cell>
          <cell r="G1063">
            <v>0</v>
          </cell>
          <cell r="H1063">
            <v>0</v>
          </cell>
          <cell r="I1063">
            <v>0</v>
          </cell>
        </row>
        <row r="1064">
          <cell r="F1064" t="str">
            <v/>
          </cell>
          <cell r="G1064">
            <v>0</v>
          </cell>
          <cell r="H1064">
            <v>0</v>
          </cell>
          <cell r="I1064">
            <v>0</v>
          </cell>
        </row>
        <row r="1065">
          <cell r="F1065" t="str">
            <v/>
          </cell>
          <cell r="G1065">
            <v>0</v>
          </cell>
          <cell r="H1065">
            <v>0</v>
          </cell>
          <cell r="I1065">
            <v>0</v>
          </cell>
        </row>
        <row r="1066">
          <cell r="F1066" t="str">
            <v/>
          </cell>
          <cell r="G1066">
            <v>0</v>
          </cell>
          <cell r="H1066">
            <v>0</v>
          </cell>
          <cell r="I1066">
            <v>0</v>
          </cell>
        </row>
        <row r="1067">
          <cell r="F1067" t="str">
            <v/>
          </cell>
          <cell r="G1067">
            <v>0</v>
          </cell>
          <cell r="H1067">
            <v>0</v>
          </cell>
          <cell r="I1067">
            <v>0</v>
          </cell>
        </row>
        <row r="1068">
          <cell r="F1068" t="str">
            <v/>
          </cell>
          <cell r="G1068">
            <v>0</v>
          </cell>
          <cell r="H1068">
            <v>0</v>
          </cell>
          <cell r="I1068">
            <v>0</v>
          </cell>
        </row>
        <row r="1069">
          <cell r="F1069" t="str">
            <v/>
          </cell>
          <cell r="G1069">
            <v>0</v>
          </cell>
          <cell r="H1069">
            <v>0</v>
          </cell>
          <cell r="I1069">
            <v>0</v>
          </cell>
        </row>
        <row r="1070">
          <cell r="F1070" t="str">
            <v/>
          </cell>
          <cell r="G1070">
            <v>0</v>
          </cell>
          <cell r="H1070">
            <v>0</v>
          </cell>
          <cell r="I1070">
            <v>0</v>
          </cell>
        </row>
        <row r="1071">
          <cell r="F1071" t="str">
            <v/>
          </cell>
          <cell r="G1071">
            <v>0</v>
          </cell>
          <cell r="H1071">
            <v>0</v>
          </cell>
          <cell r="I1071">
            <v>0</v>
          </cell>
        </row>
        <row r="1072">
          <cell r="F1072" t="str">
            <v/>
          </cell>
          <cell r="G1072">
            <v>0</v>
          </cell>
          <cell r="H1072">
            <v>0</v>
          </cell>
          <cell r="I1072">
            <v>0</v>
          </cell>
        </row>
        <row r="1073">
          <cell r="F1073" t="str">
            <v/>
          </cell>
          <cell r="G1073">
            <v>0</v>
          </cell>
          <cell r="H1073">
            <v>0</v>
          </cell>
          <cell r="I1073">
            <v>0</v>
          </cell>
        </row>
        <row r="1074">
          <cell r="F1074" t="str">
            <v/>
          </cell>
          <cell r="G1074">
            <v>0</v>
          </cell>
          <cell r="H1074">
            <v>0</v>
          </cell>
          <cell r="I1074">
            <v>0</v>
          </cell>
        </row>
        <row r="1075">
          <cell r="F1075" t="str">
            <v/>
          </cell>
          <cell r="G1075">
            <v>0</v>
          </cell>
          <cell r="H1075">
            <v>0</v>
          </cell>
          <cell r="I1075">
            <v>0</v>
          </cell>
        </row>
        <row r="1076">
          <cell r="F1076" t="str">
            <v/>
          </cell>
          <cell r="G1076">
            <v>0</v>
          </cell>
          <cell r="H1076">
            <v>0</v>
          </cell>
          <cell r="I1076">
            <v>0</v>
          </cell>
        </row>
        <row r="1077">
          <cell r="F1077" t="str">
            <v/>
          </cell>
          <cell r="G1077">
            <v>0</v>
          </cell>
          <cell r="H1077">
            <v>0</v>
          </cell>
          <cell r="I1077">
            <v>0</v>
          </cell>
        </row>
        <row r="1078">
          <cell r="F1078" t="str">
            <v/>
          </cell>
          <cell r="G1078">
            <v>0</v>
          </cell>
          <cell r="H1078">
            <v>0</v>
          </cell>
          <cell r="I1078">
            <v>0</v>
          </cell>
        </row>
        <row r="1079">
          <cell r="F1079" t="str">
            <v/>
          </cell>
          <cell r="G1079">
            <v>0</v>
          </cell>
          <cell r="H1079">
            <v>0</v>
          </cell>
          <cell r="I1079">
            <v>0</v>
          </cell>
        </row>
        <row r="1080">
          <cell r="F1080" t="str">
            <v/>
          </cell>
          <cell r="G1080">
            <v>0</v>
          </cell>
          <cell r="H1080">
            <v>0</v>
          </cell>
          <cell r="I1080">
            <v>0</v>
          </cell>
        </row>
        <row r="1081">
          <cell r="F1081" t="str">
            <v/>
          </cell>
          <cell r="G1081">
            <v>0</v>
          </cell>
          <cell r="H1081">
            <v>0</v>
          </cell>
          <cell r="I1081">
            <v>0</v>
          </cell>
        </row>
        <row r="1082">
          <cell r="F1082" t="str">
            <v/>
          </cell>
          <cell r="G1082">
            <v>0</v>
          </cell>
          <cell r="H1082">
            <v>0</v>
          </cell>
          <cell r="I1082">
            <v>0</v>
          </cell>
        </row>
        <row r="1083">
          <cell r="F1083" t="str">
            <v/>
          </cell>
          <cell r="G1083">
            <v>0</v>
          </cell>
          <cell r="H1083">
            <v>0</v>
          </cell>
          <cell r="I1083">
            <v>0</v>
          </cell>
        </row>
        <row r="1084">
          <cell r="F1084" t="str">
            <v/>
          </cell>
          <cell r="G1084">
            <v>0</v>
          </cell>
          <cell r="H1084">
            <v>0</v>
          </cell>
          <cell r="I1084">
            <v>0</v>
          </cell>
        </row>
        <row r="1085">
          <cell r="F1085" t="str">
            <v/>
          </cell>
          <cell r="G1085">
            <v>0</v>
          </cell>
          <cell r="H1085">
            <v>0</v>
          </cell>
          <cell r="I1085">
            <v>0</v>
          </cell>
        </row>
        <row r="1086">
          <cell r="F1086" t="str">
            <v/>
          </cell>
          <cell r="G1086">
            <v>0</v>
          </cell>
          <cell r="H1086">
            <v>0</v>
          </cell>
          <cell r="I1086">
            <v>0</v>
          </cell>
        </row>
        <row r="1087">
          <cell r="F1087" t="str">
            <v/>
          </cell>
          <cell r="G1087">
            <v>0</v>
          </cell>
          <cell r="H1087">
            <v>0</v>
          </cell>
          <cell r="I1087">
            <v>0</v>
          </cell>
        </row>
        <row r="1088">
          <cell r="F1088" t="str">
            <v/>
          </cell>
          <cell r="G1088">
            <v>0</v>
          </cell>
          <cell r="H1088">
            <v>0</v>
          </cell>
          <cell r="I1088">
            <v>0</v>
          </cell>
        </row>
        <row r="1089">
          <cell r="F1089" t="str">
            <v/>
          </cell>
          <cell r="G1089">
            <v>0</v>
          </cell>
          <cell r="H1089">
            <v>0</v>
          </cell>
          <cell r="I1089">
            <v>0</v>
          </cell>
        </row>
        <row r="1090">
          <cell r="F1090" t="str">
            <v/>
          </cell>
          <cell r="G1090">
            <v>0</v>
          </cell>
          <cell r="H1090">
            <v>0</v>
          </cell>
          <cell r="I1090">
            <v>0</v>
          </cell>
        </row>
        <row r="1091">
          <cell r="F1091" t="str">
            <v/>
          </cell>
          <cell r="G1091">
            <v>0</v>
          </cell>
          <cell r="H1091">
            <v>0</v>
          </cell>
          <cell r="I1091">
            <v>0</v>
          </cell>
        </row>
        <row r="1092">
          <cell r="F1092" t="str">
            <v/>
          </cell>
          <cell r="G1092">
            <v>0</v>
          </cell>
          <cell r="H1092">
            <v>0</v>
          </cell>
          <cell r="I1092">
            <v>0</v>
          </cell>
        </row>
        <row r="1093">
          <cell r="F1093" t="str">
            <v/>
          </cell>
          <cell r="G1093">
            <v>0</v>
          </cell>
          <cell r="H1093">
            <v>0</v>
          </cell>
          <cell r="I1093">
            <v>0</v>
          </cell>
        </row>
        <row r="1094">
          <cell r="F1094" t="str">
            <v/>
          </cell>
          <cell r="G1094">
            <v>0</v>
          </cell>
          <cell r="H1094">
            <v>0</v>
          </cell>
          <cell r="I1094">
            <v>0</v>
          </cell>
        </row>
        <row r="1095">
          <cell r="F1095" t="str">
            <v/>
          </cell>
          <cell r="G1095">
            <v>0</v>
          </cell>
          <cell r="H1095">
            <v>0</v>
          </cell>
          <cell r="I1095">
            <v>0</v>
          </cell>
        </row>
        <row r="1096">
          <cell r="F1096" t="str">
            <v/>
          </cell>
          <cell r="G1096">
            <v>0</v>
          </cell>
          <cell r="H1096">
            <v>0</v>
          </cell>
          <cell r="I1096">
            <v>0</v>
          </cell>
        </row>
        <row r="1097">
          <cell r="F1097" t="str">
            <v/>
          </cell>
          <cell r="G1097">
            <v>0</v>
          </cell>
          <cell r="H1097">
            <v>0</v>
          </cell>
          <cell r="I1097">
            <v>0</v>
          </cell>
        </row>
        <row r="1098">
          <cell r="F1098" t="str">
            <v/>
          </cell>
          <cell r="G1098">
            <v>0</v>
          </cell>
          <cell r="H1098">
            <v>0</v>
          </cell>
          <cell r="I1098">
            <v>0</v>
          </cell>
        </row>
        <row r="1099">
          <cell r="F1099" t="str">
            <v/>
          </cell>
          <cell r="G1099">
            <v>0</v>
          </cell>
          <cell r="H1099">
            <v>0</v>
          </cell>
          <cell r="I1099">
            <v>0</v>
          </cell>
        </row>
        <row r="1100">
          <cell r="F1100" t="str">
            <v/>
          </cell>
          <cell r="G1100">
            <v>0</v>
          </cell>
          <cell r="H1100">
            <v>0</v>
          </cell>
          <cell r="I1100">
            <v>0</v>
          </cell>
        </row>
        <row r="1101">
          <cell r="F1101" t="str">
            <v/>
          </cell>
          <cell r="G1101">
            <v>0</v>
          </cell>
          <cell r="H1101">
            <v>0</v>
          </cell>
          <cell r="I1101">
            <v>0</v>
          </cell>
        </row>
        <row r="1102">
          <cell r="F1102" t="str">
            <v/>
          </cell>
          <cell r="G1102">
            <v>0</v>
          </cell>
          <cell r="H1102">
            <v>0</v>
          </cell>
          <cell r="I1102">
            <v>0</v>
          </cell>
        </row>
        <row r="1103">
          <cell r="F1103" t="str">
            <v/>
          </cell>
          <cell r="G1103">
            <v>0</v>
          </cell>
          <cell r="H1103">
            <v>0</v>
          </cell>
          <cell r="I1103">
            <v>0</v>
          </cell>
        </row>
        <row r="1104">
          <cell r="F1104" t="str">
            <v/>
          </cell>
          <cell r="G1104">
            <v>0</v>
          </cell>
          <cell r="H1104">
            <v>0</v>
          </cell>
          <cell r="I1104">
            <v>0</v>
          </cell>
        </row>
        <row r="1105">
          <cell r="F1105" t="str">
            <v/>
          </cell>
          <cell r="G1105">
            <v>0</v>
          </cell>
          <cell r="H1105">
            <v>0</v>
          </cell>
          <cell r="I1105">
            <v>0</v>
          </cell>
        </row>
        <row r="1106">
          <cell r="F1106" t="str">
            <v/>
          </cell>
          <cell r="G1106">
            <v>0</v>
          </cell>
          <cell r="H1106">
            <v>0</v>
          </cell>
          <cell r="I1106">
            <v>0</v>
          </cell>
        </row>
        <row r="1107">
          <cell r="F1107" t="str">
            <v/>
          </cell>
          <cell r="G1107">
            <v>0</v>
          </cell>
          <cell r="H1107">
            <v>0</v>
          </cell>
          <cell r="I1107">
            <v>0</v>
          </cell>
        </row>
        <row r="1108">
          <cell r="F1108" t="str">
            <v/>
          </cell>
          <cell r="G1108">
            <v>0</v>
          </cell>
          <cell r="H1108">
            <v>0</v>
          </cell>
          <cell r="I1108">
            <v>0</v>
          </cell>
        </row>
        <row r="1109">
          <cell r="F1109" t="str">
            <v/>
          </cell>
          <cell r="G1109">
            <v>0</v>
          </cell>
          <cell r="H1109">
            <v>0</v>
          </cell>
          <cell r="I1109">
            <v>0</v>
          </cell>
        </row>
        <row r="1110">
          <cell r="F1110" t="str">
            <v/>
          </cell>
          <cell r="G1110">
            <v>0</v>
          </cell>
          <cell r="H1110">
            <v>0</v>
          </cell>
          <cell r="I1110">
            <v>0</v>
          </cell>
        </row>
        <row r="1111">
          <cell r="F1111" t="str">
            <v/>
          </cell>
          <cell r="G1111">
            <v>0</v>
          </cell>
          <cell r="H1111">
            <v>0</v>
          </cell>
          <cell r="I1111">
            <v>0</v>
          </cell>
        </row>
        <row r="1112">
          <cell r="F1112" t="str">
            <v/>
          </cell>
          <cell r="G1112">
            <v>0</v>
          </cell>
          <cell r="H1112">
            <v>0</v>
          </cell>
          <cell r="I1112">
            <v>0</v>
          </cell>
        </row>
        <row r="1113">
          <cell r="F1113" t="str">
            <v/>
          </cell>
          <cell r="G1113">
            <v>0</v>
          </cell>
          <cell r="H1113">
            <v>0</v>
          </cell>
          <cell r="I1113">
            <v>0</v>
          </cell>
        </row>
        <row r="1114">
          <cell r="F1114" t="str">
            <v/>
          </cell>
          <cell r="G1114">
            <v>0</v>
          </cell>
          <cell r="H1114">
            <v>0</v>
          </cell>
          <cell r="I1114">
            <v>0</v>
          </cell>
        </row>
        <row r="1115">
          <cell r="F1115" t="str">
            <v/>
          </cell>
          <cell r="G1115">
            <v>0</v>
          </cell>
          <cell r="H1115">
            <v>0</v>
          </cell>
          <cell r="I1115">
            <v>0</v>
          </cell>
        </row>
        <row r="1116">
          <cell r="F1116" t="str">
            <v/>
          </cell>
          <cell r="G1116">
            <v>0</v>
          </cell>
          <cell r="H1116">
            <v>0</v>
          </cell>
          <cell r="I1116">
            <v>0</v>
          </cell>
        </row>
        <row r="1117">
          <cell r="F1117" t="str">
            <v/>
          </cell>
          <cell r="G1117">
            <v>0</v>
          </cell>
          <cell r="H1117">
            <v>0</v>
          </cell>
          <cell r="I1117">
            <v>0</v>
          </cell>
        </row>
        <row r="1118">
          <cell r="F1118" t="str">
            <v/>
          </cell>
          <cell r="G1118">
            <v>0</v>
          </cell>
          <cell r="H1118">
            <v>0</v>
          </cell>
          <cell r="I1118">
            <v>0</v>
          </cell>
        </row>
        <row r="1119">
          <cell r="F1119" t="str">
            <v/>
          </cell>
          <cell r="G1119">
            <v>0</v>
          </cell>
          <cell r="H1119">
            <v>0</v>
          </cell>
          <cell r="I1119">
            <v>0</v>
          </cell>
        </row>
        <row r="1120">
          <cell r="F1120" t="str">
            <v/>
          </cell>
          <cell r="G1120">
            <v>0</v>
          </cell>
          <cell r="H1120">
            <v>0</v>
          </cell>
          <cell r="I1120">
            <v>0</v>
          </cell>
        </row>
        <row r="1121">
          <cell r="F1121" t="str">
            <v/>
          </cell>
          <cell r="G1121">
            <v>0</v>
          </cell>
          <cell r="H1121">
            <v>0</v>
          </cell>
          <cell r="I1121">
            <v>0</v>
          </cell>
        </row>
        <row r="1122">
          <cell r="F1122" t="str">
            <v/>
          </cell>
          <cell r="G1122">
            <v>0</v>
          </cell>
          <cell r="H1122">
            <v>0</v>
          </cell>
          <cell r="I1122">
            <v>0</v>
          </cell>
        </row>
        <row r="1123">
          <cell r="F1123" t="str">
            <v/>
          </cell>
          <cell r="G1123">
            <v>0</v>
          </cell>
          <cell r="H1123">
            <v>0</v>
          </cell>
          <cell r="I1123">
            <v>0</v>
          </cell>
        </row>
        <row r="1124">
          <cell r="F1124" t="str">
            <v/>
          </cell>
          <cell r="G1124">
            <v>0</v>
          </cell>
          <cell r="H1124">
            <v>0</v>
          </cell>
          <cell r="I1124">
            <v>0</v>
          </cell>
        </row>
        <row r="1125">
          <cell r="F1125" t="str">
            <v/>
          </cell>
          <cell r="G1125">
            <v>0</v>
          </cell>
          <cell r="H1125">
            <v>0</v>
          </cell>
          <cell r="I1125">
            <v>0</v>
          </cell>
        </row>
        <row r="1126">
          <cell r="F1126" t="str">
            <v/>
          </cell>
          <cell r="G1126">
            <v>0</v>
          </cell>
          <cell r="H1126">
            <v>0</v>
          </cell>
          <cell r="I1126">
            <v>0</v>
          </cell>
        </row>
        <row r="1127">
          <cell r="F1127" t="str">
            <v/>
          </cell>
          <cell r="G1127">
            <v>0</v>
          </cell>
          <cell r="H1127">
            <v>0</v>
          </cell>
          <cell r="I1127">
            <v>0</v>
          </cell>
        </row>
        <row r="1128">
          <cell r="F1128" t="str">
            <v/>
          </cell>
          <cell r="G1128">
            <v>0</v>
          </cell>
          <cell r="H1128">
            <v>0</v>
          </cell>
          <cell r="I1128">
            <v>0</v>
          </cell>
        </row>
        <row r="1129">
          <cell r="F1129" t="str">
            <v/>
          </cell>
          <cell r="G1129">
            <v>0</v>
          </cell>
          <cell r="H1129">
            <v>0</v>
          </cell>
          <cell r="I1129">
            <v>0</v>
          </cell>
        </row>
        <row r="1130">
          <cell r="F1130" t="str">
            <v/>
          </cell>
          <cell r="G1130">
            <v>0</v>
          </cell>
          <cell r="H1130">
            <v>0</v>
          </cell>
          <cell r="I1130">
            <v>0</v>
          </cell>
        </row>
        <row r="1131">
          <cell r="F1131" t="str">
            <v/>
          </cell>
          <cell r="G1131">
            <v>0</v>
          </cell>
          <cell r="H1131">
            <v>0</v>
          </cell>
          <cell r="I1131">
            <v>0</v>
          </cell>
        </row>
        <row r="1132">
          <cell r="F1132" t="str">
            <v/>
          </cell>
          <cell r="G1132">
            <v>0</v>
          </cell>
          <cell r="H1132">
            <v>0</v>
          </cell>
          <cell r="I1132">
            <v>0</v>
          </cell>
        </row>
        <row r="1133">
          <cell r="F1133" t="str">
            <v/>
          </cell>
          <cell r="G1133">
            <v>0</v>
          </cell>
          <cell r="H1133">
            <v>0</v>
          </cell>
          <cell r="I1133">
            <v>0</v>
          </cell>
        </row>
        <row r="1134">
          <cell r="F1134" t="str">
            <v/>
          </cell>
          <cell r="G1134">
            <v>0</v>
          </cell>
          <cell r="H1134">
            <v>0</v>
          </cell>
          <cell r="I1134">
            <v>0</v>
          </cell>
        </row>
        <row r="1135">
          <cell r="F1135" t="str">
            <v/>
          </cell>
          <cell r="G1135">
            <v>0</v>
          </cell>
          <cell r="H1135">
            <v>0</v>
          </cell>
          <cell r="I1135">
            <v>0</v>
          </cell>
        </row>
        <row r="1136">
          <cell r="F1136" t="str">
            <v/>
          </cell>
          <cell r="G1136">
            <v>0</v>
          </cell>
          <cell r="H1136">
            <v>0</v>
          </cell>
          <cell r="I1136">
            <v>0</v>
          </cell>
        </row>
        <row r="1137">
          <cell r="F1137" t="str">
            <v/>
          </cell>
          <cell r="G1137">
            <v>0</v>
          </cell>
          <cell r="H1137">
            <v>0</v>
          </cell>
          <cell r="I1137">
            <v>0</v>
          </cell>
        </row>
        <row r="1138">
          <cell r="F1138" t="str">
            <v/>
          </cell>
          <cell r="G1138">
            <v>0</v>
          </cell>
          <cell r="H1138">
            <v>0</v>
          </cell>
          <cell r="I1138">
            <v>0</v>
          </cell>
        </row>
        <row r="1139">
          <cell r="F1139" t="str">
            <v/>
          </cell>
          <cell r="G1139">
            <v>0</v>
          </cell>
          <cell r="H1139">
            <v>0</v>
          </cell>
          <cell r="I1139">
            <v>0</v>
          </cell>
        </row>
        <row r="1140">
          <cell r="F1140" t="str">
            <v/>
          </cell>
          <cell r="G1140">
            <v>0</v>
          </cell>
          <cell r="H1140">
            <v>0</v>
          </cell>
          <cell r="I1140">
            <v>0</v>
          </cell>
        </row>
        <row r="1141">
          <cell r="F1141" t="str">
            <v/>
          </cell>
          <cell r="G1141">
            <v>0</v>
          </cell>
          <cell r="H1141">
            <v>0</v>
          </cell>
          <cell r="I1141">
            <v>0</v>
          </cell>
        </row>
        <row r="1142">
          <cell r="F1142" t="str">
            <v/>
          </cell>
          <cell r="G1142">
            <v>0</v>
          </cell>
          <cell r="H1142">
            <v>0</v>
          </cell>
          <cell r="I1142">
            <v>0</v>
          </cell>
        </row>
        <row r="1143">
          <cell r="F1143" t="str">
            <v/>
          </cell>
          <cell r="G1143">
            <v>0</v>
          </cell>
          <cell r="H1143">
            <v>0</v>
          </cell>
          <cell r="I1143">
            <v>0</v>
          </cell>
        </row>
        <row r="1144">
          <cell r="F1144" t="str">
            <v/>
          </cell>
          <cell r="G1144">
            <v>0</v>
          </cell>
          <cell r="H1144">
            <v>0</v>
          </cell>
          <cell r="I1144">
            <v>0</v>
          </cell>
        </row>
        <row r="1145">
          <cell r="F1145" t="str">
            <v/>
          </cell>
          <cell r="G1145">
            <v>0</v>
          </cell>
          <cell r="H1145">
            <v>0</v>
          </cell>
          <cell r="I1145">
            <v>0</v>
          </cell>
        </row>
        <row r="1146">
          <cell r="F1146" t="str">
            <v/>
          </cell>
          <cell r="G1146">
            <v>0</v>
          </cell>
          <cell r="H1146">
            <v>0</v>
          </cell>
          <cell r="I1146">
            <v>0</v>
          </cell>
        </row>
        <row r="1147">
          <cell r="F1147" t="str">
            <v/>
          </cell>
          <cell r="G1147">
            <v>0</v>
          </cell>
          <cell r="H1147">
            <v>0</v>
          </cell>
          <cell r="I1147">
            <v>0</v>
          </cell>
        </row>
        <row r="1148">
          <cell r="F1148" t="str">
            <v/>
          </cell>
          <cell r="G1148">
            <v>0</v>
          </cell>
          <cell r="H1148">
            <v>0</v>
          </cell>
          <cell r="I1148">
            <v>0</v>
          </cell>
        </row>
        <row r="1149">
          <cell r="F1149" t="str">
            <v/>
          </cell>
          <cell r="G1149">
            <v>0</v>
          </cell>
          <cell r="H1149">
            <v>0</v>
          </cell>
          <cell r="I1149">
            <v>0</v>
          </cell>
        </row>
        <row r="1150">
          <cell r="F1150" t="str">
            <v/>
          </cell>
          <cell r="G1150">
            <v>0</v>
          </cell>
          <cell r="H1150">
            <v>0</v>
          </cell>
          <cell r="I1150">
            <v>0</v>
          </cell>
        </row>
        <row r="1151">
          <cell r="F1151" t="str">
            <v/>
          </cell>
          <cell r="G1151">
            <v>0</v>
          </cell>
          <cell r="H1151">
            <v>0</v>
          </cell>
          <cell r="I1151">
            <v>0</v>
          </cell>
        </row>
        <row r="1152">
          <cell r="F1152" t="str">
            <v/>
          </cell>
          <cell r="G1152">
            <v>0</v>
          </cell>
          <cell r="H1152">
            <v>0</v>
          </cell>
          <cell r="I1152">
            <v>0</v>
          </cell>
        </row>
        <row r="1153">
          <cell r="F1153" t="str">
            <v/>
          </cell>
          <cell r="G1153">
            <v>0</v>
          </cell>
          <cell r="H1153">
            <v>0</v>
          </cell>
          <cell r="I1153">
            <v>0</v>
          </cell>
        </row>
        <row r="1154">
          <cell r="F1154" t="str">
            <v/>
          </cell>
          <cell r="G1154">
            <v>0</v>
          </cell>
          <cell r="H1154">
            <v>0</v>
          </cell>
          <cell r="I1154">
            <v>0</v>
          </cell>
        </row>
        <row r="1155">
          <cell r="F1155" t="str">
            <v/>
          </cell>
          <cell r="G1155">
            <v>0</v>
          </cell>
          <cell r="H1155">
            <v>0</v>
          </cell>
          <cell r="I1155">
            <v>0</v>
          </cell>
        </row>
        <row r="1156">
          <cell r="F1156" t="str">
            <v/>
          </cell>
          <cell r="G1156">
            <v>0</v>
          </cell>
          <cell r="H1156">
            <v>0</v>
          </cell>
          <cell r="I1156">
            <v>0</v>
          </cell>
        </row>
        <row r="1157">
          <cell r="F1157" t="str">
            <v/>
          </cell>
          <cell r="G1157">
            <v>0</v>
          </cell>
          <cell r="H1157">
            <v>0</v>
          </cell>
          <cell r="I1157">
            <v>0</v>
          </cell>
        </row>
        <row r="1158">
          <cell r="F1158" t="str">
            <v/>
          </cell>
          <cell r="G1158">
            <v>0</v>
          </cell>
          <cell r="H1158">
            <v>0</v>
          </cell>
          <cell r="I1158">
            <v>0</v>
          </cell>
        </row>
        <row r="1159">
          <cell r="F1159" t="str">
            <v/>
          </cell>
          <cell r="G1159">
            <v>0</v>
          </cell>
          <cell r="H1159">
            <v>0</v>
          </cell>
          <cell r="I1159">
            <v>0</v>
          </cell>
        </row>
        <row r="1160">
          <cell r="F1160" t="str">
            <v/>
          </cell>
          <cell r="G1160">
            <v>0</v>
          </cell>
          <cell r="H1160">
            <v>0</v>
          </cell>
          <cell r="I1160">
            <v>0</v>
          </cell>
        </row>
        <row r="1161">
          <cell r="F1161" t="str">
            <v/>
          </cell>
          <cell r="G1161">
            <v>0</v>
          </cell>
          <cell r="H1161">
            <v>0</v>
          </cell>
          <cell r="I1161">
            <v>0</v>
          </cell>
        </row>
        <row r="1162">
          <cell r="F1162" t="str">
            <v/>
          </cell>
          <cell r="G1162">
            <v>0</v>
          </cell>
          <cell r="H1162">
            <v>0</v>
          </cell>
          <cell r="I1162">
            <v>0</v>
          </cell>
        </row>
        <row r="1163">
          <cell r="F1163" t="str">
            <v/>
          </cell>
          <cell r="G1163">
            <v>0</v>
          </cell>
          <cell r="H1163">
            <v>0</v>
          </cell>
          <cell r="I1163">
            <v>0</v>
          </cell>
        </row>
        <row r="1164">
          <cell r="F1164" t="str">
            <v/>
          </cell>
          <cell r="G1164">
            <v>0</v>
          </cell>
          <cell r="H1164">
            <v>0</v>
          </cell>
          <cell r="I1164">
            <v>0</v>
          </cell>
        </row>
        <row r="1165">
          <cell r="F1165" t="str">
            <v/>
          </cell>
          <cell r="G1165">
            <v>0</v>
          </cell>
          <cell r="H1165">
            <v>0</v>
          </cell>
          <cell r="I1165">
            <v>0</v>
          </cell>
        </row>
        <row r="1166">
          <cell r="F1166" t="str">
            <v/>
          </cell>
          <cell r="G1166">
            <v>0</v>
          </cell>
          <cell r="H1166">
            <v>0</v>
          </cell>
          <cell r="I1166">
            <v>0</v>
          </cell>
        </row>
        <row r="1167">
          <cell r="F1167" t="str">
            <v/>
          </cell>
          <cell r="G1167">
            <v>0</v>
          </cell>
          <cell r="H1167">
            <v>0</v>
          </cell>
          <cell r="I1167">
            <v>0</v>
          </cell>
        </row>
        <row r="1168">
          <cell r="F1168" t="str">
            <v/>
          </cell>
          <cell r="G1168">
            <v>0</v>
          </cell>
          <cell r="H1168">
            <v>0</v>
          </cell>
          <cell r="I1168">
            <v>0</v>
          </cell>
        </row>
        <row r="1169">
          <cell r="F1169" t="str">
            <v/>
          </cell>
          <cell r="G1169">
            <v>0</v>
          </cell>
          <cell r="H1169">
            <v>0</v>
          </cell>
          <cell r="I1169">
            <v>0</v>
          </cell>
        </row>
        <row r="1170">
          <cell r="F1170" t="str">
            <v/>
          </cell>
          <cell r="G1170">
            <v>0</v>
          </cell>
          <cell r="H1170">
            <v>0</v>
          </cell>
          <cell r="I1170">
            <v>0</v>
          </cell>
        </row>
        <row r="1171">
          <cell r="F1171" t="str">
            <v/>
          </cell>
          <cell r="G1171">
            <v>0</v>
          </cell>
          <cell r="H1171">
            <v>0</v>
          </cell>
          <cell r="I1171">
            <v>0</v>
          </cell>
        </row>
        <row r="1172">
          <cell r="F1172" t="str">
            <v/>
          </cell>
          <cell r="G1172">
            <v>0</v>
          </cell>
          <cell r="H1172">
            <v>0</v>
          </cell>
          <cell r="I1172">
            <v>0</v>
          </cell>
        </row>
        <row r="1173">
          <cell r="F1173" t="str">
            <v/>
          </cell>
          <cell r="G1173">
            <v>0</v>
          </cell>
          <cell r="H1173">
            <v>0</v>
          </cell>
          <cell r="I1173">
            <v>0</v>
          </cell>
        </row>
        <row r="1174">
          <cell r="F1174" t="str">
            <v/>
          </cell>
          <cell r="G1174">
            <v>0</v>
          </cell>
          <cell r="H1174">
            <v>0</v>
          </cell>
          <cell r="I1174">
            <v>0</v>
          </cell>
        </row>
        <row r="1175">
          <cell r="F1175" t="str">
            <v/>
          </cell>
          <cell r="G1175">
            <v>0</v>
          </cell>
          <cell r="H1175">
            <v>0</v>
          </cell>
          <cell r="I1175">
            <v>0</v>
          </cell>
        </row>
        <row r="1176">
          <cell r="F1176" t="str">
            <v/>
          </cell>
          <cell r="G1176">
            <v>0</v>
          </cell>
          <cell r="H1176">
            <v>0</v>
          </cell>
          <cell r="I1176">
            <v>0</v>
          </cell>
        </row>
        <row r="1177">
          <cell r="F1177" t="str">
            <v/>
          </cell>
          <cell r="G1177">
            <v>0</v>
          </cell>
          <cell r="H1177">
            <v>0</v>
          </cell>
          <cell r="I1177">
            <v>0</v>
          </cell>
        </row>
        <row r="1178">
          <cell r="F1178" t="str">
            <v/>
          </cell>
          <cell r="G1178">
            <v>0</v>
          </cell>
          <cell r="H1178">
            <v>0</v>
          </cell>
          <cell r="I1178">
            <v>0</v>
          </cell>
        </row>
        <row r="1179">
          <cell r="F1179" t="str">
            <v/>
          </cell>
          <cell r="G1179">
            <v>0</v>
          </cell>
          <cell r="H1179">
            <v>0</v>
          </cell>
          <cell r="I1179">
            <v>0</v>
          </cell>
        </row>
        <row r="1180">
          <cell r="F1180" t="str">
            <v/>
          </cell>
          <cell r="G1180">
            <v>0</v>
          </cell>
          <cell r="H1180">
            <v>0</v>
          </cell>
          <cell r="I1180">
            <v>0</v>
          </cell>
        </row>
        <row r="1181">
          <cell r="F1181" t="str">
            <v/>
          </cell>
          <cell r="G1181">
            <v>0</v>
          </cell>
          <cell r="H1181">
            <v>0</v>
          </cell>
          <cell r="I1181">
            <v>0</v>
          </cell>
        </row>
        <row r="1182">
          <cell r="F1182" t="str">
            <v/>
          </cell>
          <cell r="G1182">
            <v>0</v>
          </cell>
          <cell r="H1182">
            <v>0</v>
          </cell>
          <cell r="I1182">
            <v>0</v>
          </cell>
        </row>
        <row r="1183">
          <cell r="F1183" t="str">
            <v/>
          </cell>
          <cell r="G1183">
            <v>0</v>
          </cell>
          <cell r="H1183">
            <v>0</v>
          </cell>
          <cell r="I1183">
            <v>0</v>
          </cell>
        </row>
        <row r="1184">
          <cell r="F1184" t="str">
            <v/>
          </cell>
          <cell r="G1184">
            <v>0</v>
          </cell>
          <cell r="H1184">
            <v>0</v>
          </cell>
          <cell r="I1184">
            <v>0</v>
          </cell>
        </row>
        <row r="1185">
          <cell r="F1185" t="str">
            <v/>
          </cell>
          <cell r="G1185">
            <v>0</v>
          </cell>
          <cell r="H1185">
            <v>0</v>
          </cell>
          <cell r="I1185">
            <v>0</v>
          </cell>
        </row>
        <row r="1186">
          <cell r="F1186" t="str">
            <v/>
          </cell>
          <cell r="G1186">
            <v>0</v>
          </cell>
          <cell r="H1186">
            <v>0</v>
          </cell>
          <cell r="I1186">
            <v>0</v>
          </cell>
        </row>
        <row r="1187">
          <cell r="F1187" t="str">
            <v/>
          </cell>
          <cell r="G1187">
            <v>0</v>
          </cell>
          <cell r="H1187">
            <v>0</v>
          </cell>
          <cell r="I1187">
            <v>0</v>
          </cell>
        </row>
        <row r="1188">
          <cell r="F1188" t="str">
            <v/>
          </cell>
          <cell r="G1188">
            <v>0</v>
          </cell>
          <cell r="H1188">
            <v>0</v>
          </cell>
          <cell r="I1188">
            <v>0</v>
          </cell>
        </row>
        <row r="1189">
          <cell r="F1189" t="str">
            <v/>
          </cell>
          <cell r="G1189">
            <v>0</v>
          </cell>
          <cell r="H1189">
            <v>0</v>
          </cell>
          <cell r="I1189">
            <v>0</v>
          </cell>
        </row>
        <row r="1190">
          <cell r="F1190" t="str">
            <v/>
          </cell>
          <cell r="G1190">
            <v>0</v>
          </cell>
          <cell r="H1190">
            <v>0</v>
          </cell>
          <cell r="I1190">
            <v>0</v>
          </cell>
        </row>
        <row r="1191">
          <cell r="F1191" t="str">
            <v/>
          </cell>
          <cell r="G1191">
            <v>0</v>
          </cell>
          <cell r="H1191">
            <v>0</v>
          </cell>
          <cell r="I1191">
            <v>0</v>
          </cell>
        </row>
        <row r="1192">
          <cell r="F1192" t="str">
            <v/>
          </cell>
          <cell r="G1192">
            <v>0</v>
          </cell>
          <cell r="H1192">
            <v>0</v>
          </cell>
          <cell r="I1192">
            <v>0</v>
          </cell>
        </row>
        <row r="1193">
          <cell r="F1193" t="str">
            <v/>
          </cell>
          <cell r="G1193">
            <v>0</v>
          </cell>
          <cell r="H1193">
            <v>0</v>
          </cell>
          <cell r="I1193">
            <v>0</v>
          </cell>
        </row>
        <row r="1194">
          <cell r="F1194" t="str">
            <v/>
          </cell>
          <cell r="G1194">
            <v>0</v>
          </cell>
          <cell r="H1194">
            <v>0</v>
          </cell>
          <cell r="I1194">
            <v>0</v>
          </cell>
        </row>
        <row r="1195">
          <cell r="F1195" t="str">
            <v/>
          </cell>
          <cell r="G1195">
            <v>0</v>
          </cell>
          <cell r="H1195">
            <v>0</v>
          </cell>
          <cell r="I1195">
            <v>0</v>
          </cell>
        </row>
        <row r="1196">
          <cell r="F1196" t="str">
            <v/>
          </cell>
          <cell r="G1196">
            <v>0</v>
          </cell>
          <cell r="H1196">
            <v>0</v>
          </cell>
          <cell r="I1196">
            <v>0</v>
          </cell>
        </row>
        <row r="1197">
          <cell r="F1197" t="str">
            <v/>
          </cell>
          <cell r="G1197">
            <v>0</v>
          </cell>
          <cell r="H1197">
            <v>0</v>
          </cell>
          <cell r="I1197">
            <v>0</v>
          </cell>
        </row>
        <row r="1198">
          <cell r="F1198" t="str">
            <v/>
          </cell>
          <cell r="G1198">
            <v>0</v>
          </cell>
          <cell r="H1198">
            <v>0</v>
          </cell>
          <cell r="I1198">
            <v>0</v>
          </cell>
        </row>
        <row r="1199">
          <cell r="F1199" t="str">
            <v/>
          </cell>
          <cell r="G1199">
            <v>0</v>
          </cell>
          <cell r="H1199">
            <v>0</v>
          </cell>
          <cell r="I1199">
            <v>0</v>
          </cell>
        </row>
        <row r="1200">
          <cell r="F1200" t="str">
            <v/>
          </cell>
          <cell r="G1200">
            <v>0</v>
          </cell>
          <cell r="H1200">
            <v>0</v>
          </cell>
          <cell r="I1200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 EIC Bonus Paid 2017"/>
      <sheetName val="2016 EIC Paid 2017_ WT CHECK"/>
      <sheetName val="2015 EIC Bonus Paid in 2016"/>
    </sheetNames>
    <sheetDataSet>
      <sheetData sheetId="0"/>
      <sheetData sheetId="1"/>
      <sheetData sheetId="2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 List"/>
      <sheetName val="Rev Log"/>
      <sheetName val="Distributed Input"/>
      <sheetName val="Facility Technical Data"/>
      <sheetName val="WasteClassAndVolume"/>
      <sheetName val="Eng &amp; Site Mod Summary"/>
      <sheetName val="Baseline Survey"/>
      <sheetName val="Eng and Plan"/>
      <sheetName val="Site Modifications and Prep"/>
      <sheetName val="System Decon"/>
      <sheetName val="Rx Removal Preps"/>
      <sheetName val="Fuel Pool Closure"/>
      <sheetName val="SAFSTOR Site Mods and Prep"/>
      <sheetName val="SAFSTOR Roof Replacement"/>
      <sheetName val="U1 SAFSTOR Eng and Plan"/>
      <sheetName val="MARSSIM "/>
      <sheetName val="MESA Characterization"/>
      <sheetName val="Soil Remediation"/>
      <sheetName val="Demo &amp; Greenfield"/>
      <sheetName val="Underground Storage Tanks"/>
      <sheetName val="Cathodic Protection"/>
      <sheetName val="Scaffolding"/>
      <sheetName val="U1 Baseline Survey - Not Used"/>
      <sheetName val="U1 MARSSIM - Not Used"/>
      <sheetName val="Yard Area Drains &amp; Piping"/>
      <sheetName val="Sheet1"/>
    </sheetNames>
    <sheetDataSet>
      <sheetData sheetId="0"/>
      <sheetData sheetId="1"/>
      <sheetData sheetId="2"/>
      <sheetData sheetId="3">
        <row r="11">
          <cell r="C11">
            <v>12</v>
          </cell>
        </row>
        <row r="12">
          <cell r="C12">
            <v>12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 List"/>
      <sheetName val="Rev Log"/>
      <sheetName val="Distributed Input"/>
      <sheetName val="Facility Technical Data"/>
      <sheetName val="WasteClassAndVolume"/>
      <sheetName val="Eng &amp; Site Mod Summary"/>
      <sheetName val="Baseline Survey"/>
      <sheetName val="Eng and Plan"/>
      <sheetName val="Site Modifications and Prep"/>
      <sheetName val="System Decon"/>
      <sheetName val="Rx Removal Preps"/>
      <sheetName val="Fuel Pool Closure"/>
      <sheetName val="SAFSTOR Site Mods and Prep"/>
      <sheetName val="SAFSTOR Roof Replacement"/>
      <sheetName val="U1 SAFSTOR Eng and Plan"/>
      <sheetName val="MARSSIM "/>
      <sheetName val="MESA Characterization"/>
      <sheetName val="Soil Remediation"/>
      <sheetName val="Demo &amp; Greenfield"/>
      <sheetName val="Underground Storage Tanks"/>
      <sheetName val="Cathodic Protection"/>
      <sheetName val="Scaffolding"/>
      <sheetName val="U1 Baseline Survey - Not Used"/>
      <sheetName val="U1 MARSSIM - Not Used"/>
      <sheetName val="Yard Area Drains &amp; Piping"/>
      <sheetName val="Sheet1"/>
    </sheetNames>
    <sheetDataSet>
      <sheetData sheetId="0"/>
      <sheetData sheetId="1"/>
      <sheetData sheetId="2"/>
      <sheetData sheetId="3">
        <row r="11">
          <cell r="C11">
            <v>12</v>
          </cell>
        </row>
        <row r="12">
          <cell r="C12">
            <v>12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Renewable"/>
      <sheetName val="MWD "/>
      <sheetName val="WME"/>
      <sheetName val="Calpine Renewable Cntrct  MTM"/>
      <sheetName val="Calpine Chart"/>
      <sheetName val="Check"/>
      <sheetName val="PowerPrices"/>
      <sheetName val="BasisPrices"/>
      <sheetName val="FuturePrices"/>
      <sheetName val="InterestRates"/>
      <sheetName val="Volatility"/>
      <sheetName val="PriceShape"/>
      <sheetName val="BrokerQuote"/>
    </sheetNames>
    <sheetDataSet>
      <sheetData sheetId="0" refreshError="1"/>
      <sheetData sheetId="1" refreshError="1">
        <row r="1">
          <cell r="I1">
            <v>38168.626615624999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3">
          <cell r="B3">
            <v>38168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Renewable"/>
      <sheetName val="MWD "/>
      <sheetName val="WME"/>
      <sheetName val="Calpine Renewable Cntrct  MTM"/>
      <sheetName val="Calpine Chart"/>
      <sheetName val="Check"/>
      <sheetName val="PowerPrices"/>
      <sheetName val="BasisPrices"/>
      <sheetName val="FuturePrices"/>
      <sheetName val="InterestRates"/>
      <sheetName val="Volatility"/>
      <sheetName val="PriceShape"/>
      <sheetName val="BrokerQuote"/>
    </sheetNames>
    <sheetDataSet>
      <sheetData sheetId="0" refreshError="1"/>
      <sheetData sheetId="1" refreshError="1">
        <row r="1">
          <cell r="I1">
            <v>38168.626615624999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3">
          <cell r="B3">
            <v>38168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Data"/>
      <sheetName val="Master Data"/>
    </sheetNames>
    <sheetDataSet>
      <sheetData sheetId="0" refreshError="1"/>
      <sheetData sheetId="1" refreshError="1"/>
      <sheetData sheetId="2">
        <row r="1">
          <cell r="B1" t="str">
            <v>Order</v>
          </cell>
          <cell r="C1" t="str">
            <v>Description</v>
          </cell>
          <cell r="D1" t="str">
            <v>Order Pctr</v>
          </cell>
          <cell r="E1" t="str">
            <v>Typ</v>
          </cell>
          <cell r="F1" t="str">
            <v>G/L Acct</v>
          </cell>
          <cell r="G1" t="str">
            <v>Ind.</v>
          </cell>
          <cell r="H1" t="str">
            <v>Rcvr-Order</v>
          </cell>
          <cell r="I1" t="str">
            <v>Rcvr-CCtr</v>
          </cell>
          <cell r="J1" t="str">
            <v>O-Typ</v>
          </cell>
          <cell r="K1" t="str">
            <v>RCCtr-PCtr</v>
          </cell>
          <cell r="L1" t="str">
            <v>Ind.</v>
          </cell>
          <cell r="M1" t="str">
            <v>Rcv-cctr_hier</v>
          </cell>
          <cell r="N1" t="str">
            <v>Rcv-CCtr Hier Area Desc</v>
          </cell>
          <cell r="O1" t="str">
            <v>Pct.</v>
          </cell>
          <cell r="P1" t="str">
            <v>First used</v>
          </cell>
          <cell r="Q1" t="str">
            <v>1stUs Period</v>
          </cell>
          <cell r="R1" t="str">
            <v>LastUs</v>
          </cell>
          <cell r="S1" t="str">
            <v>LastUs Period</v>
          </cell>
          <cell r="T1" t="str">
            <v>Costing Sheet</v>
          </cell>
        </row>
        <row r="2">
          <cell r="B2" t="str">
            <v>801307311</v>
          </cell>
          <cell r="C2" t="str">
            <v>XFER 2014,Select Decomm Gen Contrac - U2</v>
          </cell>
          <cell r="D2" t="str">
            <v>P0115</v>
          </cell>
          <cell r="E2" t="str">
            <v>FUL</v>
          </cell>
          <cell r="F2" t="str">
            <v>2380067</v>
          </cell>
          <cell r="G2" t="str">
            <v/>
          </cell>
          <cell r="H2" t="str">
            <v/>
          </cell>
          <cell r="I2" t="str">
            <v/>
          </cell>
          <cell r="J2" t="str">
            <v>NMO</v>
          </cell>
          <cell r="K2" t="str">
            <v/>
          </cell>
          <cell r="L2" t="str">
            <v/>
          </cell>
          <cell r="M2" t="str">
            <v/>
          </cell>
          <cell r="N2" t="str">
            <v/>
          </cell>
          <cell r="O2">
            <v>100</v>
          </cell>
          <cell r="P2" t="str">
            <v>2015</v>
          </cell>
          <cell r="Q2" t="str">
            <v>1</v>
          </cell>
          <cell r="R2" t="str">
            <v>2015</v>
          </cell>
          <cell r="S2" t="str">
            <v>1</v>
          </cell>
          <cell r="T2" t="str">
            <v>025</v>
          </cell>
        </row>
        <row r="3">
          <cell r="B3" t="str">
            <v>801307689</v>
          </cell>
          <cell r="C3" t="str">
            <v>XFER 2013,Labor Lic Term Reporting - U2…</v>
          </cell>
          <cell r="D3" t="str">
            <v>P0115</v>
          </cell>
          <cell r="E3" t="str">
            <v>FUL</v>
          </cell>
          <cell r="F3" t="str">
            <v>2380067</v>
          </cell>
          <cell r="G3" t="str">
            <v/>
          </cell>
          <cell r="H3" t="str">
            <v/>
          </cell>
          <cell r="I3" t="str">
            <v/>
          </cell>
          <cell r="J3" t="str">
            <v>NMO</v>
          </cell>
          <cell r="K3" t="str">
            <v/>
          </cell>
          <cell r="L3" t="str">
            <v/>
          </cell>
          <cell r="M3" t="str">
            <v/>
          </cell>
          <cell r="N3" t="str">
            <v/>
          </cell>
          <cell r="O3">
            <v>100</v>
          </cell>
          <cell r="P3" t="str">
            <v>2015</v>
          </cell>
          <cell r="Q3" t="str">
            <v>1</v>
          </cell>
          <cell r="R3" t="str">
            <v>2015</v>
          </cell>
          <cell r="S3" t="str">
            <v>1</v>
          </cell>
          <cell r="T3" t="str">
            <v>025</v>
          </cell>
        </row>
        <row r="4">
          <cell r="B4" t="str">
            <v>801307690</v>
          </cell>
          <cell r="C4" t="str">
            <v>XFER 2014,Labor License Term Report - U2</v>
          </cell>
          <cell r="D4" t="str">
            <v>P0115</v>
          </cell>
          <cell r="E4" t="str">
            <v>FUL</v>
          </cell>
          <cell r="F4" t="str">
            <v>2380067</v>
          </cell>
          <cell r="G4" t="str">
            <v/>
          </cell>
          <cell r="H4" t="str">
            <v/>
          </cell>
          <cell r="I4" t="str">
            <v/>
          </cell>
          <cell r="J4" t="str">
            <v>NMO</v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>
            <v>100</v>
          </cell>
          <cell r="P4" t="str">
            <v>2015</v>
          </cell>
          <cell r="Q4" t="str">
            <v>1</v>
          </cell>
          <cell r="R4" t="str">
            <v>2015</v>
          </cell>
          <cell r="S4" t="str">
            <v>1</v>
          </cell>
          <cell r="T4" t="str">
            <v>025</v>
          </cell>
        </row>
        <row r="5">
          <cell r="B5" t="str">
            <v>801307734</v>
          </cell>
          <cell r="C5" t="str">
            <v>XFER 2013,Labor Spent Fuel Mgmt Rep - U2</v>
          </cell>
          <cell r="D5" t="str">
            <v>P0115</v>
          </cell>
          <cell r="E5" t="str">
            <v>FUL</v>
          </cell>
          <cell r="F5" t="str">
            <v>2380067</v>
          </cell>
          <cell r="G5" t="str">
            <v/>
          </cell>
          <cell r="H5" t="str">
            <v/>
          </cell>
          <cell r="I5" t="str">
            <v/>
          </cell>
          <cell r="J5" t="str">
            <v>NMO</v>
          </cell>
          <cell r="K5" t="str">
            <v/>
          </cell>
          <cell r="L5" t="str">
            <v/>
          </cell>
          <cell r="M5" t="str">
            <v/>
          </cell>
          <cell r="N5" t="str">
            <v/>
          </cell>
          <cell r="O5">
            <v>100</v>
          </cell>
          <cell r="P5" t="str">
            <v>2015</v>
          </cell>
          <cell r="Q5" t="str">
            <v>1</v>
          </cell>
          <cell r="R5" t="str">
            <v>2015</v>
          </cell>
          <cell r="S5" t="str">
            <v>2</v>
          </cell>
          <cell r="T5" t="str">
            <v>025</v>
          </cell>
        </row>
        <row r="6">
          <cell r="B6" t="str">
            <v>801307735</v>
          </cell>
          <cell r="C6" t="str">
            <v>XFER 2014,Labor Spent Fuel Mgmt Rep - U2</v>
          </cell>
          <cell r="D6" t="str">
            <v>P0115</v>
          </cell>
          <cell r="E6" t="str">
            <v>FUL</v>
          </cell>
          <cell r="F6" t="str">
            <v>2380067</v>
          </cell>
          <cell r="G6" t="str">
            <v/>
          </cell>
          <cell r="H6" t="str">
            <v/>
          </cell>
          <cell r="I6" t="str">
            <v/>
          </cell>
          <cell r="J6" t="str">
            <v>NMO</v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>
            <v>100</v>
          </cell>
          <cell r="P6" t="str">
            <v>2015</v>
          </cell>
          <cell r="Q6" t="str">
            <v>1</v>
          </cell>
          <cell r="R6" t="str">
            <v>2015</v>
          </cell>
          <cell r="S6" t="str">
            <v>1</v>
          </cell>
          <cell r="T6" t="str">
            <v>025</v>
          </cell>
        </row>
        <row r="7">
          <cell r="B7" t="str">
            <v>801307760</v>
          </cell>
          <cell r="C7" t="str">
            <v>XFER 2013,Nuc. Fuel Cancel Charges - U2…</v>
          </cell>
          <cell r="D7" t="str">
            <v>P0115</v>
          </cell>
          <cell r="E7" t="str">
            <v>FUL</v>
          </cell>
          <cell r="F7" t="str">
            <v>2380067</v>
          </cell>
          <cell r="G7" t="str">
            <v/>
          </cell>
          <cell r="H7" t="str">
            <v/>
          </cell>
          <cell r="I7" t="str">
            <v/>
          </cell>
          <cell r="J7" t="str">
            <v>NMO</v>
          </cell>
          <cell r="K7" t="str">
            <v/>
          </cell>
          <cell r="L7" t="str">
            <v/>
          </cell>
          <cell r="M7" t="str">
            <v/>
          </cell>
          <cell r="N7" t="str">
            <v/>
          </cell>
          <cell r="O7">
            <v>100</v>
          </cell>
          <cell r="P7" t="str">
            <v>2015</v>
          </cell>
          <cell r="Q7" t="str">
            <v>1</v>
          </cell>
          <cell r="R7" t="str">
            <v>2015</v>
          </cell>
          <cell r="S7" t="str">
            <v>1</v>
          </cell>
          <cell r="T7" t="str">
            <v>010</v>
          </cell>
        </row>
        <row r="8">
          <cell r="B8" t="str">
            <v>801307761</v>
          </cell>
          <cell r="C8" t="str">
            <v>XFER 2014,Nuclear Fuel Canc Charges - U2</v>
          </cell>
          <cell r="D8" t="str">
            <v>P0115</v>
          </cell>
          <cell r="E8" t="str">
            <v>FUL</v>
          </cell>
          <cell r="F8" t="str">
            <v>2380067</v>
          </cell>
          <cell r="G8" t="str">
            <v/>
          </cell>
          <cell r="H8" t="str">
            <v/>
          </cell>
          <cell r="I8" t="str">
            <v/>
          </cell>
          <cell r="J8" t="str">
            <v>NMO</v>
          </cell>
          <cell r="K8" t="str">
            <v/>
          </cell>
          <cell r="L8" t="str">
            <v/>
          </cell>
          <cell r="M8" t="str">
            <v/>
          </cell>
          <cell r="N8" t="str">
            <v/>
          </cell>
          <cell r="O8">
            <v>100</v>
          </cell>
          <cell r="P8" t="str">
            <v>2015</v>
          </cell>
          <cell r="Q8" t="str">
            <v>1</v>
          </cell>
          <cell r="R8" t="str">
            <v>2015</v>
          </cell>
          <cell r="S8" t="str">
            <v>1</v>
          </cell>
          <cell r="T8" t="str">
            <v>010</v>
          </cell>
        </row>
        <row r="9">
          <cell r="B9" t="str">
            <v>801307874</v>
          </cell>
          <cell r="C9" t="str">
            <v>XFER 2013,Nuc. Fuel Cancel Charges - U3…</v>
          </cell>
          <cell r="D9" t="str">
            <v>P0115</v>
          </cell>
          <cell r="E9" t="str">
            <v>FUL</v>
          </cell>
          <cell r="F9" t="str">
            <v>2380068</v>
          </cell>
          <cell r="G9" t="str">
            <v/>
          </cell>
          <cell r="H9" t="str">
            <v/>
          </cell>
          <cell r="I9" t="str">
            <v/>
          </cell>
          <cell r="J9" t="str">
            <v>NMO</v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>
            <v>100</v>
          </cell>
          <cell r="P9" t="str">
            <v>2015</v>
          </cell>
          <cell r="Q9" t="str">
            <v>1</v>
          </cell>
          <cell r="R9" t="str">
            <v>2015</v>
          </cell>
          <cell r="S9" t="str">
            <v>1</v>
          </cell>
          <cell r="T9" t="str">
            <v>010</v>
          </cell>
        </row>
        <row r="10">
          <cell r="B10" t="str">
            <v>801307875</v>
          </cell>
          <cell r="C10" t="str">
            <v>XFER 2014,Nuclear Fuel Canc Charges - U3</v>
          </cell>
          <cell r="D10" t="str">
            <v>P0115</v>
          </cell>
          <cell r="E10" t="str">
            <v>FUL</v>
          </cell>
          <cell r="F10" t="str">
            <v>2380068</v>
          </cell>
          <cell r="G10" t="str">
            <v/>
          </cell>
          <cell r="H10" t="str">
            <v/>
          </cell>
          <cell r="I10" t="str">
            <v/>
          </cell>
          <cell r="J10" t="str">
            <v>NMO</v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  <cell r="O10">
            <v>100</v>
          </cell>
          <cell r="P10" t="str">
            <v>2015</v>
          </cell>
          <cell r="Q10" t="str">
            <v>1</v>
          </cell>
          <cell r="R10" t="str">
            <v>2015</v>
          </cell>
          <cell r="S10" t="str">
            <v>1</v>
          </cell>
          <cell r="T10" t="str">
            <v>010</v>
          </cell>
        </row>
        <row r="11">
          <cell r="B11" t="str">
            <v>801307783</v>
          </cell>
          <cell r="C11" t="str">
            <v>XFER 2013,Labor Lic Term Reporting - U3…</v>
          </cell>
          <cell r="D11" t="str">
            <v>P0115</v>
          </cell>
          <cell r="E11" t="str">
            <v>FUL</v>
          </cell>
          <cell r="F11" t="str">
            <v>2380068</v>
          </cell>
          <cell r="G11" t="str">
            <v/>
          </cell>
          <cell r="H11" t="str">
            <v/>
          </cell>
          <cell r="I11" t="str">
            <v/>
          </cell>
          <cell r="J11" t="str">
            <v>NMO</v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>
            <v>100</v>
          </cell>
          <cell r="P11" t="str">
            <v>2015</v>
          </cell>
          <cell r="Q11" t="str">
            <v>1</v>
          </cell>
          <cell r="R11" t="str">
            <v>2015</v>
          </cell>
          <cell r="S11" t="str">
            <v>1</v>
          </cell>
          <cell r="T11" t="str">
            <v>025</v>
          </cell>
        </row>
        <row r="12">
          <cell r="B12" t="str">
            <v>801307784</v>
          </cell>
          <cell r="C12" t="str">
            <v>XFER 2014,Labor License Term Report - U3</v>
          </cell>
          <cell r="D12" t="str">
            <v>P0115</v>
          </cell>
          <cell r="E12" t="str">
            <v>FUL</v>
          </cell>
          <cell r="F12" t="str">
            <v>2380068</v>
          </cell>
          <cell r="G12" t="str">
            <v/>
          </cell>
          <cell r="H12" t="str">
            <v/>
          </cell>
          <cell r="I12" t="str">
            <v/>
          </cell>
          <cell r="J12" t="str">
            <v>NMO</v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>
            <v>100</v>
          </cell>
          <cell r="P12" t="str">
            <v>2015</v>
          </cell>
          <cell r="Q12" t="str">
            <v>1</v>
          </cell>
          <cell r="R12" t="str">
            <v>2015</v>
          </cell>
          <cell r="S12" t="str">
            <v>1</v>
          </cell>
          <cell r="T12" t="str">
            <v>025</v>
          </cell>
        </row>
        <row r="13">
          <cell r="B13" t="str">
            <v>801307848</v>
          </cell>
          <cell r="C13" t="str">
            <v>XFER 2013,Labor Spent Fuel Mgmt Rep - U3</v>
          </cell>
          <cell r="D13" t="str">
            <v>P0115</v>
          </cell>
          <cell r="E13" t="str">
            <v>FUL</v>
          </cell>
          <cell r="F13" t="str">
            <v>2380068</v>
          </cell>
          <cell r="G13" t="str">
            <v/>
          </cell>
          <cell r="H13" t="str">
            <v/>
          </cell>
          <cell r="I13" t="str">
            <v/>
          </cell>
          <cell r="J13" t="str">
            <v>NMO</v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>
            <v>100</v>
          </cell>
          <cell r="P13" t="str">
            <v>2015</v>
          </cell>
          <cell r="Q13" t="str">
            <v>1</v>
          </cell>
          <cell r="R13" t="str">
            <v>2015</v>
          </cell>
          <cell r="S13" t="str">
            <v>1</v>
          </cell>
          <cell r="T13" t="str">
            <v>025</v>
          </cell>
        </row>
        <row r="14">
          <cell r="B14" t="str">
            <v>801307849</v>
          </cell>
          <cell r="C14" t="str">
            <v>XFER 2014,Labor Spent Fuel Mgmt Rep - U3</v>
          </cell>
          <cell r="D14" t="str">
            <v>P0115</v>
          </cell>
          <cell r="E14" t="str">
            <v>FUL</v>
          </cell>
          <cell r="F14" t="str">
            <v>2380068</v>
          </cell>
          <cell r="G14" t="str">
            <v/>
          </cell>
          <cell r="H14" t="str">
            <v/>
          </cell>
          <cell r="I14" t="str">
            <v/>
          </cell>
          <cell r="J14" t="str">
            <v>NMO</v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>
            <v>100</v>
          </cell>
          <cell r="P14" t="str">
            <v>2015</v>
          </cell>
          <cell r="Q14" t="str">
            <v>1</v>
          </cell>
          <cell r="R14" t="str">
            <v>2015</v>
          </cell>
          <cell r="S14" t="str">
            <v>1</v>
          </cell>
          <cell r="T14" t="str">
            <v>025</v>
          </cell>
        </row>
        <row r="15">
          <cell r="B15" t="str">
            <v>801312729</v>
          </cell>
          <cell r="C15" t="str">
            <v>Labor Reporting/Site Mgmt&amp;Admin - Sourc</v>
          </cell>
          <cell r="D15" t="str">
            <v>P0115</v>
          </cell>
          <cell r="E15" t="str">
            <v>FUL</v>
          </cell>
          <cell r="F15" t="str">
            <v/>
          </cell>
          <cell r="G15" t="str">
            <v/>
          </cell>
          <cell r="H15" t="str">
            <v>801300139</v>
          </cell>
          <cell r="I15" t="str">
            <v/>
          </cell>
          <cell r="J15" t="str">
            <v>NMO</v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>
            <v>35.21</v>
          </cell>
          <cell r="P15" t="str">
            <v>2015</v>
          </cell>
          <cell r="Q15" t="str">
            <v>1</v>
          </cell>
          <cell r="R15" t="str">
            <v>2015</v>
          </cell>
          <cell r="S15" t="str">
            <v>2</v>
          </cell>
        </row>
        <row r="16">
          <cell r="B16" t="str">
            <v>801312988</v>
          </cell>
          <cell r="C16" t="str">
            <v>Nuclear Fuel Cancel. Charges - Source WD</v>
          </cell>
          <cell r="D16" t="str">
            <v>P0115</v>
          </cell>
          <cell r="E16" t="str">
            <v>FUL</v>
          </cell>
          <cell r="F16" t="str">
            <v/>
          </cell>
          <cell r="G16" t="str">
            <v/>
          </cell>
          <cell r="H16" t="str">
            <v>801300336</v>
          </cell>
          <cell r="I16" t="str">
            <v/>
          </cell>
          <cell r="J16" t="str">
            <v>NMO</v>
          </cell>
          <cell r="K16" t="str">
            <v/>
          </cell>
          <cell r="L16" t="str">
            <v/>
          </cell>
          <cell r="M16" t="str">
            <v/>
          </cell>
          <cell r="N16" t="str">
            <v/>
          </cell>
          <cell r="O16">
            <v>50</v>
          </cell>
          <cell r="P16" t="str">
            <v>2015</v>
          </cell>
          <cell r="Q16" t="str">
            <v>2</v>
          </cell>
          <cell r="R16" t="str">
            <v>2015</v>
          </cell>
          <cell r="S16" t="str">
            <v>2</v>
          </cell>
          <cell r="T16" t="str">
            <v>001</v>
          </cell>
        </row>
        <row r="17">
          <cell r="B17" t="str">
            <v>801323623</v>
          </cell>
          <cell r="C17" t="str">
            <v>XFER 2014,Legal-CNO,LT - U3…………………………………</v>
          </cell>
          <cell r="D17" t="str">
            <v>P0115</v>
          </cell>
          <cell r="E17" t="str">
            <v>FUL</v>
          </cell>
          <cell r="F17" t="str">
            <v>2380068</v>
          </cell>
          <cell r="G17" t="str">
            <v/>
          </cell>
          <cell r="H17" t="str">
            <v/>
          </cell>
          <cell r="I17" t="str">
            <v/>
          </cell>
          <cell r="J17" t="str">
            <v>NMO</v>
          </cell>
          <cell r="K17" t="str">
            <v/>
          </cell>
          <cell r="L17" t="str">
            <v/>
          </cell>
          <cell r="M17" t="str">
            <v/>
          </cell>
          <cell r="N17" t="str">
            <v/>
          </cell>
          <cell r="O17">
            <v>100</v>
          </cell>
          <cell r="P17" t="str">
            <v/>
          </cell>
          <cell r="Q17" t="str">
            <v>0</v>
          </cell>
          <cell r="R17" t="str">
            <v/>
          </cell>
          <cell r="S17" t="str">
            <v>0</v>
          </cell>
          <cell r="T17" t="str">
            <v>025</v>
          </cell>
        </row>
        <row r="18">
          <cell r="B18" t="str">
            <v>801323693</v>
          </cell>
          <cell r="C18" t="str">
            <v>XFER 2014,Legal-CNO,LT - U2…………………………………</v>
          </cell>
          <cell r="D18" t="str">
            <v>P0115</v>
          </cell>
          <cell r="E18" t="str">
            <v>FUL</v>
          </cell>
          <cell r="F18" t="str">
            <v>2380067</v>
          </cell>
          <cell r="G18" t="str">
            <v/>
          </cell>
          <cell r="H18" t="str">
            <v/>
          </cell>
          <cell r="I18" t="str">
            <v/>
          </cell>
          <cell r="J18" t="str">
            <v>NMO</v>
          </cell>
          <cell r="K18" t="str">
            <v/>
          </cell>
          <cell r="L18" t="str">
            <v/>
          </cell>
          <cell r="M18" t="str">
            <v/>
          </cell>
          <cell r="N18" t="str">
            <v/>
          </cell>
          <cell r="O18">
            <v>100</v>
          </cell>
          <cell r="P18" t="str">
            <v/>
          </cell>
          <cell r="Q18" t="str">
            <v>0</v>
          </cell>
          <cell r="R18" t="str">
            <v/>
          </cell>
          <cell r="S18" t="str">
            <v>0</v>
          </cell>
          <cell r="T18" t="str">
            <v>025</v>
          </cell>
        </row>
        <row r="19">
          <cell r="B19" t="str">
            <v>801307694</v>
          </cell>
          <cell r="C19" t="str">
            <v>XFER 2014,Insurance,LT - U2…………………………………</v>
          </cell>
          <cell r="D19" t="str">
            <v>P0115</v>
          </cell>
          <cell r="E19" t="str">
            <v>FUL</v>
          </cell>
          <cell r="F19" t="str">
            <v>2380067</v>
          </cell>
          <cell r="G19" t="str">
            <v/>
          </cell>
          <cell r="H19" t="str">
            <v/>
          </cell>
          <cell r="I19" t="str">
            <v/>
          </cell>
          <cell r="J19" t="str">
            <v>NMO</v>
          </cell>
          <cell r="K19" t="str">
            <v/>
          </cell>
          <cell r="L19" t="str">
            <v/>
          </cell>
          <cell r="M19" t="str">
            <v/>
          </cell>
          <cell r="N19" t="str">
            <v/>
          </cell>
          <cell r="O19">
            <v>100</v>
          </cell>
          <cell r="P19" t="str">
            <v>2015</v>
          </cell>
          <cell r="Q19" t="str">
            <v>1</v>
          </cell>
          <cell r="R19" t="str">
            <v>2015</v>
          </cell>
          <cell r="S19" t="str">
            <v>1</v>
          </cell>
          <cell r="T19" t="str">
            <v>010</v>
          </cell>
        </row>
        <row r="20">
          <cell r="B20" t="str">
            <v>801307740</v>
          </cell>
          <cell r="C20" t="str">
            <v>XFER 2014,Insurance,SF - U2…………………………………</v>
          </cell>
          <cell r="D20" t="str">
            <v>P0115</v>
          </cell>
          <cell r="E20" t="str">
            <v>FUL</v>
          </cell>
          <cell r="F20" t="str">
            <v>2380067</v>
          </cell>
          <cell r="G20" t="str">
            <v/>
          </cell>
          <cell r="H20" t="str">
            <v/>
          </cell>
          <cell r="I20" t="str">
            <v/>
          </cell>
          <cell r="J20" t="str">
            <v>NMO</v>
          </cell>
          <cell r="K20" t="str">
            <v/>
          </cell>
          <cell r="L20" t="str">
            <v/>
          </cell>
          <cell r="M20" t="str">
            <v/>
          </cell>
          <cell r="N20" t="str">
            <v/>
          </cell>
          <cell r="O20">
            <v>100</v>
          </cell>
          <cell r="P20" t="str">
            <v>2015</v>
          </cell>
          <cell r="Q20" t="str">
            <v>1</v>
          </cell>
          <cell r="R20" t="str">
            <v>2015</v>
          </cell>
          <cell r="S20" t="str">
            <v>1</v>
          </cell>
          <cell r="T20" t="str">
            <v>010</v>
          </cell>
        </row>
        <row r="21">
          <cell r="B21" t="str">
            <v>801307788</v>
          </cell>
          <cell r="C21" t="str">
            <v>XFER 2014,Insurance,LT - U3…………………………………</v>
          </cell>
          <cell r="D21" t="str">
            <v>P0115</v>
          </cell>
          <cell r="E21" t="str">
            <v>FUL</v>
          </cell>
          <cell r="F21" t="str">
            <v>2380068</v>
          </cell>
          <cell r="G21" t="str">
            <v/>
          </cell>
          <cell r="H21" t="str">
            <v/>
          </cell>
          <cell r="I21" t="str">
            <v/>
          </cell>
          <cell r="J21" t="str">
            <v>NMO</v>
          </cell>
          <cell r="K21" t="str">
            <v/>
          </cell>
          <cell r="L21" t="str">
            <v/>
          </cell>
          <cell r="M21" t="str">
            <v/>
          </cell>
          <cell r="N21" t="str">
            <v/>
          </cell>
          <cell r="O21">
            <v>100</v>
          </cell>
          <cell r="P21" t="str">
            <v>2015</v>
          </cell>
          <cell r="Q21" t="str">
            <v>1</v>
          </cell>
          <cell r="R21" t="str">
            <v>2015</v>
          </cell>
          <cell r="S21" t="str">
            <v>1</v>
          </cell>
          <cell r="T21" t="str">
            <v>010</v>
          </cell>
        </row>
        <row r="22">
          <cell r="B22" t="str">
            <v>801307854</v>
          </cell>
          <cell r="C22" t="str">
            <v>XFER 2014,Insurance,SF - U3…………………………………</v>
          </cell>
          <cell r="D22" t="str">
            <v>P0115</v>
          </cell>
          <cell r="E22" t="str">
            <v>FUL</v>
          </cell>
          <cell r="F22" t="str">
            <v>2380068</v>
          </cell>
          <cell r="G22" t="str">
            <v/>
          </cell>
          <cell r="H22" t="str">
            <v/>
          </cell>
          <cell r="I22" t="str">
            <v/>
          </cell>
          <cell r="J22" t="str">
            <v>NMO</v>
          </cell>
          <cell r="K22" t="str">
            <v/>
          </cell>
          <cell r="L22" t="str">
            <v/>
          </cell>
          <cell r="M22" t="str">
            <v/>
          </cell>
          <cell r="N22" t="str">
            <v/>
          </cell>
          <cell r="O22">
            <v>100</v>
          </cell>
          <cell r="P22" t="str">
            <v>2015</v>
          </cell>
          <cell r="Q22" t="str">
            <v>1</v>
          </cell>
          <cell r="R22" t="str">
            <v>2015</v>
          </cell>
          <cell r="S22" t="str">
            <v>1</v>
          </cell>
          <cell r="T22" t="str">
            <v>010</v>
          </cell>
        </row>
        <row r="23">
          <cell r="B23" t="str">
            <v>801307724</v>
          </cell>
          <cell r="C23" t="str">
            <v>XFER 2013,Sec Shutdwn Strat (2013 ) - U2</v>
          </cell>
          <cell r="D23" t="str">
            <v>P0115</v>
          </cell>
          <cell r="E23" t="str">
            <v>FUL</v>
          </cell>
          <cell r="F23" t="str">
            <v>2380067</v>
          </cell>
          <cell r="G23" t="str">
            <v/>
          </cell>
          <cell r="H23" t="str">
            <v/>
          </cell>
          <cell r="I23" t="str">
            <v/>
          </cell>
          <cell r="J23" t="str">
            <v>NMO</v>
          </cell>
          <cell r="K23" t="str">
            <v/>
          </cell>
          <cell r="L23" t="str">
            <v/>
          </cell>
          <cell r="M23" t="str">
            <v/>
          </cell>
          <cell r="N23" t="str">
            <v/>
          </cell>
          <cell r="O23">
            <v>100</v>
          </cell>
          <cell r="P23" t="str">
            <v>2015</v>
          </cell>
          <cell r="Q23" t="str">
            <v>1</v>
          </cell>
          <cell r="R23" t="str">
            <v>2015</v>
          </cell>
          <cell r="S23" t="str">
            <v>1</v>
          </cell>
          <cell r="T23" t="str">
            <v>025</v>
          </cell>
        </row>
        <row r="24">
          <cell r="B24" t="str">
            <v>801307727</v>
          </cell>
          <cell r="C24" t="str">
            <v>XFER 2014,Sec Shutdown Strat - U2 (2014)</v>
          </cell>
          <cell r="D24" t="str">
            <v>P0115</v>
          </cell>
          <cell r="E24" t="str">
            <v>FUL</v>
          </cell>
          <cell r="F24" t="str">
            <v>2380067</v>
          </cell>
          <cell r="G24" t="str">
            <v/>
          </cell>
          <cell r="H24" t="str">
            <v/>
          </cell>
          <cell r="I24" t="str">
            <v/>
          </cell>
          <cell r="J24" t="str">
            <v>NMO</v>
          </cell>
          <cell r="K24" t="str">
            <v/>
          </cell>
          <cell r="L24" t="str">
            <v/>
          </cell>
          <cell r="M24" t="str">
            <v/>
          </cell>
          <cell r="N24" t="str">
            <v/>
          </cell>
          <cell r="O24">
            <v>100</v>
          </cell>
          <cell r="P24" t="str">
            <v>2015</v>
          </cell>
          <cell r="Q24" t="str">
            <v>1</v>
          </cell>
          <cell r="R24" t="str">
            <v>2015</v>
          </cell>
          <cell r="S24" t="str">
            <v>1</v>
          </cell>
          <cell r="T24" t="str">
            <v>025</v>
          </cell>
        </row>
        <row r="25">
          <cell r="B25" t="str">
            <v>801307838</v>
          </cell>
          <cell r="C25" t="str">
            <v>XFER 2013,Sec Shutdwn Strat (2013 ) - U3</v>
          </cell>
          <cell r="D25" t="str">
            <v>P0115</v>
          </cell>
          <cell r="E25" t="str">
            <v>FUL</v>
          </cell>
          <cell r="F25" t="str">
            <v>2380068</v>
          </cell>
          <cell r="G25" t="str">
            <v/>
          </cell>
          <cell r="H25" t="str">
            <v/>
          </cell>
          <cell r="I25" t="str">
            <v/>
          </cell>
          <cell r="J25" t="str">
            <v>NMO</v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>
            <v>100</v>
          </cell>
          <cell r="P25" t="str">
            <v>2015</v>
          </cell>
          <cell r="Q25" t="str">
            <v>1</v>
          </cell>
          <cell r="R25" t="str">
            <v>2015</v>
          </cell>
          <cell r="S25" t="str">
            <v>1</v>
          </cell>
          <cell r="T25" t="str">
            <v>025</v>
          </cell>
        </row>
        <row r="26">
          <cell r="B26" t="str">
            <v>801307841</v>
          </cell>
          <cell r="C26" t="str">
            <v>XFER 2014,Sec Shutdown Strat - U3 (2014)</v>
          </cell>
          <cell r="D26" t="str">
            <v>P0115</v>
          </cell>
          <cell r="E26" t="str">
            <v>FUL</v>
          </cell>
          <cell r="F26" t="str">
            <v>2380068</v>
          </cell>
          <cell r="G26" t="str">
            <v/>
          </cell>
          <cell r="H26" t="str">
            <v/>
          </cell>
          <cell r="I26" t="str">
            <v/>
          </cell>
          <cell r="J26" t="str">
            <v>NMO</v>
          </cell>
          <cell r="K26" t="str">
            <v/>
          </cell>
          <cell r="L26" t="str">
            <v/>
          </cell>
          <cell r="M26" t="str">
            <v/>
          </cell>
          <cell r="N26" t="str">
            <v/>
          </cell>
          <cell r="O26">
            <v>100</v>
          </cell>
          <cell r="P26" t="str">
            <v>2015</v>
          </cell>
          <cell r="Q26" t="str">
            <v>1</v>
          </cell>
          <cell r="R26" t="str">
            <v>2015</v>
          </cell>
          <cell r="S26" t="str">
            <v>1</v>
          </cell>
          <cell r="T26" t="str">
            <v>025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Data"/>
      <sheetName val="Master Data"/>
    </sheetNames>
    <sheetDataSet>
      <sheetData sheetId="0" refreshError="1"/>
      <sheetData sheetId="1" refreshError="1"/>
      <sheetData sheetId="2">
        <row r="1">
          <cell r="B1" t="str">
            <v>Order</v>
          </cell>
          <cell r="C1" t="str">
            <v>Description</v>
          </cell>
          <cell r="D1" t="str">
            <v>Order Pctr</v>
          </cell>
          <cell r="E1" t="str">
            <v>Typ</v>
          </cell>
          <cell r="F1" t="str">
            <v>G/L Acct</v>
          </cell>
          <cell r="G1" t="str">
            <v>Ind.</v>
          </cell>
          <cell r="H1" t="str">
            <v>Rcvr-Order</v>
          </cell>
          <cell r="I1" t="str">
            <v>Rcvr-CCtr</v>
          </cell>
          <cell r="J1" t="str">
            <v>O-Typ</v>
          </cell>
          <cell r="K1" t="str">
            <v>RCCtr-PCtr</v>
          </cell>
          <cell r="L1" t="str">
            <v>Ind.</v>
          </cell>
          <cell r="M1" t="str">
            <v>Rcv-cctr_hier</v>
          </cell>
          <cell r="N1" t="str">
            <v>Rcv-CCtr Hier Area Desc</v>
          </cell>
          <cell r="O1" t="str">
            <v>Pct.</v>
          </cell>
          <cell r="P1" t="str">
            <v>First used</v>
          </cell>
          <cell r="Q1" t="str">
            <v>1stUs Period</v>
          </cell>
          <cell r="R1" t="str">
            <v>LastUs</v>
          </cell>
          <cell r="S1" t="str">
            <v>LastUs Period</v>
          </cell>
          <cell r="T1" t="str">
            <v>Costing Sheet</v>
          </cell>
        </row>
        <row r="2">
          <cell r="B2" t="str">
            <v>801307311</v>
          </cell>
          <cell r="C2" t="str">
            <v>XFER 2014,Select Decomm Gen Contrac - U2</v>
          </cell>
          <cell r="D2" t="str">
            <v>P0115</v>
          </cell>
          <cell r="E2" t="str">
            <v>FUL</v>
          </cell>
          <cell r="F2" t="str">
            <v>2380067</v>
          </cell>
          <cell r="G2" t="str">
            <v/>
          </cell>
          <cell r="H2" t="str">
            <v/>
          </cell>
          <cell r="I2" t="str">
            <v/>
          </cell>
          <cell r="J2" t="str">
            <v>NMO</v>
          </cell>
          <cell r="K2" t="str">
            <v/>
          </cell>
          <cell r="L2" t="str">
            <v/>
          </cell>
          <cell r="M2" t="str">
            <v/>
          </cell>
          <cell r="N2" t="str">
            <v/>
          </cell>
          <cell r="O2">
            <v>100</v>
          </cell>
          <cell r="P2" t="str">
            <v>2015</v>
          </cell>
          <cell r="Q2" t="str">
            <v>1</v>
          </cell>
          <cell r="R2" t="str">
            <v>2015</v>
          </cell>
          <cell r="S2" t="str">
            <v>1</v>
          </cell>
          <cell r="T2" t="str">
            <v>025</v>
          </cell>
        </row>
        <row r="3">
          <cell r="B3" t="str">
            <v>801307689</v>
          </cell>
          <cell r="C3" t="str">
            <v>XFER 2013,Labor Lic Term Reporting - U2…</v>
          </cell>
          <cell r="D3" t="str">
            <v>P0115</v>
          </cell>
          <cell r="E3" t="str">
            <v>FUL</v>
          </cell>
          <cell r="F3" t="str">
            <v>2380067</v>
          </cell>
          <cell r="G3" t="str">
            <v/>
          </cell>
          <cell r="H3" t="str">
            <v/>
          </cell>
          <cell r="I3" t="str">
            <v/>
          </cell>
          <cell r="J3" t="str">
            <v>NMO</v>
          </cell>
          <cell r="K3" t="str">
            <v/>
          </cell>
          <cell r="L3" t="str">
            <v/>
          </cell>
          <cell r="M3" t="str">
            <v/>
          </cell>
          <cell r="N3" t="str">
            <v/>
          </cell>
          <cell r="O3">
            <v>100</v>
          </cell>
          <cell r="P3" t="str">
            <v>2015</v>
          </cell>
          <cell r="Q3" t="str">
            <v>1</v>
          </cell>
          <cell r="R3" t="str">
            <v>2015</v>
          </cell>
          <cell r="S3" t="str">
            <v>1</v>
          </cell>
          <cell r="T3" t="str">
            <v>025</v>
          </cell>
        </row>
        <row r="4">
          <cell r="B4" t="str">
            <v>801307690</v>
          </cell>
          <cell r="C4" t="str">
            <v>XFER 2014,Labor License Term Report - U2</v>
          </cell>
          <cell r="D4" t="str">
            <v>P0115</v>
          </cell>
          <cell r="E4" t="str">
            <v>FUL</v>
          </cell>
          <cell r="F4" t="str">
            <v>2380067</v>
          </cell>
          <cell r="G4" t="str">
            <v/>
          </cell>
          <cell r="H4" t="str">
            <v/>
          </cell>
          <cell r="I4" t="str">
            <v/>
          </cell>
          <cell r="J4" t="str">
            <v>NMO</v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>
            <v>100</v>
          </cell>
          <cell r="P4" t="str">
            <v>2015</v>
          </cell>
          <cell r="Q4" t="str">
            <v>1</v>
          </cell>
          <cell r="R4" t="str">
            <v>2015</v>
          </cell>
          <cell r="S4" t="str">
            <v>1</v>
          </cell>
          <cell r="T4" t="str">
            <v>025</v>
          </cell>
        </row>
        <row r="5">
          <cell r="B5" t="str">
            <v>801307734</v>
          </cell>
          <cell r="C5" t="str">
            <v>XFER 2013,Labor Spent Fuel Mgmt Rep - U2</v>
          </cell>
          <cell r="D5" t="str">
            <v>P0115</v>
          </cell>
          <cell r="E5" t="str">
            <v>FUL</v>
          </cell>
          <cell r="F5" t="str">
            <v>2380067</v>
          </cell>
          <cell r="G5" t="str">
            <v/>
          </cell>
          <cell r="H5" t="str">
            <v/>
          </cell>
          <cell r="I5" t="str">
            <v/>
          </cell>
          <cell r="J5" t="str">
            <v>NMO</v>
          </cell>
          <cell r="K5" t="str">
            <v/>
          </cell>
          <cell r="L5" t="str">
            <v/>
          </cell>
          <cell r="M5" t="str">
            <v/>
          </cell>
          <cell r="N5" t="str">
            <v/>
          </cell>
          <cell r="O5">
            <v>100</v>
          </cell>
          <cell r="P5" t="str">
            <v>2015</v>
          </cell>
          <cell r="Q5" t="str">
            <v>1</v>
          </cell>
          <cell r="R5" t="str">
            <v>2015</v>
          </cell>
          <cell r="S5" t="str">
            <v>2</v>
          </cell>
          <cell r="T5" t="str">
            <v>025</v>
          </cell>
        </row>
        <row r="6">
          <cell r="B6" t="str">
            <v>801307735</v>
          </cell>
          <cell r="C6" t="str">
            <v>XFER 2014,Labor Spent Fuel Mgmt Rep - U2</v>
          </cell>
          <cell r="D6" t="str">
            <v>P0115</v>
          </cell>
          <cell r="E6" t="str">
            <v>FUL</v>
          </cell>
          <cell r="F6" t="str">
            <v>2380067</v>
          </cell>
          <cell r="G6" t="str">
            <v/>
          </cell>
          <cell r="H6" t="str">
            <v/>
          </cell>
          <cell r="I6" t="str">
            <v/>
          </cell>
          <cell r="J6" t="str">
            <v>NMO</v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>
            <v>100</v>
          </cell>
          <cell r="P6" t="str">
            <v>2015</v>
          </cell>
          <cell r="Q6" t="str">
            <v>1</v>
          </cell>
          <cell r="R6" t="str">
            <v>2015</v>
          </cell>
          <cell r="S6" t="str">
            <v>1</v>
          </cell>
          <cell r="T6" t="str">
            <v>025</v>
          </cell>
        </row>
        <row r="7">
          <cell r="B7" t="str">
            <v>801307760</v>
          </cell>
          <cell r="C7" t="str">
            <v>XFER 2013,Nuc. Fuel Cancel Charges - U2…</v>
          </cell>
          <cell r="D7" t="str">
            <v>P0115</v>
          </cell>
          <cell r="E7" t="str">
            <v>FUL</v>
          </cell>
          <cell r="F7" t="str">
            <v>2380067</v>
          </cell>
          <cell r="G7" t="str">
            <v/>
          </cell>
          <cell r="H7" t="str">
            <v/>
          </cell>
          <cell r="I7" t="str">
            <v/>
          </cell>
          <cell r="J7" t="str">
            <v>NMO</v>
          </cell>
          <cell r="K7" t="str">
            <v/>
          </cell>
          <cell r="L7" t="str">
            <v/>
          </cell>
          <cell r="M7" t="str">
            <v/>
          </cell>
          <cell r="N7" t="str">
            <v/>
          </cell>
          <cell r="O7">
            <v>100</v>
          </cell>
          <cell r="P7" t="str">
            <v>2015</v>
          </cell>
          <cell r="Q7" t="str">
            <v>1</v>
          </cell>
          <cell r="R7" t="str">
            <v>2015</v>
          </cell>
          <cell r="S7" t="str">
            <v>1</v>
          </cell>
          <cell r="T7" t="str">
            <v>010</v>
          </cell>
        </row>
        <row r="8">
          <cell r="B8" t="str">
            <v>801307761</v>
          </cell>
          <cell r="C8" t="str">
            <v>XFER 2014,Nuclear Fuel Canc Charges - U2</v>
          </cell>
          <cell r="D8" t="str">
            <v>P0115</v>
          </cell>
          <cell r="E8" t="str">
            <v>FUL</v>
          </cell>
          <cell r="F8" t="str">
            <v>2380067</v>
          </cell>
          <cell r="G8" t="str">
            <v/>
          </cell>
          <cell r="H8" t="str">
            <v/>
          </cell>
          <cell r="I8" t="str">
            <v/>
          </cell>
          <cell r="J8" t="str">
            <v>NMO</v>
          </cell>
          <cell r="K8" t="str">
            <v/>
          </cell>
          <cell r="L8" t="str">
            <v/>
          </cell>
          <cell r="M8" t="str">
            <v/>
          </cell>
          <cell r="N8" t="str">
            <v/>
          </cell>
          <cell r="O8">
            <v>100</v>
          </cell>
          <cell r="P8" t="str">
            <v>2015</v>
          </cell>
          <cell r="Q8" t="str">
            <v>1</v>
          </cell>
          <cell r="R8" t="str">
            <v>2015</v>
          </cell>
          <cell r="S8" t="str">
            <v>1</v>
          </cell>
          <cell r="T8" t="str">
            <v>010</v>
          </cell>
        </row>
        <row r="9">
          <cell r="B9" t="str">
            <v>801307874</v>
          </cell>
          <cell r="C9" t="str">
            <v>XFER 2013,Nuc. Fuel Cancel Charges - U3…</v>
          </cell>
          <cell r="D9" t="str">
            <v>P0115</v>
          </cell>
          <cell r="E9" t="str">
            <v>FUL</v>
          </cell>
          <cell r="F9" t="str">
            <v>2380068</v>
          </cell>
          <cell r="G9" t="str">
            <v/>
          </cell>
          <cell r="H9" t="str">
            <v/>
          </cell>
          <cell r="I9" t="str">
            <v/>
          </cell>
          <cell r="J9" t="str">
            <v>NMO</v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>
            <v>100</v>
          </cell>
          <cell r="P9" t="str">
            <v>2015</v>
          </cell>
          <cell r="Q9" t="str">
            <v>1</v>
          </cell>
          <cell r="R9" t="str">
            <v>2015</v>
          </cell>
          <cell r="S9" t="str">
            <v>1</v>
          </cell>
          <cell r="T9" t="str">
            <v>010</v>
          </cell>
        </row>
        <row r="10">
          <cell r="B10" t="str">
            <v>801307875</v>
          </cell>
          <cell r="C10" t="str">
            <v>XFER 2014,Nuclear Fuel Canc Charges - U3</v>
          </cell>
          <cell r="D10" t="str">
            <v>P0115</v>
          </cell>
          <cell r="E10" t="str">
            <v>FUL</v>
          </cell>
          <cell r="F10" t="str">
            <v>2380068</v>
          </cell>
          <cell r="G10" t="str">
            <v/>
          </cell>
          <cell r="H10" t="str">
            <v/>
          </cell>
          <cell r="I10" t="str">
            <v/>
          </cell>
          <cell r="J10" t="str">
            <v>NMO</v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  <cell r="O10">
            <v>100</v>
          </cell>
          <cell r="P10" t="str">
            <v>2015</v>
          </cell>
          <cell r="Q10" t="str">
            <v>1</v>
          </cell>
          <cell r="R10" t="str">
            <v>2015</v>
          </cell>
          <cell r="S10" t="str">
            <v>1</v>
          </cell>
          <cell r="T10" t="str">
            <v>010</v>
          </cell>
        </row>
        <row r="11">
          <cell r="B11" t="str">
            <v>801307783</v>
          </cell>
          <cell r="C11" t="str">
            <v>XFER 2013,Labor Lic Term Reporting - U3…</v>
          </cell>
          <cell r="D11" t="str">
            <v>P0115</v>
          </cell>
          <cell r="E11" t="str">
            <v>FUL</v>
          </cell>
          <cell r="F11" t="str">
            <v>2380068</v>
          </cell>
          <cell r="G11" t="str">
            <v/>
          </cell>
          <cell r="H11" t="str">
            <v/>
          </cell>
          <cell r="I11" t="str">
            <v/>
          </cell>
          <cell r="J11" t="str">
            <v>NMO</v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>
            <v>100</v>
          </cell>
          <cell r="P11" t="str">
            <v>2015</v>
          </cell>
          <cell r="Q11" t="str">
            <v>1</v>
          </cell>
          <cell r="R11" t="str">
            <v>2015</v>
          </cell>
          <cell r="S11" t="str">
            <v>1</v>
          </cell>
          <cell r="T11" t="str">
            <v>025</v>
          </cell>
        </row>
        <row r="12">
          <cell r="B12" t="str">
            <v>801307784</v>
          </cell>
          <cell r="C12" t="str">
            <v>XFER 2014,Labor License Term Report - U3</v>
          </cell>
          <cell r="D12" t="str">
            <v>P0115</v>
          </cell>
          <cell r="E12" t="str">
            <v>FUL</v>
          </cell>
          <cell r="F12" t="str">
            <v>2380068</v>
          </cell>
          <cell r="G12" t="str">
            <v/>
          </cell>
          <cell r="H12" t="str">
            <v/>
          </cell>
          <cell r="I12" t="str">
            <v/>
          </cell>
          <cell r="J12" t="str">
            <v>NMO</v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>
            <v>100</v>
          </cell>
          <cell r="P12" t="str">
            <v>2015</v>
          </cell>
          <cell r="Q12" t="str">
            <v>1</v>
          </cell>
          <cell r="R12" t="str">
            <v>2015</v>
          </cell>
          <cell r="S12" t="str">
            <v>1</v>
          </cell>
          <cell r="T12" t="str">
            <v>025</v>
          </cell>
        </row>
        <row r="13">
          <cell r="B13" t="str">
            <v>801307848</v>
          </cell>
          <cell r="C13" t="str">
            <v>XFER 2013,Labor Spent Fuel Mgmt Rep - U3</v>
          </cell>
          <cell r="D13" t="str">
            <v>P0115</v>
          </cell>
          <cell r="E13" t="str">
            <v>FUL</v>
          </cell>
          <cell r="F13" t="str">
            <v>2380068</v>
          </cell>
          <cell r="G13" t="str">
            <v/>
          </cell>
          <cell r="H13" t="str">
            <v/>
          </cell>
          <cell r="I13" t="str">
            <v/>
          </cell>
          <cell r="J13" t="str">
            <v>NMO</v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>
            <v>100</v>
          </cell>
          <cell r="P13" t="str">
            <v>2015</v>
          </cell>
          <cell r="Q13" t="str">
            <v>1</v>
          </cell>
          <cell r="R13" t="str">
            <v>2015</v>
          </cell>
          <cell r="S13" t="str">
            <v>1</v>
          </cell>
          <cell r="T13" t="str">
            <v>025</v>
          </cell>
        </row>
        <row r="14">
          <cell r="B14" t="str">
            <v>801307849</v>
          </cell>
          <cell r="C14" t="str">
            <v>XFER 2014,Labor Spent Fuel Mgmt Rep - U3</v>
          </cell>
          <cell r="D14" t="str">
            <v>P0115</v>
          </cell>
          <cell r="E14" t="str">
            <v>FUL</v>
          </cell>
          <cell r="F14" t="str">
            <v>2380068</v>
          </cell>
          <cell r="G14" t="str">
            <v/>
          </cell>
          <cell r="H14" t="str">
            <v/>
          </cell>
          <cell r="I14" t="str">
            <v/>
          </cell>
          <cell r="J14" t="str">
            <v>NMO</v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>
            <v>100</v>
          </cell>
          <cell r="P14" t="str">
            <v>2015</v>
          </cell>
          <cell r="Q14" t="str">
            <v>1</v>
          </cell>
          <cell r="R14" t="str">
            <v>2015</v>
          </cell>
          <cell r="S14" t="str">
            <v>1</v>
          </cell>
          <cell r="T14" t="str">
            <v>025</v>
          </cell>
        </row>
        <row r="15">
          <cell r="B15" t="str">
            <v>801312729</v>
          </cell>
          <cell r="C15" t="str">
            <v>Labor Reporting/Site Mgmt&amp;Admin - Sourc</v>
          </cell>
          <cell r="D15" t="str">
            <v>P0115</v>
          </cell>
          <cell r="E15" t="str">
            <v>FUL</v>
          </cell>
          <cell r="F15" t="str">
            <v/>
          </cell>
          <cell r="G15" t="str">
            <v/>
          </cell>
          <cell r="H15" t="str">
            <v>801300139</v>
          </cell>
          <cell r="I15" t="str">
            <v/>
          </cell>
          <cell r="J15" t="str">
            <v>NMO</v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>
            <v>35.21</v>
          </cell>
          <cell r="P15" t="str">
            <v>2015</v>
          </cell>
          <cell r="Q15" t="str">
            <v>1</v>
          </cell>
          <cell r="R15" t="str">
            <v>2015</v>
          </cell>
          <cell r="S15" t="str">
            <v>2</v>
          </cell>
        </row>
        <row r="16">
          <cell r="B16" t="str">
            <v>801312988</v>
          </cell>
          <cell r="C16" t="str">
            <v>Nuclear Fuel Cancel. Charges - Source WD</v>
          </cell>
          <cell r="D16" t="str">
            <v>P0115</v>
          </cell>
          <cell r="E16" t="str">
            <v>FUL</v>
          </cell>
          <cell r="F16" t="str">
            <v/>
          </cell>
          <cell r="G16" t="str">
            <v/>
          </cell>
          <cell r="H16" t="str">
            <v>801300336</v>
          </cell>
          <cell r="I16" t="str">
            <v/>
          </cell>
          <cell r="J16" t="str">
            <v>NMO</v>
          </cell>
          <cell r="K16" t="str">
            <v/>
          </cell>
          <cell r="L16" t="str">
            <v/>
          </cell>
          <cell r="M16" t="str">
            <v/>
          </cell>
          <cell r="N16" t="str">
            <v/>
          </cell>
          <cell r="O16">
            <v>50</v>
          </cell>
          <cell r="P16" t="str">
            <v>2015</v>
          </cell>
          <cell r="Q16" t="str">
            <v>2</v>
          </cell>
          <cell r="R16" t="str">
            <v>2015</v>
          </cell>
          <cell r="S16" t="str">
            <v>2</v>
          </cell>
          <cell r="T16" t="str">
            <v>001</v>
          </cell>
        </row>
        <row r="17">
          <cell r="B17" t="str">
            <v>801323623</v>
          </cell>
          <cell r="C17" t="str">
            <v>XFER 2014,Legal-CNO,LT - U3…………………………………</v>
          </cell>
          <cell r="D17" t="str">
            <v>P0115</v>
          </cell>
          <cell r="E17" t="str">
            <v>FUL</v>
          </cell>
          <cell r="F17" t="str">
            <v>2380068</v>
          </cell>
          <cell r="G17" t="str">
            <v/>
          </cell>
          <cell r="H17" t="str">
            <v/>
          </cell>
          <cell r="I17" t="str">
            <v/>
          </cell>
          <cell r="J17" t="str">
            <v>NMO</v>
          </cell>
          <cell r="K17" t="str">
            <v/>
          </cell>
          <cell r="L17" t="str">
            <v/>
          </cell>
          <cell r="M17" t="str">
            <v/>
          </cell>
          <cell r="N17" t="str">
            <v/>
          </cell>
          <cell r="O17">
            <v>100</v>
          </cell>
          <cell r="P17" t="str">
            <v/>
          </cell>
          <cell r="Q17" t="str">
            <v>0</v>
          </cell>
          <cell r="R17" t="str">
            <v/>
          </cell>
          <cell r="S17" t="str">
            <v>0</v>
          </cell>
          <cell r="T17" t="str">
            <v>025</v>
          </cell>
        </row>
        <row r="18">
          <cell r="B18" t="str">
            <v>801323693</v>
          </cell>
          <cell r="C18" t="str">
            <v>XFER 2014,Legal-CNO,LT - U2…………………………………</v>
          </cell>
          <cell r="D18" t="str">
            <v>P0115</v>
          </cell>
          <cell r="E18" t="str">
            <v>FUL</v>
          </cell>
          <cell r="F18" t="str">
            <v>2380067</v>
          </cell>
          <cell r="G18" t="str">
            <v/>
          </cell>
          <cell r="H18" t="str">
            <v/>
          </cell>
          <cell r="I18" t="str">
            <v/>
          </cell>
          <cell r="J18" t="str">
            <v>NMO</v>
          </cell>
          <cell r="K18" t="str">
            <v/>
          </cell>
          <cell r="L18" t="str">
            <v/>
          </cell>
          <cell r="M18" t="str">
            <v/>
          </cell>
          <cell r="N18" t="str">
            <v/>
          </cell>
          <cell r="O18">
            <v>100</v>
          </cell>
          <cell r="P18" t="str">
            <v/>
          </cell>
          <cell r="Q18" t="str">
            <v>0</v>
          </cell>
          <cell r="R18" t="str">
            <v/>
          </cell>
          <cell r="S18" t="str">
            <v>0</v>
          </cell>
          <cell r="T18" t="str">
            <v>025</v>
          </cell>
        </row>
        <row r="19">
          <cell r="B19" t="str">
            <v>801307694</v>
          </cell>
          <cell r="C19" t="str">
            <v>XFER 2014,Insurance,LT - U2…………………………………</v>
          </cell>
          <cell r="D19" t="str">
            <v>P0115</v>
          </cell>
          <cell r="E19" t="str">
            <v>FUL</v>
          </cell>
          <cell r="F19" t="str">
            <v>2380067</v>
          </cell>
          <cell r="G19" t="str">
            <v/>
          </cell>
          <cell r="H19" t="str">
            <v/>
          </cell>
          <cell r="I19" t="str">
            <v/>
          </cell>
          <cell r="J19" t="str">
            <v>NMO</v>
          </cell>
          <cell r="K19" t="str">
            <v/>
          </cell>
          <cell r="L19" t="str">
            <v/>
          </cell>
          <cell r="M19" t="str">
            <v/>
          </cell>
          <cell r="N19" t="str">
            <v/>
          </cell>
          <cell r="O19">
            <v>100</v>
          </cell>
          <cell r="P19" t="str">
            <v>2015</v>
          </cell>
          <cell r="Q19" t="str">
            <v>1</v>
          </cell>
          <cell r="R19" t="str">
            <v>2015</v>
          </cell>
          <cell r="S19" t="str">
            <v>1</v>
          </cell>
          <cell r="T19" t="str">
            <v>010</v>
          </cell>
        </row>
        <row r="20">
          <cell r="B20" t="str">
            <v>801307740</v>
          </cell>
          <cell r="C20" t="str">
            <v>XFER 2014,Insurance,SF - U2…………………………………</v>
          </cell>
          <cell r="D20" t="str">
            <v>P0115</v>
          </cell>
          <cell r="E20" t="str">
            <v>FUL</v>
          </cell>
          <cell r="F20" t="str">
            <v>2380067</v>
          </cell>
          <cell r="G20" t="str">
            <v/>
          </cell>
          <cell r="H20" t="str">
            <v/>
          </cell>
          <cell r="I20" t="str">
            <v/>
          </cell>
          <cell r="J20" t="str">
            <v>NMO</v>
          </cell>
          <cell r="K20" t="str">
            <v/>
          </cell>
          <cell r="L20" t="str">
            <v/>
          </cell>
          <cell r="M20" t="str">
            <v/>
          </cell>
          <cell r="N20" t="str">
            <v/>
          </cell>
          <cell r="O20">
            <v>100</v>
          </cell>
          <cell r="P20" t="str">
            <v>2015</v>
          </cell>
          <cell r="Q20" t="str">
            <v>1</v>
          </cell>
          <cell r="R20" t="str">
            <v>2015</v>
          </cell>
          <cell r="S20" t="str">
            <v>1</v>
          </cell>
          <cell r="T20" t="str">
            <v>010</v>
          </cell>
        </row>
        <row r="21">
          <cell r="B21" t="str">
            <v>801307788</v>
          </cell>
          <cell r="C21" t="str">
            <v>XFER 2014,Insurance,LT - U3…………………………………</v>
          </cell>
          <cell r="D21" t="str">
            <v>P0115</v>
          </cell>
          <cell r="E21" t="str">
            <v>FUL</v>
          </cell>
          <cell r="F21" t="str">
            <v>2380068</v>
          </cell>
          <cell r="G21" t="str">
            <v/>
          </cell>
          <cell r="H21" t="str">
            <v/>
          </cell>
          <cell r="I21" t="str">
            <v/>
          </cell>
          <cell r="J21" t="str">
            <v>NMO</v>
          </cell>
          <cell r="K21" t="str">
            <v/>
          </cell>
          <cell r="L21" t="str">
            <v/>
          </cell>
          <cell r="M21" t="str">
            <v/>
          </cell>
          <cell r="N21" t="str">
            <v/>
          </cell>
          <cell r="O21">
            <v>100</v>
          </cell>
          <cell r="P21" t="str">
            <v>2015</v>
          </cell>
          <cell r="Q21" t="str">
            <v>1</v>
          </cell>
          <cell r="R21" t="str">
            <v>2015</v>
          </cell>
          <cell r="S21" t="str">
            <v>1</v>
          </cell>
          <cell r="T21" t="str">
            <v>010</v>
          </cell>
        </row>
        <row r="22">
          <cell r="B22" t="str">
            <v>801307854</v>
          </cell>
          <cell r="C22" t="str">
            <v>XFER 2014,Insurance,SF - U3…………………………………</v>
          </cell>
          <cell r="D22" t="str">
            <v>P0115</v>
          </cell>
          <cell r="E22" t="str">
            <v>FUL</v>
          </cell>
          <cell r="F22" t="str">
            <v>2380068</v>
          </cell>
          <cell r="G22" t="str">
            <v/>
          </cell>
          <cell r="H22" t="str">
            <v/>
          </cell>
          <cell r="I22" t="str">
            <v/>
          </cell>
          <cell r="J22" t="str">
            <v>NMO</v>
          </cell>
          <cell r="K22" t="str">
            <v/>
          </cell>
          <cell r="L22" t="str">
            <v/>
          </cell>
          <cell r="M22" t="str">
            <v/>
          </cell>
          <cell r="N22" t="str">
            <v/>
          </cell>
          <cell r="O22">
            <v>100</v>
          </cell>
          <cell r="P22" t="str">
            <v>2015</v>
          </cell>
          <cell r="Q22" t="str">
            <v>1</v>
          </cell>
          <cell r="R22" t="str">
            <v>2015</v>
          </cell>
          <cell r="S22" t="str">
            <v>1</v>
          </cell>
          <cell r="T22" t="str">
            <v>010</v>
          </cell>
        </row>
        <row r="23">
          <cell r="B23" t="str">
            <v>801307724</v>
          </cell>
          <cell r="C23" t="str">
            <v>XFER 2013,Sec Shutdwn Strat (2013 ) - U2</v>
          </cell>
          <cell r="D23" t="str">
            <v>P0115</v>
          </cell>
          <cell r="E23" t="str">
            <v>FUL</v>
          </cell>
          <cell r="F23" t="str">
            <v>2380067</v>
          </cell>
          <cell r="G23" t="str">
            <v/>
          </cell>
          <cell r="H23" t="str">
            <v/>
          </cell>
          <cell r="I23" t="str">
            <v/>
          </cell>
          <cell r="J23" t="str">
            <v>NMO</v>
          </cell>
          <cell r="K23" t="str">
            <v/>
          </cell>
          <cell r="L23" t="str">
            <v/>
          </cell>
          <cell r="M23" t="str">
            <v/>
          </cell>
          <cell r="N23" t="str">
            <v/>
          </cell>
          <cell r="O23">
            <v>100</v>
          </cell>
          <cell r="P23" t="str">
            <v>2015</v>
          </cell>
          <cell r="Q23" t="str">
            <v>1</v>
          </cell>
          <cell r="R23" t="str">
            <v>2015</v>
          </cell>
          <cell r="S23" t="str">
            <v>1</v>
          </cell>
          <cell r="T23" t="str">
            <v>025</v>
          </cell>
        </row>
        <row r="24">
          <cell r="B24" t="str">
            <v>801307727</v>
          </cell>
          <cell r="C24" t="str">
            <v>XFER 2014,Sec Shutdown Strat - U2 (2014)</v>
          </cell>
          <cell r="D24" t="str">
            <v>P0115</v>
          </cell>
          <cell r="E24" t="str">
            <v>FUL</v>
          </cell>
          <cell r="F24" t="str">
            <v>2380067</v>
          </cell>
          <cell r="G24" t="str">
            <v/>
          </cell>
          <cell r="H24" t="str">
            <v/>
          </cell>
          <cell r="I24" t="str">
            <v/>
          </cell>
          <cell r="J24" t="str">
            <v>NMO</v>
          </cell>
          <cell r="K24" t="str">
            <v/>
          </cell>
          <cell r="L24" t="str">
            <v/>
          </cell>
          <cell r="M24" t="str">
            <v/>
          </cell>
          <cell r="N24" t="str">
            <v/>
          </cell>
          <cell r="O24">
            <v>100</v>
          </cell>
          <cell r="P24" t="str">
            <v>2015</v>
          </cell>
          <cell r="Q24" t="str">
            <v>1</v>
          </cell>
          <cell r="R24" t="str">
            <v>2015</v>
          </cell>
          <cell r="S24" t="str">
            <v>1</v>
          </cell>
          <cell r="T24" t="str">
            <v>025</v>
          </cell>
        </row>
        <row r="25">
          <cell r="B25" t="str">
            <v>801307838</v>
          </cell>
          <cell r="C25" t="str">
            <v>XFER 2013,Sec Shutdwn Strat (2013 ) - U3</v>
          </cell>
          <cell r="D25" t="str">
            <v>P0115</v>
          </cell>
          <cell r="E25" t="str">
            <v>FUL</v>
          </cell>
          <cell r="F25" t="str">
            <v>2380068</v>
          </cell>
          <cell r="G25" t="str">
            <v/>
          </cell>
          <cell r="H25" t="str">
            <v/>
          </cell>
          <cell r="I25" t="str">
            <v/>
          </cell>
          <cell r="J25" t="str">
            <v>NMO</v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>
            <v>100</v>
          </cell>
          <cell r="P25" t="str">
            <v>2015</v>
          </cell>
          <cell r="Q25" t="str">
            <v>1</v>
          </cell>
          <cell r="R25" t="str">
            <v>2015</v>
          </cell>
          <cell r="S25" t="str">
            <v>1</v>
          </cell>
          <cell r="T25" t="str">
            <v>025</v>
          </cell>
        </row>
        <row r="26">
          <cell r="B26" t="str">
            <v>801307841</v>
          </cell>
          <cell r="C26" t="str">
            <v>XFER 2014,Sec Shutdown Strat - U3 (2014)</v>
          </cell>
          <cell r="D26" t="str">
            <v>P0115</v>
          </cell>
          <cell r="E26" t="str">
            <v>FUL</v>
          </cell>
          <cell r="F26" t="str">
            <v>2380068</v>
          </cell>
          <cell r="G26" t="str">
            <v/>
          </cell>
          <cell r="H26" t="str">
            <v/>
          </cell>
          <cell r="I26" t="str">
            <v/>
          </cell>
          <cell r="J26" t="str">
            <v>NMO</v>
          </cell>
          <cell r="K26" t="str">
            <v/>
          </cell>
          <cell r="L26" t="str">
            <v/>
          </cell>
          <cell r="M26" t="str">
            <v/>
          </cell>
          <cell r="N26" t="str">
            <v/>
          </cell>
          <cell r="O26">
            <v>100</v>
          </cell>
          <cell r="P26" t="str">
            <v>2015</v>
          </cell>
          <cell r="Q26" t="str">
            <v>1</v>
          </cell>
          <cell r="R26" t="str">
            <v>2015</v>
          </cell>
          <cell r="S26" t="str">
            <v>1</v>
          </cell>
          <cell r="T26" t="str">
            <v>025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wer Prices"/>
      <sheetName val="Gas Prices"/>
      <sheetName val="Interest rates"/>
      <sheetName val="Main Menu"/>
      <sheetName val="Input And Prices"/>
      <sheetName val="Summary Data Check"/>
      <sheetName val="Summary"/>
      <sheetName val="Range Name"/>
      <sheetName val="Power Fin"/>
      <sheetName val="Power"/>
      <sheetName val="FTR"/>
      <sheetName val="Gas Physical"/>
      <sheetName val="Gas Fin Options"/>
      <sheetName val="Gas Fin Non Options"/>
      <sheetName val="Trans Cap"/>
      <sheetName val=" RFO"/>
      <sheetName val="Change Control"/>
    </sheetNames>
    <sheetDataSet>
      <sheetData sheetId="0" refreshError="1"/>
      <sheetData sheetId="1" refreshError="1"/>
      <sheetData sheetId="2" refreshError="1"/>
      <sheetData sheetId="3"/>
      <sheetData sheetId="4">
        <row r="3">
          <cell r="B3">
            <v>39263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wer Prices"/>
      <sheetName val="Gas Prices"/>
      <sheetName val="Interest rates"/>
      <sheetName val="Main Menu"/>
      <sheetName val="Input And Prices"/>
      <sheetName val="Summary Data Check"/>
      <sheetName val="Summary"/>
      <sheetName val="Range Name"/>
      <sheetName val="Power Fin"/>
      <sheetName val="Power"/>
      <sheetName val="FTR"/>
      <sheetName val="Gas Physical"/>
      <sheetName val="Gas Fin Options"/>
      <sheetName val="Gas Fin Non Options"/>
      <sheetName val="Trans Cap"/>
      <sheetName val=" RFO"/>
      <sheetName val="Change Control"/>
    </sheetNames>
    <sheetDataSet>
      <sheetData sheetId="0" refreshError="1"/>
      <sheetData sheetId="1" refreshError="1"/>
      <sheetData sheetId="2" refreshError="1"/>
      <sheetData sheetId="3"/>
      <sheetData sheetId="4">
        <row r="3">
          <cell r="B3">
            <v>39263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ue-up 2015 EIC"/>
      <sheetName val="JE Summary"/>
      <sheetName val="EIX portion paid by SCE"/>
      <sheetName val="SCE portion paid by EIX EESS"/>
      <sheetName val="2015 Bonus Sorted"/>
      <sheetName val="Accrual EIX_SCE Split"/>
      <sheetName val="2015 EIC Bonus Paid in 2016"/>
    </sheetNames>
    <sheetDataSet>
      <sheetData sheetId="0" refreshError="1"/>
      <sheetData sheetId="1"/>
      <sheetData sheetId="2">
        <row r="6">
          <cell r="H6">
            <v>35393.657164750963</v>
          </cell>
        </row>
      </sheetData>
      <sheetData sheetId="3">
        <row r="7">
          <cell r="H7">
            <v>89828.024559386977</v>
          </cell>
        </row>
      </sheetData>
      <sheetData sheetId="4">
        <row r="201">
          <cell r="L201">
            <v>198715.99079463631</v>
          </cell>
        </row>
      </sheetData>
      <sheetData sheetId="5" refreshError="1"/>
      <sheetData sheetId="6">
        <row r="56">
          <cell r="F56">
            <v>176676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nge control"/>
      <sheetName val="MTM"/>
      <sheetName val="ECCO Prices - allocation"/>
      <sheetName val="ECCO Prices - current"/>
      <sheetName val="LT Volumes"/>
      <sheetName val="Reference Data"/>
      <sheetName val="Int Rates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 20141121"/>
      <sheetName val="BI 20141114"/>
      <sheetName val="2014-5 Updates"/>
      <sheetName val="Survey Data 2013-14"/>
      <sheetName val="Input Sheet 2014-5"/>
      <sheetName val="Summary 2014-5 (Pricing)"/>
      <sheetName val="Summary 2014-5 (Descr)"/>
      <sheetName val="Summary 2014-5"/>
      <sheetName val="Assumptions"/>
      <sheetName val="OLD&gt;&gt;&gt;"/>
      <sheetName val="2013-4 Upd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F3">
            <v>41699</v>
          </cell>
        </row>
        <row r="4">
          <cell r="F4">
            <v>0.03</v>
          </cell>
        </row>
      </sheetData>
      <sheetData sheetId="9"/>
      <sheetData sheetId="10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nge control"/>
      <sheetName val="MTM"/>
      <sheetName val="ECCO Prices - allocation"/>
      <sheetName val="ECCO Prices - current"/>
      <sheetName val="LT Volumes"/>
      <sheetName val="Reference Data"/>
      <sheetName val="Int Rates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MCO"/>
      <sheetName val="SCE Labor"/>
      <sheetName val="Vendors"/>
      <sheetName val="DATA"/>
      <sheetName val="LMCO Lookup"/>
      <sheetName val="U3 Division Lookup"/>
      <sheetName val="Other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MCO"/>
      <sheetName val="SCE Labor"/>
      <sheetName val="Vendors"/>
      <sheetName val="DATA"/>
      <sheetName val="LMCO Lookup"/>
      <sheetName val="U3 Division Lookup"/>
      <sheetName val="Other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"/>
      <sheetName val="Step x Step"/>
      <sheetName val="Summary"/>
      <sheetName val="Analysis"/>
      <sheetName val="Forecasts"/>
      <sheetName val="Gas&amp;Power"/>
      <sheetName val="Treasury"/>
      <sheetName val="WIT"/>
      <sheetName val="Gen.Type"/>
      <sheetName val="Chart1"/>
      <sheetName val="Chart2"/>
      <sheetName val="PriceForecasts"/>
      <sheetName val="Sheet3"/>
      <sheetName val="Sheet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">
          <cell r="A1" t="str">
            <v>QFID</v>
          </cell>
          <cell r="B1" t="str">
            <v>Project Name</v>
          </cell>
          <cell r="C1" t="str">
            <v>Contract Type</v>
          </cell>
          <cell r="D1" t="str">
            <v>Technology</v>
          </cell>
          <cell r="E1" t="str">
            <v>Contract Manager</v>
          </cell>
          <cell r="F1" t="str">
            <v>Contract Status</v>
          </cell>
          <cell r="G1" t="str">
            <v>Execution Date</v>
          </cell>
          <cell r="H1" t="str">
            <v>Contract Term</v>
          </cell>
          <cell r="I1" t="str">
            <v>On-Line Date</v>
          </cell>
          <cell r="J1" t="str">
            <v>Firm Oper Date</v>
          </cell>
          <cell r="K1" t="str">
            <v>Termination Date</v>
          </cell>
          <cell r="L1" t="str">
            <v>Contract Firm</v>
          </cell>
          <cell r="M1" t="str">
            <v>Contract As-Avail</v>
          </cell>
          <cell r="N1" t="str">
            <v>Contract Bypass</v>
          </cell>
          <cell r="O1" t="str">
            <v>Total Contract Capacity</v>
          </cell>
          <cell r="P1" t="str">
            <v>On-Line Firm</v>
          </cell>
          <cell r="Q1" t="str">
            <v>On-Line As-Avail</v>
          </cell>
          <cell r="R1" t="str">
            <v>Total Net On-Line Capacity</v>
          </cell>
          <cell r="S1" t="str">
            <v>Nameplate</v>
          </cell>
        </row>
        <row r="2">
          <cell r="A2">
            <v>1004</v>
          </cell>
          <cell r="B2" t="str">
            <v>Central Plants Inc. - Upland</v>
          </cell>
          <cell r="C2" t="str">
            <v>NEG</v>
          </cell>
          <cell r="D2" t="str">
            <v>Biomass</v>
          </cell>
          <cell r="E2" t="str">
            <v>Cynthia Shindle</v>
          </cell>
          <cell r="F2" t="str">
            <v>Terminated</v>
          </cell>
          <cell r="G2">
            <v>30140</v>
          </cell>
          <cell r="H2">
            <v>15</v>
          </cell>
          <cell r="I2">
            <v>30672</v>
          </cell>
          <cell r="J2">
            <v>30672</v>
          </cell>
          <cell r="K2">
            <v>35065</v>
          </cell>
          <cell r="L2">
            <v>300</v>
          </cell>
          <cell r="M2">
            <v>140</v>
          </cell>
          <cell r="N2">
            <v>60</v>
          </cell>
          <cell r="O2">
            <v>500</v>
          </cell>
          <cell r="P2">
            <v>300</v>
          </cell>
          <cell r="Q2">
            <v>140</v>
          </cell>
          <cell r="R2">
            <v>440</v>
          </cell>
          <cell r="S2">
            <v>500</v>
          </cell>
        </row>
        <row r="3">
          <cell r="A3">
            <v>1005</v>
          </cell>
          <cell r="B3" t="str">
            <v>Generating Resource Recovery Partners,LP</v>
          </cell>
          <cell r="C3" t="str">
            <v>RSO1</v>
          </cell>
          <cell r="D3" t="str">
            <v>Biomass</v>
          </cell>
          <cell r="E3" t="str">
            <v>Pam Snethen</v>
          </cell>
          <cell r="F3" t="str">
            <v>Active</v>
          </cell>
          <cell r="G3">
            <v>30140</v>
          </cell>
          <cell r="H3">
            <v>20</v>
          </cell>
          <cell r="I3">
            <v>31031</v>
          </cell>
          <cell r="J3">
            <v>31031</v>
          </cell>
          <cell r="K3">
            <v>40164</v>
          </cell>
          <cell r="M3">
            <v>5625</v>
          </cell>
          <cell r="O3">
            <v>5625</v>
          </cell>
          <cell r="Q3">
            <v>5625</v>
          </cell>
          <cell r="R3">
            <v>5625</v>
          </cell>
          <cell r="S3">
            <v>5625</v>
          </cell>
        </row>
        <row r="4">
          <cell r="A4">
            <v>1007</v>
          </cell>
          <cell r="B4" t="str">
            <v>Royal Farms</v>
          </cell>
          <cell r="C4" t="str">
            <v>SO3</v>
          </cell>
          <cell r="D4" t="str">
            <v>Biomass</v>
          </cell>
          <cell r="E4" t="str">
            <v>Pam Snethen</v>
          </cell>
          <cell r="F4" t="str">
            <v>Active</v>
          </cell>
          <cell r="G4">
            <v>30924</v>
          </cell>
          <cell r="H4">
            <v>1</v>
          </cell>
          <cell r="I4">
            <v>30337</v>
          </cell>
          <cell r="J4">
            <v>30337</v>
          </cell>
          <cell r="N4">
            <v>75</v>
          </cell>
          <cell r="O4">
            <v>75</v>
          </cell>
          <cell r="S4">
            <v>75</v>
          </cell>
        </row>
        <row r="5">
          <cell r="A5">
            <v>1009</v>
          </cell>
          <cell r="B5" t="str">
            <v>L.A. Co. Sanitation Dist CSD 2610</v>
          </cell>
          <cell r="C5" t="str">
            <v>NEG</v>
          </cell>
          <cell r="D5" t="str">
            <v>Biomass</v>
          </cell>
          <cell r="E5" t="str">
            <v>Cathy Mendoza</v>
          </cell>
          <cell r="F5" t="str">
            <v>Active</v>
          </cell>
          <cell r="G5">
            <v>30340</v>
          </cell>
          <cell r="H5">
            <v>1</v>
          </cell>
          <cell r="I5">
            <v>30642</v>
          </cell>
          <cell r="J5">
            <v>30642</v>
          </cell>
          <cell r="M5">
            <v>2550</v>
          </cell>
          <cell r="N5">
            <v>1350</v>
          </cell>
          <cell r="O5">
            <v>3900</v>
          </cell>
          <cell r="Q5">
            <v>2550</v>
          </cell>
          <cell r="R5">
            <v>2550</v>
          </cell>
          <cell r="S5">
            <v>3900</v>
          </cell>
        </row>
        <row r="6">
          <cell r="A6">
            <v>1010</v>
          </cell>
          <cell r="B6" t="str">
            <v>Brea Power Partners L. P.</v>
          </cell>
          <cell r="C6" t="str">
            <v>RSO1</v>
          </cell>
          <cell r="D6" t="str">
            <v>Biomass</v>
          </cell>
          <cell r="E6" t="str">
            <v>Pam Snethen</v>
          </cell>
          <cell r="F6" t="str">
            <v>Active</v>
          </cell>
          <cell r="G6">
            <v>30316</v>
          </cell>
          <cell r="H6">
            <v>5</v>
          </cell>
          <cell r="I6">
            <v>30980</v>
          </cell>
          <cell r="J6">
            <v>31048</v>
          </cell>
          <cell r="K6">
            <v>40260</v>
          </cell>
          <cell r="M6">
            <v>4900</v>
          </cell>
          <cell r="N6">
            <v>725</v>
          </cell>
          <cell r="O6">
            <v>5625</v>
          </cell>
          <cell r="Q6">
            <v>4900</v>
          </cell>
          <cell r="R6">
            <v>4900</v>
          </cell>
          <cell r="S6">
            <v>5625</v>
          </cell>
        </row>
        <row r="7">
          <cell r="A7">
            <v>1011</v>
          </cell>
          <cell r="B7" t="str">
            <v>City of Oxnard</v>
          </cell>
          <cell r="C7" t="str">
            <v>SO1</v>
          </cell>
          <cell r="D7" t="str">
            <v>Biomass</v>
          </cell>
          <cell r="E7" t="str">
            <v>Cathy Mendoza</v>
          </cell>
          <cell r="F7" t="str">
            <v>Terminated</v>
          </cell>
          <cell r="G7">
            <v>32308</v>
          </cell>
          <cell r="H7">
            <v>1</v>
          </cell>
          <cell r="I7">
            <v>29963</v>
          </cell>
          <cell r="J7">
            <v>29963</v>
          </cell>
          <cell r="K7">
            <v>35261</v>
          </cell>
          <cell r="N7">
            <v>1500</v>
          </cell>
          <cell r="O7">
            <v>1500</v>
          </cell>
          <cell r="S7">
            <v>1500</v>
          </cell>
        </row>
        <row r="8">
          <cell r="A8">
            <v>1012</v>
          </cell>
          <cell r="B8" t="str">
            <v>City of Palm Springs - Sewer Plant</v>
          </cell>
          <cell r="C8" t="str">
            <v>SO1</v>
          </cell>
          <cell r="D8" t="str">
            <v>Biomass</v>
          </cell>
          <cell r="E8" t="str">
            <v>Bruce McCarthy</v>
          </cell>
          <cell r="F8" t="str">
            <v>Terminated</v>
          </cell>
          <cell r="G8">
            <v>30441</v>
          </cell>
          <cell r="H8">
            <v>1</v>
          </cell>
          <cell r="I8">
            <v>30441</v>
          </cell>
          <cell r="J8">
            <v>30441</v>
          </cell>
          <cell r="K8">
            <v>37972</v>
          </cell>
          <cell r="M8">
            <v>250</v>
          </cell>
          <cell r="O8">
            <v>250</v>
          </cell>
          <cell r="Q8">
            <v>250</v>
          </cell>
          <cell r="R8">
            <v>250</v>
          </cell>
          <cell r="S8">
            <v>250</v>
          </cell>
        </row>
        <row r="9">
          <cell r="A9">
            <v>1015</v>
          </cell>
          <cell r="B9" t="str">
            <v>Aliso Water Management Agency</v>
          </cell>
          <cell r="C9" t="str">
            <v>NEG</v>
          </cell>
          <cell r="D9" t="str">
            <v>Biomass</v>
          </cell>
          <cell r="E9" t="str">
            <v>Bruce McCarthy</v>
          </cell>
          <cell r="F9" t="str">
            <v>Terminated</v>
          </cell>
          <cell r="G9">
            <v>30414</v>
          </cell>
          <cell r="H9">
            <v>1</v>
          </cell>
          <cell r="I9">
            <v>30473</v>
          </cell>
          <cell r="J9">
            <v>30473</v>
          </cell>
          <cell r="K9">
            <v>37314</v>
          </cell>
          <cell r="N9">
            <v>1200</v>
          </cell>
          <cell r="O9">
            <v>1200</v>
          </cell>
          <cell r="S9">
            <v>1200</v>
          </cell>
        </row>
        <row r="10">
          <cell r="A10">
            <v>1018</v>
          </cell>
          <cell r="B10" t="str">
            <v>Penrose Landfill Gas Conversion, LLC</v>
          </cell>
          <cell r="C10" t="str">
            <v>SO1</v>
          </cell>
          <cell r="D10" t="str">
            <v>Biomass</v>
          </cell>
          <cell r="E10" t="str">
            <v>David R Cox</v>
          </cell>
          <cell r="F10" t="str">
            <v>Terminated</v>
          </cell>
          <cell r="G10">
            <v>30662</v>
          </cell>
          <cell r="H10">
            <v>20</v>
          </cell>
          <cell r="I10">
            <v>31544</v>
          </cell>
          <cell r="J10">
            <v>31544</v>
          </cell>
          <cell r="K10">
            <v>38848</v>
          </cell>
          <cell r="M10">
            <v>11500</v>
          </cell>
          <cell r="N10">
            <v>500</v>
          </cell>
          <cell r="O10">
            <v>12000</v>
          </cell>
          <cell r="Q10">
            <v>11500</v>
          </cell>
          <cell r="R10">
            <v>11500</v>
          </cell>
          <cell r="S10">
            <v>12000</v>
          </cell>
        </row>
        <row r="11">
          <cell r="A11">
            <v>1022</v>
          </cell>
          <cell r="B11" t="str">
            <v>Toyon Landfill Gas Conversion, LLC</v>
          </cell>
          <cell r="C11" t="str">
            <v>SO1</v>
          </cell>
          <cell r="D11" t="str">
            <v>Biomass</v>
          </cell>
          <cell r="E11" t="str">
            <v>David R Cox</v>
          </cell>
          <cell r="F11" t="str">
            <v>Active</v>
          </cell>
          <cell r="G11">
            <v>30297</v>
          </cell>
          <cell r="H11">
            <v>20</v>
          </cell>
          <cell r="I11">
            <v>31544</v>
          </cell>
          <cell r="J11">
            <v>31544</v>
          </cell>
          <cell r="K11">
            <v>38879</v>
          </cell>
          <cell r="M11">
            <v>11500</v>
          </cell>
          <cell r="N11">
            <v>500</v>
          </cell>
          <cell r="O11">
            <v>12000</v>
          </cell>
          <cell r="Q11">
            <v>11500</v>
          </cell>
          <cell r="R11">
            <v>11500</v>
          </cell>
          <cell r="S11">
            <v>12000</v>
          </cell>
        </row>
        <row r="12">
          <cell r="A12">
            <v>1023</v>
          </cell>
          <cell r="B12" t="str">
            <v>Delano Energy Company, Inc.</v>
          </cell>
          <cell r="C12" t="str">
            <v>NEG</v>
          </cell>
          <cell r="D12" t="str">
            <v>Biomass</v>
          </cell>
          <cell r="E12" t="str">
            <v>Bruce McCarthy</v>
          </cell>
          <cell r="F12" t="str">
            <v>Buyout Only</v>
          </cell>
          <cell r="G12">
            <v>30816</v>
          </cell>
          <cell r="H12">
            <v>30</v>
          </cell>
          <cell r="I12">
            <v>33053</v>
          </cell>
          <cell r="J12">
            <v>33120</v>
          </cell>
          <cell r="K12">
            <v>36525</v>
          </cell>
          <cell r="L12">
            <v>48100</v>
          </cell>
          <cell r="M12">
            <v>5250</v>
          </cell>
          <cell r="N12">
            <v>3050</v>
          </cell>
          <cell r="O12">
            <v>56400</v>
          </cell>
          <cell r="P12">
            <v>48100</v>
          </cell>
          <cell r="Q12">
            <v>5250</v>
          </cell>
          <cell r="R12">
            <v>53350</v>
          </cell>
          <cell r="S12">
            <v>56400</v>
          </cell>
        </row>
        <row r="13">
          <cell r="A13">
            <v>1024</v>
          </cell>
          <cell r="B13" t="str">
            <v>West Coast Cogeneration Inc.</v>
          </cell>
          <cell r="C13" t="str">
            <v>SO1</v>
          </cell>
          <cell r="D13" t="str">
            <v>Biomass</v>
          </cell>
          <cell r="E13" t="str">
            <v>Michele Walker</v>
          </cell>
          <cell r="F13" t="str">
            <v>Terminated</v>
          </cell>
          <cell r="G13">
            <v>34878</v>
          </cell>
          <cell r="H13">
            <v>30</v>
          </cell>
          <cell r="I13">
            <v>31544</v>
          </cell>
          <cell r="J13">
            <v>31827</v>
          </cell>
          <cell r="K13">
            <v>34897</v>
          </cell>
          <cell r="M13">
            <v>6500</v>
          </cell>
          <cell r="O13">
            <v>6500</v>
          </cell>
          <cell r="Q13">
            <v>6500</v>
          </cell>
          <cell r="R13">
            <v>6500</v>
          </cell>
          <cell r="S13">
            <v>6500</v>
          </cell>
        </row>
        <row r="14">
          <cell r="A14">
            <v>1026</v>
          </cell>
          <cell r="B14" t="str">
            <v>Commerce Refuse To Energy Authority</v>
          </cell>
          <cell r="C14" t="str">
            <v>NEG</v>
          </cell>
          <cell r="D14" t="str">
            <v>Biomass</v>
          </cell>
          <cell r="E14" t="str">
            <v>Cathy Mendoza</v>
          </cell>
          <cell r="F14" t="str">
            <v>Active</v>
          </cell>
          <cell r="G14">
            <v>30965</v>
          </cell>
          <cell r="H14">
            <v>30</v>
          </cell>
          <cell r="I14">
            <v>31729</v>
          </cell>
          <cell r="J14">
            <v>31778</v>
          </cell>
          <cell r="K14">
            <v>42735</v>
          </cell>
          <cell r="L14">
            <v>10050</v>
          </cell>
          <cell r="M14">
            <v>450</v>
          </cell>
          <cell r="N14">
            <v>1500</v>
          </cell>
          <cell r="O14">
            <v>12000</v>
          </cell>
          <cell r="P14">
            <v>10050</v>
          </cell>
          <cell r="Q14">
            <v>450</v>
          </cell>
          <cell r="R14">
            <v>10500</v>
          </cell>
          <cell r="S14">
            <v>12000</v>
          </cell>
        </row>
        <row r="15">
          <cell r="A15">
            <v>1027</v>
          </cell>
          <cell r="B15" t="str">
            <v>New Charleston Power I L.P.</v>
          </cell>
          <cell r="C15" t="str">
            <v>SO4</v>
          </cell>
          <cell r="D15" t="str">
            <v>Biomass</v>
          </cell>
          <cell r="E15" t="str">
            <v>Cynthia Shindle</v>
          </cell>
          <cell r="F15" t="str">
            <v>Terminated</v>
          </cell>
          <cell r="G15">
            <v>30970</v>
          </cell>
          <cell r="H15">
            <v>30</v>
          </cell>
          <cell r="I15">
            <v>32190</v>
          </cell>
          <cell r="J15">
            <v>32436</v>
          </cell>
          <cell r="K15">
            <v>43392</v>
          </cell>
          <cell r="L15">
            <v>15000</v>
          </cell>
          <cell r="O15">
            <v>15000</v>
          </cell>
          <cell r="P15">
            <v>15000</v>
          </cell>
          <cell r="R15">
            <v>15000</v>
          </cell>
          <cell r="S15">
            <v>15000</v>
          </cell>
        </row>
        <row r="16">
          <cell r="A16">
            <v>1028</v>
          </cell>
          <cell r="B16" t="str">
            <v>City of Long Beach</v>
          </cell>
          <cell r="C16" t="str">
            <v>NEG</v>
          </cell>
          <cell r="D16" t="str">
            <v>Biomass</v>
          </cell>
          <cell r="E16" t="str">
            <v>Pam Snethen</v>
          </cell>
          <cell r="F16" t="str">
            <v>Active</v>
          </cell>
          <cell r="G16">
            <v>31007</v>
          </cell>
          <cell r="H16">
            <v>30</v>
          </cell>
          <cell r="I16">
            <v>32328</v>
          </cell>
          <cell r="J16">
            <v>32485</v>
          </cell>
          <cell r="K16">
            <v>43441</v>
          </cell>
          <cell r="L16">
            <v>19700</v>
          </cell>
          <cell r="M16">
            <v>11400</v>
          </cell>
          <cell r="N16">
            <v>3500</v>
          </cell>
          <cell r="O16">
            <v>34600</v>
          </cell>
          <cell r="P16">
            <v>19700</v>
          </cell>
          <cell r="Q16">
            <v>11400</v>
          </cell>
          <cell r="R16">
            <v>31100</v>
          </cell>
          <cell r="S16">
            <v>34600</v>
          </cell>
        </row>
        <row r="17">
          <cell r="A17">
            <v>1029</v>
          </cell>
          <cell r="B17" t="str">
            <v>Gas Recovery Systems</v>
          </cell>
          <cell r="C17" t="str">
            <v>SO1</v>
          </cell>
          <cell r="D17" t="str">
            <v>Biomass</v>
          </cell>
          <cell r="E17" t="str">
            <v>Bruce McCarthy</v>
          </cell>
          <cell r="F17" t="str">
            <v>Terminated</v>
          </cell>
          <cell r="G17">
            <v>30987</v>
          </cell>
          <cell r="H17">
            <v>30</v>
          </cell>
          <cell r="I17">
            <v>32547</v>
          </cell>
          <cell r="J17">
            <v>32623</v>
          </cell>
          <cell r="K17">
            <v>36691</v>
          </cell>
          <cell r="L17">
            <v>17100</v>
          </cell>
          <cell r="N17">
            <v>2900</v>
          </cell>
          <cell r="O17">
            <v>20000</v>
          </cell>
          <cell r="P17">
            <v>17100</v>
          </cell>
          <cell r="R17">
            <v>17100</v>
          </cell>
          <cell r="S17">
            <v>20000</v>
          </cell>
        </row>
        <row r="18">
          <cell r="A18">
            <v>1031</v>
          </cell>
          <cell r="B18" t="str">
            <v>Sierra Power Corporation</v>
          </cell>
          <cell r="C18" t="str">
            <v>SO4</v>
          </cell>
          <cell r="D18" t="str">
            <v>Biomass</v>
          </cell>
          <cell r="E18" t="str">
            <v>Bruce McCarthy</v>
          </cell>
          <cell r="F18" t="str">
            <v>Terminated</v>
          </cell>
          <cell r="G18">
            <v>31034</v>
          </cell>
          <cell r="H18">
            <v>30</v>
          </cell>
          <cell r="I18">
            <v>31436</v>
          </cell>
          <cell r="J18">
            <v>31474</v>
          </cell>
          <cell r="K18">
            <v>35053</v>
          </cell>
          <cell r="M18">
            <v>9357</v>
          </cell>
          <cell r="O18">
            <v>9357</v>
          </cell>
          <cell r="Q18">
            <v>9357</v>
          </cell>
          <cell r="R18">
            <v>9357</v>
          </cell>
          <cell r="S18">
            <v>9357</v>
          </cell>
        </row>
        <row r="19">
          <cell r="A19">
            <v>1037</v>
          </cell>
          <cell r="B19" t="str">
            <v>Biogen Power I</v>
          </cell>
          <cell r="C19" t="str">
            <v>SO4</v>
          </cell>
          <cell r="D19" t="str">
            <v>Biomass</v>
          </cell>
          <cell r="E19" t="str">
            <v>Cynthia Shindle</v>
          </cell>
          <cell r="F19" t="str">
            <v>Terminated</v>
          </cell>
          <cell r="G19">
            <v>31147</v>
          </cell>
          <cell r="H19">
            <v>20</v>
          </cell>
          <cell r="I19">
            <v>32168</v>
          </cell>
          <cell r="J19">
            <v>32490</v>
          </cell>
          <cell r="K19">
            <v>34709</v>
          </cell>
          <cell r="L19">
            <v>14500</v>
          </cell>
          <cell r="M19">
            <v>1500</v>
          </cell>
          <cell r="N19">
            <v>2600</v>
          </cell>
          <cell r="O19">
            <v>18600</v>
          </cell>
          <cell r="P19">
            <v>14500</v>
          </cell>
          <cell r="Q19">
            <v>1500</v>
          </cell>
          <cell r="R19">
            <v>16000</v>
          </cell>
          <cell r="S19">
            <v>18600</v>
          </cell>
        </row>
        <row r="20">
          <cell r="A20">
            <v>1038</v>
          </cell>
          <cell r="B20" t="str">
            <v>Colmac Energy Incorporated</v>
          </cell>
          <cell r="C20" t="str">
            <v>SO4</v>
          </cell>
          <cell r="D20" t="str">
            <v>Biomass</v>
          </cell>
          <cell r="E20" t="str">
            <v>Anthony F Blakemore</v>
          </cell>
          <cell r="F20" t="str">
            <v>Active</v>
          </cell>
          <cell r="G20">
            <v>31154</v>
          </cell>
          <cell r="H20">
            <v>30</v>
          </cell>
          <cell r="I20">
            <v>33592</v>
          </cell>
          <cell r="J20">
            <v>33638</v>
          </cell>
          <cell r="K20">
            <v>44595</v>
          </cell>
          <cell r="L20">
            <v>45000</v>
          </cell>
          <cell r="N20">
            <v>4900</v>
          </cell>
          <cell r="O20">
            <v>49900</v>
          </cell>
          <cell r="P20">
            <v>45000</v>
          </cell>
          <cell r="R20">
            <v>45000</v>
          </cell>
          <cell r="S20">
            <v>49900</v>
          </cell>
        </row>
        <row r="21">
          <cell r="A21">
            <v>1040</v>
          </cell>
          <cell r="B21" t="str">
            <v>City of Corona</v>
          </cell>
          <cell r="C21" t="str">
            <v>SO4</v>
          </cell>
          <cell r="D21" t="str">
            <v>Biomass</v>
          </cell>
          <cell r="E21" t="str">
            <v>Michele Walker</v>
          </cell>
          <cell r="F21" t="str">
            <v>Terminated</v>
          </cell>
          <cell r="G21">
            <v>30957</v>
          </cell>
          <cell r="H21">
            <v>20</v>
          </cell>
          <cell r="I21">
            <v>31475</v>
          </cell>
          <cell r="J21">
            <v>31475</v>
          </cell>
          <cell r="K21">
            <v>38600</v>
          </cell>
          <cell r="M21">
            <v>5200</v>
          </cell>
          <cell r="O21">
            <v>5200</v>
          </cell>
          <cell r="Q21">
            <v>5200</v>
          </cell>
          <cell r="R21">
            <v>5200</v>
          </cell>
          <cell r="S21">
            <v>5200</v>
          </cell>
        </row>
        <row r="22">
          <cell r="A22">
            <v>1043</v>
          </cell>
          <cell r="B22" t="str">
            <v>Imperial Resource Recovery Assoc L. P.</v>
          </cell>
          <cell r="C22" t="str">
            <v>SO4</v>
          </cell>
          <cell r="D22" t="str">
            <v>Biomass</v>
          </cell>
          <cell r="E22" t="str">
            <v>Cynthia Shindle</v>
          </cell>
          <cell r="F22" t="str">
            <v>Terminated</v>
          </cell>
          <cell r="G22">
            <v>31153</v>
          </cell>
          <cell r="H22">
            <v>30</v>
          </cell>
          <cell r="I22">
            <v>32855</v>
          </cell>
          <cell r="J22">
            <v>32911</v>
          </cell>
          <cell r="K22">
            <v>43868</v>
          </cell>
          <cell r="L22">
            <v>15000</v>
          </cell>
          <cell r="O22">
            <v>15000</v>
          </cell>
          <cell r="P22">
            <v>15000</v>
          </cell>
          <cell r="R22">
            <v>15000</v>
          </cell>
          <cell r="S22">
            <v>15000</v>
          </cell>
        </row>
        <row r="23">
          <cell r="A23">
            <v>1056</v>
          </cell>
          <cell r="B23" t="str">
            <v>L.A. Co. Sanitation Dist #2807</v>
          </cell>
          <cell r="C23" t="str">
            <v>SO2</v>
          </cell>
          <cell r="D23" t="str">
            <v>Biomass</v>
          </cell>
          <cell r="E23" t="str">
            <v>Cynthia Shindle</v>
          </cell>
          <cell r="F23" t="str">
            <v>Terminated</v>
          </cell>
          <cell r="G23">
            <v>31422</v>
          </cell>
          <cell r="H23">
            <v>5</v>
          </cell>
          <cell r="I23">
            <v>31506</v>
          </cell>
          <cell r="J23">
            <v>33035</v>
          </cell>
          <cell r="K23">
            <v>34861</v>
          </cell>
          <cell r="L23">
            <v>1000</v>
          </cell>
          <cell r="N23">
            <v>17500</v>
          </cell>
          <cell r="O23">
            <v>18500</v>
          </cell>
          <cell r="P23">
            <v>1000</v>
          </cell>
          <cell r="R23">
            <v>1000</v>
          </cell>
          <cell r="S23">
            <v>18500</v>
          </cell>
        </row>
        <row r="24">
          <cell r="A24">
            <v>1068</v>
          </cell>
          <cell r="B24" t="str">
            <v>Co. San. Dist #32 of L.A. Co. (Valencia)</v>
          </cell>
          <cell r="C24" t="str">
            <v>NEG</v>
          </cell>
          <cell r="D24" t="str">
            <v>Biomass</v>
          </cell>
          <cell r="E24" t="str">
            <v>David R Cox</v>
          </cell>
          <cell r="F24" t="str">
            <v>Active</v>
          </cell>
          <cell r="G24">
            <v>31509</v>
          </cell>
          <cell r="H24">
            <v>1</v>
          </cell>
          <cell r="I24">
            <v>32042</v>
          </cell>
          <cell r="J24">
            <v>32042</v>
          </cell>
          <cell r="N24">
            <v>500</v>
          </cell>
          <cell r="O24">
            <v>500</v>
          </cell>
          <cell r="S24">
            <v>500</v>
          </cell>
        </row>
        <row r="25">
          <cell r="A25">
            <v>1077</v>
          </cell>
          <cell r="B25" t="str">
            <v>L.A. Co. Sanitation Dist  Spadra</v>
          </cell>
          <cell r="C25" t="str">
            <v>NEG</v>
          </cell>
          <cell r="D25" t="str">
            <v>Biomass</v>
          </cell>
          <cell r="E25" t="str">
            <v>Cathy Mendoza</v>
          </cell>
          <cell r="F25" t="str">
            <v>Active</v>
          </cell>
          <cell r="G25">
            <v>31590</v>
          </cell>
          <cell r="H25">
            <v>30</v>
          </cell>
          <cell r="I25">
            <v>32925</v>
          </cell>
          <cell r="J25">
            <v>33332</v>
          </cell>
          <cell r="K25">
            <v>44289</v>
          </cell>
          <cell r="L25">
            <v>7000</v>
          </cell>
          <cell r="M25">
            <v>1000</v>
          </cell>
          <cell r="N25">
            <v>1000</v>
          </cell>
          <cell r="O25">
            <v>9000</v>
          </cell>
          <cell r="P25">
            <v>7000</v>
          </cell>
          <cell r="Q25">
            <v>1000</v>
          </cell>
          <cell r="R25">
            <v>8000</v>
          </cell>
          <cell r="S25">
            <v>8000</v>
          </cell>
        </row>
        <row r="26">
          <cell r="A26">
            <v>1082</v>
          </cell>
          <cell r="B26" t="str">
            <v>L.A. Co. Sanitation Dist #C-2850</v>
          </cell>
          <cell r="C26" t="str">
            <v>NEG</v>
          </cell>
          <cell r="D26" t="str">
            <v>Biomass</v>
          </cell>
          <cell r="E26" t="str">
            <v>Cathy Mendoza</v>
          </cell>
          <cell r="F26" t="str">
            <v>Active</v>
          </cell>
          <cell r="G26">
            <v>31590</v>
          </cell>
          <cell r="H26">
            <v>20</v>
          </cell>
          <cell r="I26">
            <v>32283</v>
          </cell>
          <cell r="J26">
            <v>32498</v>
          </cell>
          <cell r="K26">
            <v>39802</v>
          </cell>
          <cell r="L26">
            <v>3000</v>
          </cell>
          <cell r="M26">
            <v>4000</v>
          </cell>
          <cell r="N26">
            <v>6000</v>
          </cell>
          <cell r="O26">
            <v>13000</v>
          </cell>
          <cell r="P26">
            <v>3000</v>
          </cell>
          <cell r="Q26">
            <v>4000</v>
          </cell>
          <cell r="R26">
            <v>7000</v>
          </cell>
          <cell r="S26">
            <v>13000</v>
          </cell>
        </row>
        <row r="27">
          <cell r="A27">
            <v>1087</v>
          </cell>
          <cell r="B27" t="str">
            <v>Royal Farms #2</v>
          </cell>
          <cell r="C27" t="str">
            <v>SO3</v>
          </cell>
          <cell r="D27" t="str">
            <v>Biomass</v>
          </cell>
          <cell r="E27" t="str">
            <v>Pam Snethen</v>
          </cell>
          <cell r="F27" t="str">
            <v>Active</v>
          </cell>
          <cell r="G27">
            <v>31717</v>
          </cell>
          <cell r="H27">
            <v>1</v>
          </cell>
          <cell r="I27">
            <v>31862</v>
          </cell>
          <cell r="J27">
            <v>31862</v>
          </cell>
          <cell r="N27">
            <v>100</v>
          </cell>
          <cell r="O27">
            <v>100</v>
          </cell>
          <cell r="S27">
            <v>100</v>
          </cell>
        </row>
        <row r="28">
          <cell r="A28">
            <v>1088</v>
          </cell>
          <cell r="B28" t="str">
            <v>Sharp Ranch</v>
          </cell>
          <cell r="C28" t="str">
            <v>SO3</v>
          </cell>
          <cell r="D28" t="str">
            <v>Biomass</v>
          </cell>
          <cell r="E28" t="str">
            <v>Anthony F Blakemore</v>
          </cell>
          <cell r="F28" t="str">
            <v>Active</v>
          </cell>
          <cell r="G28">
            <v>31717</v>
          </cell>
          <cell r="H28">
            <v>1</v>
          </cell>
          <cell r="I28">
            <v>31867</v>
          </cell>
          <cell r="J28">
            <v>31867</v>
          </cell>
          <cell r="N28">
            <v>75</v>
          </cell>
          <cell r="O28">
            <v>75</v>
          </cell>
          <cell r="S28">
            <v>75</v>
          </cell>
        </row>
        <row r="29">
          <cell r="A29">
            <v>1090</v>
          </cell>
          <cell r="B29" t="str">
            <v>L.A. Co. Sanitation Dist</v>
          </cell>
          <cell r="C29" t="str">
            <v>NEG</v>
          </cell>
          <cell r="D29" t="str">
            <v>Biomass</v>
          </cell>
          <cell r="E29" t="str">
            <v>Cathy Mendoza</v>
          </cell>
          <cell r="F29" t="str">
            <v>Active</v>
          </cell>
          <cell r="G29">
            <v>31034</v>
          </cell>
          <cell r="H29">
            <v>30</v>
          </cell>
          <cell r="I29">
            <v>31632</v>
          </cell>
          <cell r="J29">
            <v>31778</v>
          </cell>
          <cell r="K29">
            <v>42735</v>
          </cell>
          <cell r="L29">
            <v>46000</v>
          </cell>
          <cell r="N29">
            <v>4000</v>
          </cell>
          <cell r="O29">
            <v>50000</v>
          </cell>
          <cell r="P29">
            <v>46000</v>
          </cell>
          <cell r="R29">
            <v>46000</v>
          </cell>
          <cell r="S29">
            <v>50000</v>
          </cell>
        </row>
        <row r="30">
          <cell r="A30">
            <v>1091</v>
          </cell>
          <cell r="B30" t="str">
            <v>North American Trading &amp; Marketing, Inc.</v>
          </cell>
          <cell r="C30" t="str">
            <v>ERR</v>
          </cell>
          <cell r="D30" t="str">
            <v>Biomass</v>
          </cell>
          <cell r="E30" t="str">
            <v>Anthony F Blakemore</v>
          </cell>
          <cell r="F30" t="str">
            <v>Active</v>
          </cell>
          <cell r="G30">
            <v>37610</v>
          </cell>
          <cell r="H30">
            <v>15</v>
          </cell>
        </row>
        <row r="31">
          <cell r="A31">
            <v>1092</v>
          </cell>
          <cell r="B31" t="str">
            <v>Bio Energy Partners</v>
          </cell>
          <cell r="C31" t="str">
            <v>SO1</v>
          </cell>
          <cell r="D31" t="str">
            <v>Biomass</v>
          </cell>
          <cell r="E31" t="str">
            <v>Bruce McCarthy</v>
          </cell>
          <cell r="F31" t="str">
            <v>Terminated</v>
          </cell>
          <cell r="G31">
            <v>33620</v>
          </cell>
          <cell r="H31">
            <v>30</v>
          </cell>
          <cell r="K31">
            <v>34352</v>
          </cell>
        </row>
        <row r="32">
          <cell r="A32">
            <v>1093</v>
          </cell>
          <cell r="B32" t="str">
            <v>WM Energy Solutions, Inc. (El Sobrante)</v>
          </cell>
          <cell r="C32" t="str">
            <v>ERR</v>
          </cell>
          <cell r="D32" t="str">
            <v>Biomass</v>
          </cell>
          <cell r="E32" t="str">
            <v>Pam Snethen</v>
          </cell>
          <cell r="F32" t="str">
            <v>Active</v>
          </cell>
          <cell r="G32">
            <v>37610</v>
          </cell>
          <cell r="H32">
            <v>10</v>
          </cell>
          <cell r="I32">
            <v>38031</v>
          </cell>
          <cell r="J32">
            <v>38101</v>
          </cell>
          <cell r="K32">
            <v>41698</v>
          </cell>
          <cell r="L32">
            <v>2490</v>
          </cell>
          <cell r="O32">
            <v>2490</v>
          </cell>
          <cell r="P32">
            <v>2490</v>
          </cell>
          <cell r="R32">
            <v>2490</v>
          </cell>
          <cell r="S32">
            <v>2490</v>
          </cell>
        </row>
        <row r="33">
          <cell r="A33">
            <v>1095</v>
          </cell>
          <cell r="B33" t="str">
            <v>WM Energy Solutions, Inc. (Simi Valley)</v>
          </cell>
          <cell r="C33" t="str">
            <v>ERR</v>
          </cell>
          <cell r="D33" t="str">
            <v>Biomass</v>
          </cell>
          <cell r="E33" t="str">
            <v>Pam Snethen</v>
          </cell>
          <cell r="F33" t="str">
            <v>Active</v>
          </cell>
          <cell r="G33">
            <v>37610</v>
          </cell>
          <cell r="H33">
            <v>10</v>
          </cell>
          <cell r="I33">
            <v>38019</v>
          </cell>
          <cell r="J33">
            <v>38107</v>
          </cell>
          <cell r="K33">
            <v>41698</v>
          </cell>
          <cell r="L33">
            <v>2490</v>
          </cell>
          <cell r="O33">
            <v>2490</v>
          </cell>
          <cell r="P33">
            <v>2490</v>
          </cell>
          <cell r="R33">
            <v>2490</v>
          </cell>
          <cell r="S33">
            <v>2490</v>
          </cell>
        </row>
        <row r="34">
          <cell r="A34">
            <v>1096</v>
          </cell>
          <cell r="B34" t="str">
            <v>West Coast Cogeneration Inc.</v>
          </cell>
          <cell r="C34" t="str">
            <v>SO1</v>
          </cell>
          <cell r="D34" t="str">
            <v>Biomass</v>
          </cell>
          <cell r="E34" t="str">
            <v>Michele Walker</v>
          </cell>
          <cell r="F34" t="str">
            <v>Terminated</v>
          </cell>
          <cell r="G34">
            <v>34878</v>
          </cell>
          <cell r="H34">
            <v>30</v>
          </cell>
          <cell r="I34">
            <v>34132</v>
          </cell>
          <cell r="J34">
            <v>34133</v>
          </cell>
          <cell r="K34">
            <v>35342</v>
          </cell>
          <cell r="S34">
            <v>6500</v>
          </cell>
        </row>
        <row r="35">
          <cell r="A35">
            <v>1098</v>
          </cell>
          <cell r="B35" t="str">
            <v>Orange County Sanitation District</v>
          </cell>
          <cell r="C35" t="str">
            <v>SO1</v>
          </cell>
          <cell r="D35" t="str">
            <v>Biomass</v>
          </cell>
          <cell r="E35" t="str">
            <v>David R Cox</v>
          </cell>
          <cell r="F35" t="str">
            <v>Active</v>
          </cell>
          <cell r="G35">
            <v>33490</v>
          </cell>
          <cell r="H35">
            <v>30</v>
          </cell>
          <cell r="I35">
            <v>34177</v>
          </cell>
          <cell r="J35">
            <v>34177</v>
          </cell>
          <cell r="K35">
            <v>45133</v>
          </cell>
          <cell r="M35">
            <v>8800</v>
          </cell>
          <cell r="N35">
            <v>3200</v>
          </cell>
          <cell r="O35">
            <v>12000</v>
          </cell>
          <cell r="Q35">
            <v>8800</v>
          </cell>
          <cell r="R35">
            <v>8800</v>
          </cell>
          <cell r="S35">
            <v>12000</v>
          </cell>
        </row>
        <row r="36">
          <cell r="A36">
            <v>1099</v>
          </cell>
          <cell r="B36" t="str">
            <v>Inland Empire Utilities Agency</v>
          </cell>
          <cell r="C36" t="str">
            <v>SO1</v>
          </cell>
          <cell r="D36" t="str">
            <v>Biomass</v>
          </cell>
          <cell r="E36" t="str">
            <v>Anthony F Blakemore</v>
          </cell>
          <cell r="F36" t="str">
            <v>Active</v>
          </cell>
          <cell r="G36">
            <v>33906</v>
          </cell>
          <cell r="H36">
            <v>30</v>
          </cell>
          <cell r="I36">
            <v>33966</v>
          </cell>
          <cell r="J36">
            <v>33966</v>
          </cell>
          <cell r="K36">
            <v>44922</v>
          </cell>
          <cell r="N36">
            <v>580</v>
          </cell>
          <cell r="O36">
            <v>580</v>
          </cell>
          <cell r="S36">
            <v>580</v>
          </cell>
        </row>
        <row r="37">
          <cell r="A37">
            <v>1100</v>
          </cell>
          <cell r="B37" t="str">
            <v>City of Tulare</v>
          </cell>
          <cell r="C37" t="str">
            <v>SO1</v>
          </cell>
          <cell r="D37" t="str">
            <v>Biomass</v>
          </cell>
          <cell r="E37" t="str">
            <v>Cathy Mendoza</v>
          </cell>
          <cell r="F37" t="str">
            <v>Terminated</v>
          </cell>
          <cell r="G37">
            <v>33820</v>
          </cell>
          <cell r="H37">
            <v>30</v>
          </cell>
          <cell r="I37">
            <v>33941</v>
          </cell>
          <cell r="J37">
            <v>33941</v>
          </cell>
          <cell r="K37">
            <v>36272</v>
          </cell>
          <cell r="M37">
            <v>30</v>
          </cell>
          <cell r="N37">
            <v>375</v>
          </cell>
          <cell r="O37">
            <v>405</v>
          </cell>
          <cell r="Q37">
            <v>30</v>
          </cell>
          <cell r="R37">
            <v>30</v>
          </cell>
          <cell r="S37">
            <v>405</v>
          </cell>
        </row>
        <row r="38">
          <cell r="A38">
            <v>1102</v>
          </cell>
          <cell r="B38" t="str">
            <v>Hanson Aggregates WRP, Inc.</v>
          </cell>
          <cell r="C38" t="str">
            <v>SO1</v>
          </cell>
          <cell r="D38" t="str">
            <v>Biomass</v>
          </cell>
          <cell r="E38" t="str">
            <v>Anthony F Blakemore</v>
          </cell>
          <cell r="F38" t="str">
            <v>Active</v>
          </cell>
          <cell r="G38">
            <v>32713</v>
          </cell>
          <cell r="H38">
            <v>1</v>
          </cell>
          <cell r="I38">
            <v>31868</v>
          </cell>
          <cell r="J38">
            <v>31868</v>
          </cell>
          <cell r="M38">
            <v>250</v>
          </cell>
          <cell r="O38">
            <v>250</v>
          </cell>
          <cell r="Q38">
            <v>250</v>
          </cell>
          <cell r="R38">
            <v>250</v>
          </cell>
          <cell r="S38">
            <v>250</v>
          </cell>
        </row>
        <row r="39">
          <cell r="A39">
            <v>1103</v>
          </cell>
          <cell r="B39" t="str">
            <v>MM Tulare Energy LLC</v>
          </cell>
          <cell r="C39" t="str">
            <v>SO1</v>
          </cell>
          <cell r="D39" t="str">
            <v>Biomass</v>
          </cell>
          <cell r="E39" t="str">
            <v>Michele Walker</v>
          </cell>
          <cell r="F39" t="str">
            <v>Active</v>
          </cell>
          <cell r="G39">
            <v>35396</v>
          </cell>
          <cell r="H39">
            <v>5</v>
          </cell>
          <cell r="I39">
            <v>35923</v>
          </cell>
          <cell r="J39">
            <v>35923</v>
          </cell>
          <cell r="K39">
            <v>39082</v>
          </cell>
          <cell r="M39">
            <v>1450</v>
          </cell>
          <cell r="N39">
            <v>450</v>
          </cell>
          <cell r="O39">
            <v>1900</v>
          </cell>
          <cell r="Q39">
            <v>1450</v>
          </cell>
          <cell r="R39">
            <v>1450</v>
          </cell>
          <cell r="S39">
            <v>1900</v>
          </cell>
        </row>
        <row r="40">
          <cell r="A40">
            <v>1104</v>
          </cell>
          <cell r="B40" t="str">
            <v>MM Tajiguas Energy LLC</v>
          </cell>
          <cell r="C40" t="str">
            <v>SO1</v>
          </cell>
          <cell r="D40" t="str">
            <v>Biomass</v>
          </cell>
          <cell r="E40" t="str">
            <v>Michele Walker</v>
          </cell>
          <cell r="F40" t="str">
            <v>Active</v>
          </cell>
          <cell r="G40">
            <v>35391</v>
          </cell>
          <cell r="H40">
            <v>5</v>
          </cell>
          <cell r="I40">
            <v>36743</v>
          </cell>
          <cell r="J40">
            <v>36800</v>
          </cell>
          <cell r="K40">
            <v>39082</v>
          </cell>
          <cell r="M40">
            <v>2750</v>
          </cell>
          <cell r="N40">
            <v>300</v>
          </cell>
          <cell r="O40">
            <v>3050</v>
          </cell>
          <cell r="Q40">
            <v>2750</v>
          </cell>
          <cell r="R40">
            <v>2750</v>
          </cell>
          <cell r="S40">
            <v>3050</v>
          </cell>
        </row>
        <row r="41">
          <cell r="A41">
            <v>1105</v>
          </cell>
          <cell r="B41" t="str">
            <v>MM Lopez Energy LLC</v>
          </cell>
          <cell r="C41" t="str">
            <v>SO1</v>
          </cell>
          <cell r="D41" t="str">
            <v>Biomass</v>
          </cell>
          <cell r="E41" t="str">
            <v>Michele Walker</v>
          </cell>
          <cell r="F41" t="str">
            <v>Active</v>
          </cell>
          <cell r="G41">
            <v>35396</v>
          </cell>
          <cell r="H41">
            <v>5</v>
          </cell>
          <cell r="I41">
            <v>36165</v>
          </cell>
          <cell r="J41">
            <v>36165</v>
          </cell>
          <cell r="K41">
            <v>39082</v>
          </cell>
          <cell r="M41">
            <v>6000</v>
          </cell>
          <cell r="O41">
            <v>6000</v>
          </cell>
          <cell r="Q41">
            <v>6000</v>
          </cell>
          <cell r="R41">
            <v>6000</v>
          </cell>
          <cell r="S41">
            <v>6000</v>
          </cell>
        </row>
        <row r="42">
          <cell r="A42">
            <v>1106</v>
          </cell>
          <cell r="B42" t="str">
            <v>Minnesota Methane (Yolo)</v>
          </cell>
          <cell r="C42" t="str">
            <v>SO1</v>
          </cell>
          <cell r="D42" t="str">
            <v>Biomass</v>
          </cell>
          <cell r="E42" t="str">
            <v>Michele Walker</v>
          </cell>
          <cell r="F42" t="str">
            <v>Active</v>
          </cell>
          <cell r="G42">
            <v>35396</v>
          </cell>
          <cell r="H42">
            <v>5</v>
          </cell>
          <cell r="I42">
            <v>35490</v>
          </cell>
          <cell r="J42">
            <v>35490</v>
          </cell>
          <cell r="K42">
            <v>39082</v>
          </cell>
          <cell r="M42">
            <v>2450</v>
          </cell>
          <cell r="O42">
            <v>2450</v>
          </cell>
          <cell r="Q42">
            <v>2450</v>
          </cell>
          <cell r="R42">
            <v>2450</v>
          </cell>
          <cell r="S42">
            <v>2450</v>
          </cell>
        </row>
        <row r="43">
          <cell r="A43">
            <v>1107</v>
          </cell>
          <cell r="B43" t="str">
            <v>Cambrian Energy Woodville LLC</v>
          </cell>
          <cell r="C43" t="str">
            <v>SO1</v>
          </cell>
          <cell r="D43" t="str">
            <v>Biomass</v>
          </cell>
          <cell r="E43" t="str">
            <v>Michele Walker</v>
          </cell>
          <cell r="F43" t="str">
            <v>Active</v>
          </cell>
          <cell r="G43">
            <v>35396</v>
          </cell>
          <cell r="H43">
            <v>2</v>
          </cell>
          <cell r="I43">
            <v>36511</v>
          </cell>
          <cell r="J43">
            <v>36708</v>
          </cell>
          <cell r="K43">
            <v>39082</v>
          </cell>
          <cell r="M43">
            <v>570</v>
          </cell>
          <cell r="N43">
            <v>30</v>
          </cell>
          <cell r="O43">
            <v>600</v>
          </cell>
          <cell r="Q43">
            <v>570</v>
          </cell>
          <cell r="R43">
            <v>570</v>
          </cell>
          <cell r="S43">
            <v>600</v>
          </cell>
        </row>
        <row r="44">
          <cell r="A44">
            <v>1109</v>
          </cell>
          <cell r="B44" t="str">
            <v>Highgrove Energy LLC</v>
          </cell>
          <cell r="C44" t="str">
            <v>SO1</v>
          </cell>
          <cell r="D44" t="str">
            <v>Biomass</v>
          </cell>
          <cell r="E44" t="str">
            <v>Michele Walker</v>
          </cell>
          <cell r="F44" t="str">
            <v>Terminated</v>
          </cell>
          <cell r="G44">
            <v>35396</v>
          </cell>
          <cell r="H44">
            <v>5</v>
          </cell>
          <cell r="K44">
            <v>37255</v>
          </cell>
          <cell r="M44">
            <v>950</v>
          </cell>
          <cell r="O44">
            <v>950</v>
          </cell>
          <cell r="Q44">
            <v>950</v>
          </cell>
          <cell r="R44">
            <v>950</v>
          </cell>
          <cell r="S44">
            <v>950</v>
          </cell>
        </row>
        <row r="45">
          <cell r="A45">
            <v>1110</v>
          </cell>
          <cell r="B45" t="str">
            <v>MM West Covina LLC (BKK I)</v>
          </cell>
          <cell r="C45" t="str">
            <v>SO1</v>
          </cell>
          <cell r="D45" t="str">
            <v>Biomass</v>
          </cell>
          <cell r="E45" t="str">
            <v>Michele Walker</v>
          </cell>
          <cell r="F45" t="str">
            <v>Active</v>
          </cell>
          <cell r="G45">
            <v>35396</v>
          </cell>
          <cell r="H45">
            <v>5</v>
          </cell>
          <cell r="I45">
            <v>35343</v>
          </cell>
          <cell r="J45">
            <v>35343</v>
          </cell>
          <cell r="K45">
            <v>39082</v>
          </cell>
          <cell r="M45">
            <v>3250</v>
          </cell>
          <cell r="N45">
            <v>3250</v>
          </cell>
          <cell r="O45">
            <v>6500</v>
          </cell>
          <cell r="Q45">
            <v>3250</v>
          </cell>
          <cell r="R45">
            <v>3250</v>
          </cell>
          <cell r="S45">
            <v>6500</v>
          </cell>
        </row>
        <row r="46">
          <cell r="A46">
            <v>1111</v>
          </cell>
          <cell r="B46" t="str">
            <v>MM West Covina LLC (BKK II)</v>
          </cell>
          <cell r="C46" t="str">
            <v>SO1</v>
          </cell>
          <cell r="D46" t="str">
            <v>Biomass</v>
          </cell>
          <cell r="E46" t="str">
            <v>Michele Walker</v>
          </cell>
          <cell r="F46" t="str">
            <v>Active</v>
          </cell>
          <cell r="G46">
            <v>35396</v>
          </cell>
          <cell r="H46">
            <v>5</v>
          </cell>
          <cell r="I46">
            <v>35343</v>
          </cell>
          <cell r="J46">
            <v>35343</v>
          </cell>
          <cell r="K46">
            <v>39082</v>
          </cell>
          <cell r="M46">
            <v>6500</v>
          </cell>
          <cell r="O46">
            <v>6500</v>
          </cell>
          <cell r="Q46">
            <v>6500</v>
          </cell>
          <cell r="R46">
            <v>6500</v>
          </cell>
          <cell r="S46">
            <v>6500</v>
          </cell>
        </row>
        <row r="47">
          <cell r="A47">
            <v>1112</v>
          </cell>
          <cell r="B47" t="str">
            <v>West Covina Energy LLC</v>
          </cell>
          <cell r="C47" t="str">
            <v>SO1</v>
          </cell>
          <cell r="D47" t="str">
            <v>Biomass</v>
          </cell>
          <cell r="E47" t="str">
            <v>Michele Walker</v>
          </cell>
          <cell r="F47" t="str">
            <v>Terminated</v>
          </cell>
          <cell r="G47">
            <v>35396</v>
          </cell>
          <cell r="H47">
            <v>5</v>
          </cell>
          <cell r="K47">
            <v>37255</v>
          </cell>
        </row>
        <row r="48">
          <cell r="A48">
            <v>1114</v>
          </cell>
          <cell r="B48" t="str">
            <v>IEUA</v>
          </cell>
          <cell r="C48" t="str">
            <v>NEG</v>
          </cell>
          <cell r="D48" t="str">
            <v>Biomass</v>
          </cell>
          <cell r="E48" t="str">
            <v>Michele Walker</v>
          </cell>
          <cell r="F48" t="str">
            <v>Terminated</v>
          </cell>
          <cell r="G48">
            <v>36224</v>
          </cell>
          <cell r="H48">
            <v>1</v>
          </cell>
          <cell r="I48">
            <v>36231</v>
          </cell>
          <cell r="K48">
            <v>36223</v>
          </cell>
        </row>
        <row r="49">
          <cell r="A49">
            <v>1115</v>
          </cell>
          <cell r="B49" t="str">
            <v>Wheelabrator Martell, Inc.</v>
          </cell>
          <cell r="C49" t="str">
            <v>SO1</v>
          </cell>
          <cell r="D49" t="str">
            <v>Biomass</v>
          </cell>
          <cell r="E49" t="str">
            <v>Pam Snethen</v>
          </cell>
          <cell r="F49" t="str">
            <v>Inactive</v>
          </cell>
          <cell r="G49">
            <v>35747</v>
          </cell>
          <cell r="H49">
            <v>0</v>
          </cell>
          <cell r="I49">
            <v>35760</v>
          </cell>
          <cell r="K49">
            <v>37255</v>
          </cell>
        </row>
        <row r="50">
          <cell r="A50">
            <v>1126</v>
          </cell>
          <cell r="B50" t="str">
            <v>Ventura Regional Sanitation District</v>
          </cell>
          <cell r="C50" t="str">
            <v>NEG</v>
          </cell>
          <cell r="D50" t="str">
            <v>Biomass</v>
          </cell>
          <cell r="E50" t="str">
            <v>David R Cox</v>
          </cell>
          <cell r="F50" t="str">
            <v>Active</v>
          </cell>
          <cell r="G50">
            <v>38231</v>
          </cell>
          <cell r="H50">
            <v>5</v>
          </cell>
          <cell r="I50">
            <v>38232</v>
          </cell>
          <cell r="J50">
            <v>38232</v>
          </cell>
          <cell r="K50">
            <v>40056</v>
          </cell>
          <cell r="M50">
            <v>70</v>
          </cell>
          <cell r="O50">
            <v>70</v>
          </cell>
          <cell r="Q50">
            <v>70</v>
          </cell>
          <cell r="R50">
            <v>70</v>
          </cell>
          <cell r="S50">
            <v>70</v>
          </cell>
        </row>
        <row r="51">
          <cell r="A51">
            <v>1207</v>
          </cell>
          <cell r="B51" t="str">
            <v>Liberty I Biofuels Power, LLC</v>
          </cell>
          <cell r="C51" t="str">
            <v>ERR</v>
          </cell>
          <cell r="D51" t="str">
            <v>Biomass</v>
          </cell>
          <cell r="E51" t="str">
            <v>Pam Snethen</v>
          </cell>
          <cell r="F51" t="str">
            <v>Active</v>
          </cell>
          <cell r="G51">
            <v>38419</v>
          </cell>
          <cell r="H51">
            <v>15</v>
          </cell>
          <cell r="I51">
            <v>39447</v>
          </cell>
          <cell r="S51">
            <v>5000</v>
          </cell>
        </row>
        <row r="52">
          <cell r="A52">
            <v>1208</v>
          </cell>
          <cell r="B52" t="str">
            <v>Sierra Biomass LLC</v>
          </cell>
          <cell r="C52" t="str">
            <v>ERR</v>
          </cell>
          <cell r="D52" t="str">
            <v>Biomass</v>
          </cell>
          <cell r="E52" t="str">
            <v>David R Cox</v>
          </cell>
          <cell r="F52" t="str">
            <v>Active</v>
          </cell>
          <cell r="G52">
            <v>38419</v>
          </cell>
          <cell r="H52">
            <v>20</v>
          </cell>
          <cell r="I52">
            <v>39447</v>
          </cell>
          <cell r="S52">
            <v>7500</v>
          </cell>
        </row>
        <row r="53">
          <cell r="A53">
            <v>1901</v>
          </cell>
          <cell r="B53" t="str">
            <v>Bowerman Renewable Power partners, L.P.</v>
          </cell>
          <cell r="C53" t="str">
            <v>BRPU</v>
          </cell>
          <cell r="D53" t="str">
            <v>Biomass</v>
          </cell>
          <cell r="E53" t="str">
            <v>Cynthia Shindle</v>
          </cell>
          <cell r="F53" t="str">
            <v>Terminated</v>
          </cell>
          <cell r="G53">
            <v>36161</v>
          </cell>
          <cell r="H53">
            <v>0</v>
          </cell>
          <cell r="I53">
            <v>36161</v>
          </cell>
        </row>
        <row r="54">
          <cell r="A54">
            <v>1903</v>
          </cell>
          <cell r="B54" t="str">
            <v>BTI-Chino, Inc.</v>
          </cell>
          <cell r="C54" t="str">
            <v>BRPU</v>
          </cell>
          <cell r="D54" t="str">
            <v>Biomass</v>
          </cell>
          <cell r="E54" t="str">
            <v>Cynthia Shindle</v>
          </cell>
          <cell r="F54" t="str">
            <v>Terminated</v>
          </cell>
          <cell r="G54">
            <v>36100</v>
          </cell>
          <cell r="H54">
            <v>0</v>
          </cell>
        </row>
        <row r="55">
          <cell r="A55">
            <v>2003</v>
          </cell>
          <cell r="B55" t="str">
            <v>Rhodia, Inc.</v>
          </cell>
          <cell r="C55" t="str">
            <v>SO1</v>
          </cell>
          <cell r="D55" t="str">
            <v>Cogeneration</v>
          </cell>
          <cell r="E55" t="str">
            <v>Anthony F Blakemore</v>
          </cell>
          <cell r="F55" t="str">
            <v>Active</v>
          </cell>
          <cell r="G55">
            <v>33950</v>
          </cell>
          <cell r="H55">
            <v>1</v>
          </cell>
          <cell r="I55">
            <v>27978</v>
          </cell>
          <cell r="J55">
            <v>27978</v>
          </cell>
          <cell r="N55">
            <v>5000</v>
          </cell>
          <cell r="O55">
            <v>5000</v>
          </cell>
          <cell r="S55">
            <v>5000</v>
          </cell>
        </row>
        <row r="56">
          <cell r="A56">
            <v>2005</v>
          </cell>
          <cell r="B56" t="str">
            <v>Chevron, USA, Inc. #1</v>
          </cell>
          <cell r="C56" t="str">
            <v>NEG</v>
          </cell>
          <cell r="D56" t="str">
            <v>Cogeneration</v>
          </cell>
          <cell r="E56" t="str">
            <v>David R Cox</v>
          </cell>
          <cell r="F56" t="str">
            <v>Active</v>
          </cell>
          <cell r="G56">
            <v>30831</v>
          </cell>
          <cell r="H56">
            <v>1</v>
          </cell>
          <cell r="I56">
            <v>28079</v>
          </cell>
          <cell r="J56">
            <v>28079</v>
          </cell>
          <cell r="N56">
            <v>1500</v>
          </cell>
          <cell r="O56">
            <v>1500</v>
          </cell>
          <cell r="S56">
            <v>1500</v>
          </cell>
        </row>
        <row r="57">
          <cell r="A57">
            <v>2006</v>
          </cell>
          <cell r="B57" t="str">
            <v>Vintage Petroleum Inc.</v>
          </cell>
          <cell r="C57" t="str">
            <v>NEG</v>
          </cell>
          <cell r="D57" t="str">
            <v>Cogeneration</v>
          </cell>
          <cell r="E57" t="str">
            <v>Bruce McCarthy</v>
          </cell>
          <cell r="F57" t="str">
            <v>Terminated</v>
          </cell>
          <cell r="G57">
            <v>28980</v>
          </cell>
          <cell r="H57">
            <v>1</v>
          </cell>
          <cell r="I57">
            <v>29291</v>
          </cell>
          <cell r="J57">
            <v>29291</v>
          </cell>
          <cell r="K57">
            <v>36828</v>
          </cell>
          <cell r="N57">
            <v>3300</v>
          </cell>
          <cell r="O57">
            <v>3300</v>
          </cell>
          <cell r="S57">
            <v>3300</v>
          </cell>
        </row>
        <row r="58">
          <cell r="A58">
            <v>2007</v>
          </cell>
          <cell r="B58" t="str">
            <v>Searles Valley Minerals Operations, Inc.</v>
          </cell>
          <cell r="C58" t="str">
            <v>RSO1</v>
          </cell>
          <cell r="D58" t="str">
            <v>Cogeneration</v>
          </cell>
          <cell r="E58" t="str">
            <v>David R Cox</v>
          </cell>
          <cell r="F58" t="str">
            <v>Active</v>
          </cell>
          <cell r="G58">
            <v>29000</v>
          </cell>
          <cell r="H58">
            <v>1</v>
          </cell>
          <cell r="I58">
            <v>29031</v>
          </cell>
          <cell r="J58">
            <v>29031</v>
          </cell>
          <cell r="K58">
            <v>40178</v>
          </cell>
          <cell r="M58">
            <v>15000</v>
          </cell>
          <cell r="O58">
            <v>15000</v>
          </cell>
          <cell r="Q58">
            <v>15000</v>
          </cell>
          <cell r="R58">
            <v>15000</v>
          </cell>
          <cell r="S58">
            <v>15000</v>
          </cell>
        </row>
        <row r="59">
          <cell r="A59">
            <v>2008</v>
          </cell>
          <cell r="B59" t="str">
            <v>Riverside Cement Company</v>
          </cell>
          <cell r="C59" t="str">
            <v>NEG</v>
          </cell>
          <cell r="D59" t="str">
            <v>Cogeneration</v>
          </cell>
          <cell r="E59" t="str">
            <v>Bruce McCarthy</v>
          </cell>
          <cell r="F59" t="str">
            <v>Terminated</v>
          </cell>
          <cell r="G59">
            <v>28982</v>
          </cell>
          <cell r="H59">
            <v>1</v>
          </cell>
          <cell r="I59">
            <v>29014</v>
          </cell>
          <cell r="J59">
            <v>29014</v>
          </cell>
          <cell r="K59">
            <v>37265</v>
          </cell>
          <cell r="N59">
            <v>17000</v>
          </cell>
          <cell r="O59">
            <v>17000</v>
          </cell>
          <cell r="S59">
            <v>17000</v>
          </cell>
        </row>
        <row r="60">
          <cell r="A60">
            <v>2010</v>
          </cell>
          <cell r="B60" t="str">
            <v>Loma Linda University</v>
          </cell>
          <cell r="C60" t="str">
            <v>SO1</v>
          </cell>
          <cell r="D60" t="str">
            <v>Cogeneration</v>
          </cell>
          <cell r="E60" t="str">
            <v>Anthony F Blakemore</v>
          </cell>
          <cell r="F60" t="str">
            <v>Active</v>
          </cell>
          <cell r="G60">
            <v>32846</v>
          </cell>
          <cell r="H60">
            <v>30</v>
          </cell>
          <cell r="I60">
            <v>29312</v>
          </cell>
          <cell r="J60">
            <v>32846</v>
          </cell>
          <cell r="K60">
            <v>43802</v>
          </cell>
          <cell r="M60">
            <v>3800</v>
          </cell>
          <cell r="N60">
            <v>9600</v>
          </cell>
          <cell r="O60">
            <v>13400</v>
          </cell>
          <cell r="Q60">
            <v>3800</v>
          </cell>
          <cell r="R60">
            <v>3800</v>
          </cell>
          <cell r="S60">
            <v>13400</v>
          </cell>
        </row>
        <row r="61">
          <cell r="A61">
            <v>2013</v>
          </cell>
          <cell r="B61" t="str">
            <v>Procter &amp; Gamble Paper Products</v>
          </cell>
          <cell r="C61" t="str">
            <v>NEG</v>
          </cell>
          <cell r="D61" t="str">
            <v>Cogeneration</v>
          </cell>
          <cell r="E61" t="str">
            <v>Cathy Mendoza</v>
          </cell>
          <cell r="F61" t="str">
            <v>Terminated</v>
          </cell>
          <cell r="G61">
            <v>31154</v>
          </cell>
          <cell r="H61">
            <v>15</v>
          </cell>
          <cell r="I61">
            <v>29977</v>
          </cell>
          <cell r="J61">
            <v>31155</v>
          </cell>
          <cell r="K61">
            <v>36632</v>
          </cell>
          <cell r="L61">
            <v>11600</v>
          </cell>
          <cell r="M61">
            <v>500</v>
          </cell>
          <cell r="N61">
            <v>7776</v>
          </cell>
          <cell r="O61">
            <v>19876</v>
          </cell>
          <cell r="P61">
            <v>11600</v>
          </cell>
          <cell r="Q61">
            <v>500</v>
          </cell>
          <cell r="R61">
            <v>12100</v>
          </cell>
          <cell r="S61">
            <v>19876</v>
          </cell>
        </row>
        <row r="62">
          <cell r="A62">
            <v>2014</v>
          </cell>
          <cell r="B62" t="str">
            <v>N. P. Cogeneration, Inc.</v>
          </cell>
          <cell r="C62" t="str">
            <v>SO4</v>
          </cell>
          <cell r="D62" t="str">
            <v>Cogeneration</v>
          </cell>
          <cell r="E62" t="str">
            <v>Bruce McCarthy</v>
          </cell>
          <cell r="F62" t="str">
            <v>Terminated</v>
          </cell>
          <cell r="G62">
            <v>30825</v>
          </cell>
          <cell r="H62">
            <v>20</v>
          </cell>
          <cell r="I62">
            <v>30284</v>
          </cell>
          <cell r="J62">
            <v>30682</v>
          </cell>
          <cell r="K62">
            <v>37102</v>
          </cell>
          <cell r="L62">
            <v>18000</v>
          </cell>
          <cell r="M62">
            <v>2000</v>
          </cell>
          <cell r="N62">
            <v>4700</v>
          </cell>
          <cell r="O62">
            <v>24700</v>
          </cell>
          <cell r="P62">
            <v>18000</v>
          </cell>
          <cell r="Q62">
            <v>2000</v>
          </cell>
          <cell r="R62">
            <v>20000</v>
          </cell>
          <cell r="S62">
            <v>24700</v>
          </cell>
        </row>
        <row r="63">
          <cell r="A63">
            <v>2015</v>
          </cell>
          <cell r="B63" t="str">
            <v>Arco CQC Kiln Inc.</v>
          </cell>
          <cell r="C63" t="str">
            <v>NEG</v>
          </cell>
          <cell r="D63" t="str">
            <v>Cogeneration</v>
          </cell>
          <cell r="E63" t="str">
            <v>Bruce McCarthy</v>
          </cell>
          <cell r="F63" t="str">
            <v>Terminated</v>
          </cell>
          <cell r="G63">
            <v>29951</v>
          </cell>
          <cell r="H63">
            <v>30</v>
          </cell>
          <cell r="I63">
            <v>30369</v>
          </cell>
          <cell r="J63">
            <v>30369</v>
          </cell>
          <cell r="K63">
            <v>36601</v>
          </cell>
          <cell r="L63">
            <v>25000</v>
          </cell>
          <cell r="M63">
            <v>5500</v>
          </cell>
          <cell r="N63">
            <v>3500</v>
          </cell>
          <cell r="O63">
            <v>34000</v>
          </cell>
          <cell r="P63">
            <v>25000</v>
          </cell>
          <cell r="Q63">
            <v>5500</v>
          </cell>
          <cell r="R63">
            <v>30500</v>
          </cell>
          <cell r="S63">
            <v>34000</v>
          </cell>
        </row>
        <row r="64">
          <cell r="A64">
            <v>2018</v>
          </cell>
          <cell r="B64" t="str">
            <v>Chaffey U.S.D./Alta Loma High School</v>
          </cell>
          <cell r="C64" t="str">
            <v>NEG</v>
          </cell>
          <cell r="D64" t="str">
            <v>Cogeneration</v>
          </cell>
          <cell r="E64" t="str">
            <v>Anthony F Blakemore</v>
          </cell>
          <cell r="F64" t="str">
            <v>Active</v>
          </cell>
          <cell r="G64">
            <v>30028</v>
          </cell>
          <cell r="H64">
            <v>1</v>
          </cell>
          <cell r="I64">
            <v>30361</v>
          </cell>
          <cell r="J64">
            <v>30361</v>
          </cell>
          <cell r="N64">
            <v>75</v>
          </cell>
          <cell r="O64">
            <v>75</v>
          </cell>
          <cell r="S64">
            <v>75</v>
          </cell>
        </row>
        <row r="65">
          <cell r="A65">
            <v>2019</v>
          </cell>
          <cell r="B65" t="str">
            <v>U.S. Borax And Chemical Corp.</v>
          </cell>
          <cell r="C65" t="str">
            <v>RSO1</v>
          </cell>
          <cell r="D65" t="str">
            <v>Cogeneration</v>
          </cell>
          <cell r="E65" t="str">
            <v>David R Cox</v>
          </cell>
          <cell r="F65" t="str">
            <v>Active</v>
          </cell>
          <cell r="G65">
            <v>30071</v>
          </cell>
          <cell r="H65">
            <v>20</v>
          </cell>
          <cell r="I65">
            <v>30834</v>
          </cell>
          <cell r="J65">
            <v>30950</v>
          </cell>
          <cell r="K65">
            <v>40080</v>
          </cell>
          <cell r="L65">
            <v>22000</v>
          </cell>
          <cell r="N65">
            <v>23000</v>
          </cell>
          <cell r="O65">
            <v>45000</v>
          </cell>
          <cell r="P65">
            <v>22000</v>
          </cell>
          <cell r="R65">
            <v>22000</v>
          </cell>
          <cell r="S65">
            <v>45000</v>
          </cell>
        </row>
        <row r="66">
          <cell r="A66">
            <v>2023</v>
          </cell>
          <cell r="B66" t="str">
            <v>Sunlaw Cogeneration Partners I</v>
          </cell>
          <cell r="C66" t="str">
            <v>NEG</v>
          </cell>
          <cell r="D66" t="str">
            <v>Cogeneration</v>
          </cell>
          <cell r="E66" t="str">
            <v>Bruce McCarthy</v>
          </cell>
          <cell r="F66" t="str">
            <v>Terminated</v>
          </cell>
          <cell r="G66">
            <v>30147</v>
          </cell>
          <cell r="H66">
            <v>20</v>
          </cell>
          <cell r="I66">
            <v>31518</v>
          </cell>
          <cell r="J66">
            <v>31572</v>
          </cell>
          <cell r="K66">
            <v>36163</v>
          </cell>
          <cell r="L66">
            <v>56000</v>
          </cell>
          <cell r="O66">
            <v>56000</v>
          </cell>
          <cell r="P66">
            <v>56000</v>
          </cell>
          <cell r="R66">
            <v>56000</v>
          </cell>
          <cell r="S66">
            <v>56000</v>
          </cell>
        </row>
        <row r="67">
          <cell r="A67">
            <v>2025</v>
          </cell>
          <cell r="B67" t="str">
            <v>Searles Valley Minerals Operations, Inc.</v>
          </cell>
          <cell r="C67" t="str">
            <v>NEG</v>
          </cell>
          <cell r="D67" t="str">
            <v>Cogeneration</v>
          </cell>
          <cell r="E67" t="str">
            <v>David R Cox</v>
          </cell>
          <cell r="F67" t="str">
            <v>Active</v>
          </cell>
          <cell r="G67">
            <v>30278</v>
          </cell>
          <cell r="H67">
            <v>30</v>
          </cell>
          <cell r="I67">
            <v>30407</v>
          </cell>
          <cell r="J67">
            <v>30510</v>
          </cell>
          <cell r="K67">
            <v>41467</v>
          </cell>
          <cell r="L67">
            <v>12000</v>
          </cell>
          <cell r="M67">
            <v>40000</v>
          </cell>
          <cell r="N67">
            <v>10500</v>
          </cell>
          <cell r="O67">
            <v>62500</v>
          </cell>
          <cell r="P67">
            <v>12000</v>
          </cell>
          <cell r="Q67">
            <v>40000</v>
          </cell>
          <cell r="R67">
            <v>52000</v>
          </cell>
          <cell r="S67">
            <v>62500</v>
          </cell>
        </row>
        <row r="68">
          <cell r="A68">
            <v>2031</v>
          </cell>
          <cell r="B68" t="str">
            <v>Paper Pak Industries</v>
          </cell>
          <cell r="C68" t="str">
            <v>SO1</v>
          </cell>
          <cell r="D68" t="str">
            <v>Cogeneration</v>
          </cell>
          <cell r="E68" t="str">
            <v>Cathy Mendoza</v>
          </cell>
          <cell r="F68" t="str">
            <v>Active</v>
          </cell>
          <cell r="G68">
            <v>30571</v>
          </cell>
          <cell r="H68">
            <v>1</v>
          </cell>
          <cell r="I68">
            <v>30956</v>
          </cell>
          <cell r="J68">
            <v>30956</v>
          </cell>
          <cell r="N68">
            <v>1400</v>
          </cell>
          <cell r="O68">
            <v>1400</v>
          </cell>
          <cell r="S68">
            <v>1400</v>
          </cell>
        </row>
        <row r="69">
          <cell r="A69">
            <v>2033</v>
          </cell>
          <cell r="B69" t="str">
            <v>Pomona Valley Hospital Medical Center</v>
          </cell>
          <cell r="C69" t="str">
            <v>SO1</v>
          </cell>
          <cell r="D69" t="str">
            <v>Cogeneration</v>
          </cell>
          <cell r="E69" t="str">
            <v>Anthony F Blakemore</v>
          </cell>
          <cell r="F69" t="str">
            <v>Terminated</v>
          </cell>
          <cell r="G69">
            <v>30680</v>
          </cell>
          <cell r="H69">
            <v>0</v>
          </cell>
          <cell r="I69">
            <v>31823</v>
          </cell>
          <cell r="J69">
            <v>31823</v>
          </cell>
          <cell r="K69">
            <v>38628</v>
          </cell>
          <cell r="N69">
            <v>800</v>
          </cell>
          <cell r="O69">
            <v>800</v>
          </cell>
          <cell r="S69">
            <v>800</v>
          </cell>
        </row>
        <row r="70">
          <cell r="A70">
            <v>2034</v>
          </cell>
          <cell r="B70" t="str">
            <v>Kern River Cogeneration Company</v>
          </cell>
          <cell r="C70" t="str">
            <v>NEG</v>
          </cell>
          <cell r="D70" t="str">
            <v>Cogeneration</v>
          </cell>
          <cell r="E70" t="str">
            <v>David R Cox</v>
          </cell>
          <cell r="F70" t="str">
            <v>Terminated</v>
          </cell>
          <cell r="G70">
            <v>30697</v>
          </cell>
          <cell r="H70">
            <v>20</v>
          </cell>
          <cell r="I70">
            <v>31168</v>
          </cell>
          <cell r="J70">
            <v>31268</v>
          </cell>
          <cell r="K70">
            <v>38573</v>
          </cell>
          <cell r="L70">
            <v>295000</v>
          </cell>
          <cell r="O70">
            <v>295000</v>
          </cell>
          <cell r="P70">
            <v>295000</v>
          </cell>
          <cell r="R70">
            <v>295000</v>
          </cell>
          <cell r="S70">
            <v>300000</v>
          </cell>
        </row>
        <row r="71">
          <cell r="A71">
            <v>2036</v>
          </cell>
          <cell r="B71" t="str">
            <v>Upland Unified School District</v>
          </cell>
          <cell r="C71" t="str">
            <v>SO3</v>
          </cell>
          <cell r="D71" t="str">
            <v>Cogeneration</v>
          </cell>
          <cell r="E71" t="str">
            <v>Pam Snethen</v>
          </cell>
          <cell r="F71" t="str">
            <v>Active</v>
          </cell>
          <cell r="G71">
            <v>31959</v>
          </cell>
          <cell r="H71">
            <v>1</v>
          </cell>
          <cell r="I71">
            <v>31048</v>
          </cell>
          <cell r="J71">
            <v>31048</v>
          </cell>
          <cell r="N71">
            <v>75</v>
          </cell>
          <cell r="O71">
            <v>75</v>
          </cell>
          <cell r="S71">
            <v>75</v>
          </cell>
        </row>
        <row r="72">
          <cell r="A72">
            <v>2037</v>
          </cell>
          <cell r="B72" t="str">
            <v>Ontario Cogeneration</v>
          </cell>
          <cell r="C72" t="str">
            <v>SO4</v>
          </cell>
          <cell r="D72" t="str">
            <v>Cogeneration</v>
          </cell>
          <cell r="E72" t="str">
            <v>Pam Snethen</v>
          </cell>
          <cell r="F72" t="str">
            <v>Active</v>
          </cell>
          <cell r="G72">
            <v>30740</v>
          </cell>
          <cell r="H72">
            <v>25</v>
          </cell>
          <cell r="I72">
            <v>30987</v>
          </cell>
          <cell r="J72">
            <v>31169</v>
          </cell>
          <cell r="K72">
            <v>40299</v>
          </cell>
          <cell r="L72">
            <v>4500</v>
          </cell>
          <cell r="N72">
            <v>7500</v>
          </cell>
          <cell r="O72">
            <v>12000</v>
          </cell>
          <cell r="P72">
            <v>4500</v>
          </cell>
          <cell r="R72">
            <v>4500</v>
          </cell>
          <cell r="S72">
            <v>12000</v>
          </cell>
        </row>
        <row r="73">
          <cell r="A73">
            <v>2040</v>
          </cell>
          <cell r="B73" t="str">
            <v>City of Palm Springs (Municipal Complex)</v>
          </cell>
          <cell r="C73" t="str">
            <v>NEG</v>
          </cell>
          <cell r="D73" t="str">
            <v>Cogeneration</v>
          </cell>
          <cell r="E73" t="str">
            <v>David R Cox</v>
          </cell>
          <cell r="F73" t="str">
            <v>Terminated</v>
          </cell>
          <cell r="G73">
            <v>30777</v>
          </cell>
          <cell r="H73">
            <v>20</v>
          </cell>
          <cell r="I73">
            <v>31138</v>
          </cell>
          <cell r="J73">
            <v>31230</v>
          </cell>
          <cell r="K73">
            <v>38600</v>
          </cell>
          <cell r="M73">
            <v>380</v>
          </cell>
          <cell r="N73">
            <v>920</v>
          </cell>
          <cell r="O73">
            <v>1300</v>
          </cell>
          <cell r="Q73">
            <v>380</v>
          </cell>
          <cell r="R73">
            <v>380</v>
          </cell>
          <cell r="S73">
            <v>1300</v>
          </cell>
        </row>
        <row r="74">
          <cell r="A74">
            <v>2041</v>
          </cell>
          <cell r="B74" t="str">
            <v>City of Palm Springs (Sunrise Plaza)</v>
          </cell>
          <cell r="C74" t="str">
            <v>SO4</v>
          </cell>
          <cell r="D74" t="str">
            <v>Cogeneration</v>
          </cell>
          <cell r="E74" t="str">
            <v>David R Cox</v>
          </cell>
          <cell r="F74" t="str">
            <v>Terminated</v>
          </cell>
          <cell r="G74">
            <v>31142</v>
          </cell>
          <cell r="H74">
            <v>20</v>
          </cell>
          <cell r="I74">
            <v>31211</v>
          </cell>
          <cell r="J74">
            <v>31321</v>
          </cell>
          <cell r="K74">
            <v>38625</v>
          </cell>
          <cell r="L74">
            <v>216</v>
          </cell>
          <cell r="N74">
            <v>425</v>
          </cell>
          <cell r="O74">
            <v>641</v>
          </cell>
          <cell r="P74">
            <v>216</v>
          </cell>
          <cell r="R74">
            <v>216</v>
          </cell>
          <cell r="S74">
            <v>650</v>
          </cell>
        </row>
        <row r="75">
          <cell r="A75">
            <v>2042</v>
          </cell>
          <cell r="B75" t="str">
            <v>O.L.S. Energy - Camarillo</v>
          </cell>
          <cell r="C75" t="str">
            <v>NEG</v>
          </cell>
          <cell r="D75" t="str">
            <v>Cogeneration</v>
          </cell>
          <cell r="E75" t="str">
            <v>David R Cox</v>
          </cell>
          <cell r="F75" t="str">
            <v>Active</v>
          </cell>
          <cell r="G75">
            <v>30783</v>
          </cell>
          <cell r="H75">
            <v>30</v>
          </cell>
          <cell r="I75">
            <v>32138</v>
          </cell>
          <cell r="J75">
            <v>32245</v>
          </cell>
          <cell r="K75">
            <v>43201</v>
          </cell>
          <cell r="L75">
            <v>26500</v>
          </cell>
          <cell r="M75">
            <v>1390</v>
          </cell>
          <cell r="N75">
            <v>150</v>
          </cell>
          <cell r="O75">
            <v>28040</v>
          </cell>
          <cell r="P75">
            <v>26500</v>
          </cell>
          <cell r="Q75">
            <v>1390</v>
          </cell>
          <cell r="R75">
            <v>27890</v>
          </cell>
          <cell r="S75">
            <v>28040</v>
          </cell>
        </row>
        <row r="76">
          <cell r="A76">
            <v>2043</v>
          </cell>
          <cell r="B76" t="str">
            <v>O.L.S. Energy - Chino</v>
          </cell>
          <cell r="C76" t="str">
            <v>NEG</v>
          </cell>
          <cell r="D76" t="str">
            <v>Cogeneration</v>
          </cell>
          <cell r="E76" t="str">
            <v>David R Cox</v>
          </cell>
          <cell r="F76" t="str">
            <v>Active</v>
          </cell>
          <cell r="G76">
            <v>30783</v>
          </cell>
          <cell r="H76">
            <v>30</v>
          </cell>
          <cell r="I76">
            <v>32135</v>
          </cell>
          <cell r="J76">
            <v>32213</v>
          </cell>
          <cell r="K76">
            <v>43169</v>
          </cell>
          <cell r="L76">
            <v>26000</v>
          </cell>
          <cell r="M76">
            <v>1600</v>
          </cell>
          <cell r="O76">
            <v>27600</v>
          </cell>
          <cell r="P76">
            <v>26000</v>
          </cell>
          <cell r="Q76">
            <v>1600</v>
          </cell>
          <cell r="R76">
            <v>27600</v>
          </cell>
          <cell r="S76">
            <v>27750</v>
          </cell>
        </row>
        <row r="77">
          <cell r="A77">
            <v>2044</v>
          </cell>
          <cell r="B77" t="str">
            <v>Kaweah Delta Hospital</v>
          </cell>
          <cell r="C77" t="str">
            <v>SO1</v>
          </cell>
          <cell r="D77" t="str">
            <v>Cogeneration</v>
          </cell>
          <cell r="E77" t="str">
            <v>Cathy Mendoza</v>
          </cell>
          <cell r="F77" t="str">
            <v>Terminated</v>
          </cell>
          <cell r="G77">
            <v>30846</v>
          </cell>
          <cell r="H77">
            <v>1</v>
          </cell>
          <cell r="I77">
            <v>30877</v>
          </cell>
          <cell r="J77">
            <v>30877</v>
          </cell>
          <cell r="K77">
            <v>37447</v>
          </cell>
          <cell r="M77">
            <v>350</v>
          </cell>
          <cell r="N77">
            <v>750</v>
          </cell>
          <cell r="O77">
            <v>1100</v>
          </cell>
          <cell r="Q77">
            <v>350</v>
          </cell>
          <cell r="R77">
            <v>350</v>
          </cell>
          <cell r="S77">
            <v>1100</v>
          </cell>
        </row>
        <row r="78">
          <cell r="A78">
            <v>2045</v>
          </cell>
          <cell r="B78" t="str">
            <v>TIN Inc. dba Temple-Inland</v>
          </cell>
          <cell r="C78" t="str">
            <v>SO4</v>
          </cell>
          <cell r="D78" t="str">
            <v>Cogeneration</v>
          </cell>
          <cell r="E78" t="str">
            <v>Pam Snethen</v>
          </cell>
          <cell r="F78" t="str">
            <v>Active</v>
          </cell>
          <cell r="G78">
            <v>30924</v>
          </cell>
          <cell r="H78">
            <v>30</v>
          </cell>
          <cell r="I78">
            <v>31291</v>
          </cell>
          <cell r="J78">
            <v>31413</v>
          </cell>
          <cell r="K78">
            <v>42369</v>
          </cell>
          <cell r="L78">
            <v>17000</v>
          </cell>
          <cell r="M78">
            <v>19700</v>
          </cell>
          <cell r="N78">
            <v>4360</v>
          </cell>
          <cell r="O78">
            <v>41060</v>
          </cell>
          <cell r="P78">
            <v>17000</v>
          </cell>
          <cell r="Q78">
            <v>19700</v>
          </cell>
          <cell r="R78">
            <v>36700</v>
          </cell>
          <cell r="S78">
            <v>41060</v>
          </cell>
        </row>
        <row r="79">
          <cell r="A79">
            <v>2049</v>
          </cell>
          <cell r="B79" t="str">
            <v>AES Placerita, Inc.</v>
          </cell>
          <cell r="C79" t="str">
            <v>NEG</v>
          </cell>
          <cell r="D79" t="str">
            <v>Cogeneration</v>
          </cell>
          <cell r="E79" t="str">
            <v>Bruce McCarthy</v>
          </cell>
          <cell r="F79" t="str">
            <v>Buyout Only</v>
          </cell>
          <cell r="G79">
            <v>31000</v>
          </cell>
          <cell r="H79">
            <v>25</v>
          </cell>
          <cell r="I79">
            <v>32309</v>
          </cell>
          <cell r="J79">
            <v>32384</v>
          </cell>
          <cell r="K79">
            <v>36444</v>
          </cell>
          <cell r="L79">
            <v>98700</v>
          </cell>
          <cell r="O79">
            <v>98700</v>
          </cell>
          <cell r="P79">
            <v>98700</v>
          </cell>
          <cell r="R79">
            <v>98700</v>
          </cell>
          <cell r="S79">
            <v>110000</v>
          </cell>
        </row>
        <row r="80">
          <cell r="A80">
            <v>2050</v>
          </cell>
          <cell r="B80" t="str">
            <v>Ripon Cogeneration LLC</v>
          </cell>
          <cell r="C80" t="str">
            <v>NEG</v>
          </cell>
          <cell r="D80" t="str">
            <v>Cogeneration</v>
          </cell>
          <cell r="E80" t="str">
            <v>David R Cox</v>
          </cell>
          <cell r="F80" t="str">
            <v>Active</v>
          </cell>
          <cell r="G80">
            <v>30994</v>
          </cell>
          <cell r="H80">
            <v>30</v>
          </cell>
          <cell r="I80">
            <v>31369</v>
          </cell>
          <cell r="J80">
            <v>31414</v>
          </cell>
          <cell r="K80">
            <v>42370</v>
          </cell>
          <cell r="L80">
            <v>36000</v>
          </cell>
          <cell r="O80">
            <v>36000</v>
          </cell>
          <cell r="P80">
            <v>36000</v>
          </cell>
          <cell r="R80">
            <v>36000</v>
          </cell>
          <cell r="S80">
            <v>36000</v>
          </cell>
        </row>
        <row r="81">
          <cell r="A81">
            <v>2053</v>
          </cell>
          <cell r="B81" t="str">
            <v>Watson Cogeneration Company</v>
          </cell>
          <cell r="C81" t="str">
            <v>NEG</v>
          </cell>
          <cell r="D81" t="str">
            <v>Cogeneration</v>
          </cell>
          <cell r="E81" t="str">
            <v>Anthony F Blakemore</v>
          </cell>
          <cell r="F81" t="str">
            <v>Active</v>
          </cell>
          <cell r="G81">
            <v>31035</v>
          </cell>
          <cell r="H81">
            <v>20</v>
          </cell>
          <cell r="I81">
            <v>32115</v>
          </cell>
          <cell r="J81">
            <v>32143</v>
          </cell>
          <cell r="K81">
            <v>39447</v>
          </cell>
          <cell r="L81">
            <v>340000</v>
          </cell>
          <cell r="N81">
            <v>45000</v>
          </cell>
          <cell r="O81">
            <v>385000</v>
          </cell>
          <cell r="P81">
            <v>340000</v>
          </cell>
          <cell r="R81">
            <v>340000</v>
          </cell>
          <cell r="S81">
            <v>385000</v>
          </cell>
        </row>
        <row r="82">
          <cell r="A82">
            <v>2055</v>
          </cell>
          <cell r="B82" t="str">
            <v>Weyerhaeuser Company</v>
          </cell>
          <cell r="C82" t="str">
            <v>SO4</v>
          </cell>
          <cell r="D82" t="str">
            <v>Cogeneration</v>
          </cell>
          <cell r="E82" t="str">
            <v>Pam Snethen</v>
          </cell>
          <cell r="F82" t="str">
            <v>Active</v>
          </cell>
          <cell r="G82">
            <v>31034</v>
          </cell>
          <cell r="H82">
            <v>30</v>
          </cell>
          <cell r="I82">
            <v>31485</v>
          </cell>
          <cell r="J82">
            <v>31485</v>
          </cell>
          <cell r="K82">
            <v>42442</v>
          </cell>
          <cell r="M82">
            <v>14000</v>
          </cell>
          <cell r="N82">
            <v>11000</v>
          </cell>
          <cell r="O82">
            <v>25000</v>
          </cell>
          <cell r="Q82">
            <v>14000</v>
          </cell>
          <cell r="R82">
            <v>14000</v>
          </cell>
          <cell r="S82">
            <v>25000</v>
          </cell>
        </row>
        <row r="83">
          <cell r="A83">
            <v>2057</v>
          </cell>
          <cell r="B83" t="str">
            <v>Simmax Energy LLC (St Erne Sanitarium)</v>
          </cell>
          <cell r="C83" t="str">
            <v>SO3</v>
          </cell>
          <cell r="D83" t="str">
            <v>Cogeneration</v>
          </cell>
          <cell r="E83" t="str">
            <v>Michele Walker</v>
          </cell>
          <cell r="F83" t="str">
            <v>Inactive</v>
          </cell>
          <cell r="G83">
            <v>31043</v>
          </cell>
          <cell r="H83">
            <v>1</v>
          </cell>
          <cell r="I83">
            <v>31229</v>
          </cell>
          <cell r="J83">
            <v>31229</v>
          </cell>
          <cell r="N83">
            <v>100</v>
          </cell>
          <cell r="O83">
            <v>100</v>
          </cell>
          <cell r="S83">
            <v>100</v>
          </cell>
        </row>
        <row r="84">
          <cell r="A84">
            <v>2058</v>
          </cell>
          <cell r="B84" t="str">
            <v>Sycamore Cogeneration Company</v>
          </cell>
          <cell r="C84" t="str">
            <v>NEG</v>
          </cell>
          <cell r="D84" t="str">
            <v>Cogeneration</v>
          </cell>
          <cell r="E84" t="str">
            <v>David R Cox</v>
          </cell>
          <cell r="F84" t="str">
            <v>Active</v>
          </cell>
          <cell r="G84">
            <v>31034</v>
          </cell>
          <cell r="H84">
            <v>20</v>
          </cell>
          <cell r="I84">
            <v>32106</v>
          </cell>
          <cell r="J84">
            <v>32143</v>
          </cell>
          <cell r="K84">
            <v>39447</v>
          </cell>
          <cell r="L84">
            <v>300000</v>
          </cell>
          <cell r="O84">
            <v>300000</v>
          </cell>
          <cell r="P84">
            <v>300000</v>
          </cell>
          <cell r="R84">
            <v>300000</v>
          </cell>
          <cell r="S84">
            <v>300000</v>
          </cell>
        </row>
        <row r="85">
          <cell r="A85">
            <v>2060</v>
          </cell>
          <cell r="B85" t="str">
            <v>BP Amoco</v>
          </cell>
          <cell r="C85" t="str">
            <v>SO1</v>
          </cell>
          <cell r="D85" t="str">
            <v>Cogeneration</v>
          </cell>
          <cell r="E85" t="str">
            <v>Anthony F Blakemore</v>
          </cell>
          <cell r="F85" t="str">
            <v>Active</v>
          </cell>
          <cell r="G85">
            <v>31065</v>
          </cell>
          <cell r="H85">
            <v>0</v>
          </cell>
          <cell r="I85">
            <v>31168</v>
          </cell>
          <cell r="J85">
            <v>31168</v>
          </cell>
          <cell r="N85">
            <v>8000</v>
          </cell>
          <cell r="O85">
            <v>8000</v>
          </cell>
          <cell r="S85">
            <v>8000</v>
          </cell>
        </row>
        <row r="86">
          <cell r="A86">
            <v>2061</v>
          </cell>
          <cell r="B86" t="str">
            <v>The Forum #1</v>
          </cell>
          <cell r="C86" t="str">
            <v>SO1</v>
          </cell>
          <cell r="D86" t="str">
            <v>Cogeneration</v>
          </cell>
          <cell r="E86" t="str">
            <v>Michele Walker</v>
          </cell>
          <cell r="F86" t="str">
            <v>Terminated</v>
          </cell>
          <cell r="G86">
            <v>31092</v>
          </cell>
          <cell r="H86">
            <v>0</v>
          </cell>
          <cell r="I86">
            <v>31138</v>
          </cell>
          <cell r="J86">
            <v>31138</v>
          </cell>
          <cell r="K86">
            <v>38371</v>
          </cell>
          <cell r="N86">
            <v>115</v>
          </cell>
          <cell r="O86">
            <v>115</v>
          </cell>
          <cell r="S86">
            <v>115</v>
          </cell>
        </row>
        <row r="87">
          <cell r="A87">
            <v>2062</v>
          </cell>
          <cell r="B87" t="str">
            <v>San Marino School District</v>
          </cell>
          <cell r="C87" t="str">
            <v>SO3</v>
          </cell>
          <cell r="D87" t="str">
            <v>Cogeneration</v>
          </cell>
          <cell r="E87" t="str">
            <v>Bruce McCarthy</v>
          </cell>
          <cell r="F87" t="str">
            <v>Terminated</v>
          </cell>
          <cell r="G87">
            <v>31098</v>
          </cell>
          <cell r="H87">
            <v>1</v>
          </cell>
          <cell r="I87">
            <v>31138</v>
          </cell>
          <cell r="J87">
            <v>31138</v>
          </cell>
          <cell r="K87">
            <v>37411</v>
          </cell>
          <cell r="N87">
            <v>60</v>
          </cell>
          <cell r="O87">
            <v>60</v>
          </cell>
          <cell r="S87">
            <v>60</v>
          </cell>
        </row>
        <row r="88">
          <cell r="A88">
            <v>2064</v>
          </cell>
          <cell r="B88" t="str">
            <v>Wheelabrator Norwalk Energy Co, Inc</v>
          </cell>
          <cell r="C88" t="str">
            <v>NEG</v>
          </cell>
          <cell r="D88" t="str">
            <v>Cogeneration</v>
          </cell>
          <cell r="E88" t="str">
            <v>Pam Snethen</v>
          </cell>
          <cell r="F88" t="str">
            <v>Active</v>
          </cell>
          <cell r="G88">
            <v>31099</v>
          </cell>
          <cell r="H88">
            <v>30</v>
          </cell>
          <cell r="I88">
            <v>32030</v>
          </cell>
          <cell r="J88">
            <v>32191</v>
          </cell>
          <cell r="K88">
            <v>43148</v>
          </cell>
          <cell r="L88">
            <v>27300</v>
          </cell>
          <cell r="M88">
            <v>500</v>
          </cell>
          <cell r="N88">
            <v>1200</v>
          </cell>
          <cell r="O88">
            <v>29000</v>
          </cell>
          <cell r="P88">
            <v>27300</v>
          </cell>
          <cell r="Q88">
            <v>500</v>
          </cell>
          <cell r="R88">
            <v>27800</v>
          </cell>
          <cell r="S88">
            <v>29000</v>
          </cell>
        </row>
        <row r="89">
          <cell r="A89">
            <v>2066</v>
          </cell>
          <cell r="B89" t="str">
            <v>Glendora High School</v>
          </cell>
          <cell r="C89" t="str">
            <v>SO3</v>
          </cell>
          <cell r="D89" t="str">
            <v>Cogeneration</v>
          </cell>
          <cell r="E89" t="str">
            <v>Cathy Mendoza</v>
          </cell>
          <cell r="F89" t="str">
            <v>Active</v>
          </cell>
          <cell r="G89">
            <v>31076</v>
          </cell>
          <cell r="H89">
            <v>1</v>
          </cell>
          <cell r="I89">
            <v>31229</v>
          </cell>
          <cell r="J89">
            <v>31229</v>
          </cell>
          <cell r="N89">
            <v>75</v>
          </cell>
          <cell r="O89">
            <v>75</v>
          </cell>
          <cell r="S89">
            <v>75</v>
          </cell>
        </row>
        <row r="90">
          <cell r="A90">
            <v>2067</v>
          </cell>
          <cell r="B90" t="str">
            <v>Harbor Cogeneration Company</v>
          </cell>
          <cell r="C90" t="str">
            <v>SO4</v>
          </cell>
          <cell r="D90" t="str">
            <v>Cogeneration</v>
          </cell>
          <cell r="E90" t="str">
            <v>Bruce McCarthy</v>
          </cell>
          <cell r="F90" t="str">
            <v>Buyout Only</v>
          </cell>
          <cell r="G90">
            <v>31149</v>
          </cell>
          <cell r="H90">
            <v>30</v>
          </cell>
          <cell r="I90">
            <v>32507</v>
          </cell>
          <cell r="J90">
            <v>32610</v>
          </cell>
          <cell r="K90">
            <v>36206</v>
          </cell>
          <cell r="L90">
            <v>76400</v>
          </cell>
          <cell r="O90">
            <v>76400</v>
          </cell>
          <cell r="P90">
            <v>76400</v>
          </cell>
          <cell r="R90">
            <v>76400</v>
          </cell>
          <cell r="S90">
            <v>80000</v>
          </cell>
        </row>
        <row r="91">
          <cell r="A91">
            <v>2069</v>
          </cell>
          <cell r="B91" t="str">
            <v>Blue Heron Paper Company of CA, LLC</v>
          </cell>
          <cell r="C91" t="str">
            <v>SO1</v>
          </cell>
          <cell r="D91" t="str">
            <v>Cogeneration</v>
          </cell>
          <cell r="E91" t="str">
            <v>Pam Snethen</v>
          </cell>
          <cell r="F91" t="str">
            <v>Terminated</v>
          </cell>
          <cell r="G91">
            <v>31148</v>
          </cell>
          <cell r="H91">
            <v>1</v>
          </cell>
          <cell r="I91">
            <v>31199</v>
          </cell>
          <cell r="J91">
            <v>31199</v>
          </cell>
          <cell r="K91">
            <v>38762</v>
          </cell>
          <cell r="M91">
            <v>500</v>
          </cell>
          <cell r="N91">
            <v>11500</v>
          </cell>
          <cell r="O91">
            <v>12000</v>
          </cell>
          <cell r="Q91">
            <v>500</v>
          </cell>
          <cell r="R91">
            <v>500</v>
          </cell>
          <cell r="S91">
            <v>12000</v>
          </cell>
        </row>
        <row r="92">
          <cell r="A92">
            <v>2071</v>
          </cell>
          <cell r="B92" t="str">
            <v>ACE Cogeneration Company</v>
          </cell>
          <cell r="C92" t="str">
            <v>NEG</v>
          </cell>
          <cell r="D92" t="str">
            <v>Cogeneration</v>
          </cell>
          <cell r="E92" t="str">
            <v>Pam Snethen</v>
          </cell>
          <cell r="F92" t="str">
            <v>Active</v>
          </cell>
          <cell r="G92">
            <v>31152</v>
          </cell>
          <cell r="H92">
            <v>25</v>
          </cell>
          <cell r="I92">
            <v>33136</v>
          </cell>
          <cell r="J92">
            <v>33179</v>
          </cell>
          <cell r="K92">
            <v>42309</v>
          </cell>
          <cell r="L92">
            <v>85000</v>
          </cell>
          <cell r="N92">
            <v>12000</v>
          </cell>
          <cell r="O92">
            <v>97000</v>
          </cell>
          <cell r="P92">
            <v>85000</v>
          </cell>
          <cell r="R92">
            <v>85000</v>
          </cell>
          <cell r="S92">
            <v>108000</v>
          </cell>
        </row>
        <row r="93">
          <cell r="A93">
            <v>2072</v>
          </cell>
          <cell r="B93" t="str">
            <v>Procter &amp; Gamble Paper Prod Oxnard II</v>
          </cell>
          <cell r="C93" t="str">
            <v>SO4</v>
          </cell>
          <cell r="D93" t="str">
            <v>Cogeneration</v>
          </cell>
          <cell r="E93" t="str">
            <v>Cathy Mendoza</v>
          </cell>
          <cell r="F93" t="str">
            <v>Active</v>
          </cell>
          <cell r="G93">
            <v>31153</v>
          </cell>
          <cell r="H93">
            <v>30</v>
          </cell>
          <cell r="I93">
            <v>32829</v>
          </cell>
          <cell r="J93">
            <v>32874</v>
          </cell>
          <cell r="K93">
            <v>43830</v>
          </cell>
          <cell r="L93">
            <v>45000</v>
          </cell>
          <cell r="M93">
            <v>1100</v>
          </cell>
          <cell r="N93">
            <v>3800</v>
          </cell>
          <cell r="O93">
            <v>49900</v>
          </cell>
          <cell r="P93">
            <v>45000</v>
          </cell>
          <cell r="Q93">
            <v>1100</v>
          </cell>
          <cell r="R93">
            <v>46100</v>
          </cell>
          <cell r="S93">
            <v>49900</v>
          </cell>
        </row>
        <row r="94">
          <cell r="A94">
            <v>2073</v>
          </cell>
          <cell r="B94" t="str">
            <v>Rockwell International</v>
          </cell>
          <cell r="C94" t="str">
            <v>SO4</v>
          </cell>
          <cell r="D94" t="str">
            <v>Cogeneration</v>
          </cell>
          <cell r="E94" t="str">
            <v>Cynthia Shindle</v>
          </cell>
          <cell r="F94" t="str">
            <v>Terminated</v>
          </cell>
          <cell r="G94">
            <v>31154</v>
          </cell>
          <cell r="H94">
            <v>15</v>
          </cell>
          <cell r="I94">
            <v>32342</v>
          </cell>
          <cell r="J94">
            <v>32342</v>
          </cell>
          <cell r="K94">
            <v>35725</v>
          </cell>
          <cell r="M94">
            <v>24000</v>
          </cell>
          <cell r="N94">
            <v>4000</v>
          </cell>
          <cell r="O94">
            <v>28000</v>
          </cell>
          <cell r="Q94">
            <v>24000</v>
          </cell>
          <cell r="R94">
            <v>24000</v>
          </cell>
          <cell r="S94">
            <v>28000</v>
          </cell>
        </row>
        <row r="95">
          <cell r="A95">
            <v>2074</v>
          </cell>
          <cell r="B95" t="str">
            <v>San Antonio Community Hospital</v>
          </cell>
          <cell r="C95" t="str">
            <v>SO4</v>
          </cell>
          <cell r="D95" t="str">
            <v>Cogeneration</v>
          </cell>
          <cell r="E95" t="str">
            <v>Cathy Mendoza</v>
          </cell>
          <cell r="F95" t="str">
            <v>Terminated</v>
          </cell>
          <cell r="G95">
            <v>31152</v>
          </cell>
          <cell r="H95">
            <v>15</v>
          </cell>
          <cell r="I95">
            <v>31306</v>
          </cell>
          <cell r="J95">
            <v>31525</v>
          </cell>
          <cell r="K95">
            <v>36971</v>
          </cell>
          <cell r="N95">
            <v>1744</v>
          </cell>
          <cell r="O95">
            <v>1744</v>
          </cell>
          <cell r="S95">
            <v>1744</v>
          </cell>
        </row>
        <row r="96">
          <cell r="A96">
            <v>2076</v>
          </cell>
          <cell r="B96" t="str">
            <v>Midway Sunset Cogeneration Co.</v>
          </cell>
          <cell r="C96" t="str">
            <v>NEG</v>
          </cell>
          <cell r="D96" t="str">
            <v>Cogeneration</v>
          </cell>
          <cell r="E96" t="str">
            <v>Pam Snethen</v>
          </cell>
          <cell r="F96" t="str">
            <v>Active</v>
          </cell>
          <cell r="G96">
            <v>31154</v>
          </cell>
          <cell r="H96">
            <v>20</v>
          </cell>
          <cell r="I96">
            <v>32563</v>
          </cell>
          <cell r="J96">
            <v>32636</v>
          </cell>
          <cell r="K96">
            <v>39940</v>
          </cell>
          <cell r="L96">
            <v>200000</v>
          </cell>
          <cell r="O96">
            <v>200000</v>
          </cell>
          <cell r="P96">
            <v>200000</v>
          </cell>
          <cell r="R96">
            <v>200000</v>
          </cell>
          <cell r="S96">
            <v>225000</v>
          </cell>
        </row>
        <row r="97">
          <cell r="A97">
            <v>2077</v>
          </cell>
          <cell r="B97" t="str">
            <v>Rio Bravo Jasmin</v>
          </cell>
          <cell r="C97" t="str">
            <v>SO4</v>
          </cell>
          <cell r="D97" t="str">
            <v>Cogeneration</v>
          </cell>
          <cell r="E97" t="str">
            <v>Michele Walker</v>
          </cell>
          <cell r="F97" t="str">
            <v>Active</v>
          </cell>
          <cell r="G97">
            <v>31153</v>
          </cell>
          <cell r="H97">
            <v>30</v>
          </cell>
          <cell r="I97">
            <v>32814</v>
          </cell>
          <cell r="J97">
            <v>32919</v>
          </cell>
          <cell r="K97">
            <v>43875</v>
          </cell>
          <cell r="L97">
            <v>30000</v>
          </cell>
          <cell r="M97">
            <v>7000</v>
          </cell>
          <cell r="N97">
            <v>4000</v>
          </cell>
          <cell r="O97">
            <v>41000</v>
          </cell>
          <cell r="P97">
            <v>30000</v>
          </cell>
          <cell r="Q97">
            <v>7000</v>
          </cell>
          <cell r="R97">
            <v>37000</v>
          </cell>
          <cell r="S97">
            <v>41000</v>
          </cell>
        </row>
        <row r="98">
          <cell r="A98">
            <v>2078</v>
          </cell>
          <cell r="B98" t="str">
            <v>Mojave Cogeneration Co. L. P.</v>
          </cell>
          <cell r="C98" t="str">
            <v>NEG</v>
          </cell>
          <cell r="D98" t="str">
            <v>Cogeneration</v>
          </cell>
          <cell r="E98" t="str">
            <v>David R Cox</v>
          </cell>
          <cell r="F98" t="str">
            <v>Active</v>
          </cell>
          <cell r="G98">
            <v>32206</v>
          </cell>
          <cell r="H98">
            <v>20</v>
          </cell>
          <cell r="I98">
            <v>33037</v>
          </cell>
          <cell r="J98">
            <v>33081</v>
          </cell>
          <cell r="K98">
            <v>40385</v>
          </cell>
          <cell r="L98">
            <v>48000</v>
          </cell>
          <cell r="N98">
            <v>1850</v>
          </cell>
          <cell r="O98">
            <v>49850</v>
          </cell>
          <cell r="P98">
            <v>48000</v>
          </cell>
          <cell r="R98">
            <v>48000</v>
          </cell>
          <cell r="S98">
            <v>56850</v>
          </cell>
        </row>
        <row r="99">
          <cell r="A99">
            <v>2081</v>
          </cell>
          <cell r="B99" t="str">
            <v>Corona Energy Partners Ltd.</v>
          </cell>
          <cell r="C99" t="str">
            <v>SO2</v>
          </cell>
          <cell r="D99" t="str">
            <v>Cogeneration</v>
          </cell>
          <cell r="E99" t="str">
            <v>David R Cox</v>
          </cell>
          <cell r="F99" t="str">
            <v>Active</v>
          </cell>
          <cell r="G99">
            <v>31198</v>
          </cell>
          <cell r="H99">
            <v>30</v>
          </cell>
          <cell r="I99">
            <v>32284</v>
          </cell>
          <cell r="J99">
            <v>32299</v>
          </cell>
          <cell r="K99">
            <v>43255</v>
          </cell>
          <cell r="L99">
            <v>35000</v>
          </cell>
          <cell r="N99">
            <v>7000</v>
          </cell>
          <cell r="O99">
            <v>42000</v>
          </cell>
          <cell r="P99">
            <v>35000</v>
          </cell>
          <cell r="R99">
            <v>35000</v>
          </cell>
          <cell r="S99">
            <v>42000</v>
          </cell>
        </row>
        <row r="100">
          <cell r="A100">
            <v>2082</v>
          </cell>
          <cell r="B100" t="str">
            <v>Jefferson Smurfit Corporation</v>
          </cell>
          <cell r="C100" t="str">
            <v>NEG</v>
          </cell>
          <cell r="D100" t="str">
            <v>Cogeneration</v>
          </cell>
          <cell r="E100" t="str">
            <v>Cathy Mendoza</v>
          </cell>
          <cell r="F100" t="str">
            <v>Terminated</v>
          </cell>
          <cell r="G100">
            <v>31205</v>
          </cell>
          <cell r="H100">
            <v>15</v>
          </cell>
          <cell r="I100">
            <v>31412</v>
          </cell>
          <cell r="J100">
            <v>31649</v>
          </cell>
          <cell r="K100">
            <v>37127</v>
          </cell>
          <cell r="L100">
            <v>28500</v>
          </cell>
          <cell r="M100">
            <v>11500</v>
          </cell>
          <cell r="O100">
            <v>40000</v>
          </cell>
          <cell r="P100">
            <v>28500</v>
          </cell>
          <cell r="Q100">
            <v>11500</v>
          </cell>
          <cell r="R100">
            <v>40000</v>
          </cell>
          <cell r="S100">
            <v>40000</v>
          </cell>
        </row>
        <row r="101">
          <cell r="A101">
            <v>2083</v>
          </cell>
          <cell r="B101" t="str">
            <v>O'Brien California Cogen. Ltd.</v>
          </cell>
          <cell r="C101" t="str">
            <v>NEG</v>
          </cell>
          <cell r="D101" t="str">
            <v>Cogeneration</v>
          </cell>
          <cell r="E101" t="str">
            <v>Bruce McCarthy</v>
          </cell>
          <cell r="F101" t="str">
            <v>Buyout Only</v>
          </cell>
          <cell r="G101">
            <v>31212</v>
          </cell>
          <cell r="H101">
            <v>30</v>
          </cell>
          <cell r="I101">
            <v>32740</v>
          </cell>
          <cell r="J101">
            <v>32938</v>
          </cell>
          <cell r="K101">
            <v>36403</v>
          </cell>
          <cell r="L101">
            <v>30400</v>
          </cell>
          <cell r="M101">
            <v>3600</v>
          </cell>
          <cell r="N101">
            <v>1000</v>
          </cell>
          <cell r="O101">
            <v>35000</v>
          </cell>
          <cell r="P101">
            <v>30400</v>
          </cell>
          <cell r="Q101">
            <v>3600</v>
          </cell>
          <cell r="R101">
            <v>34000</v>
          </cell>
          <cell r="S101">
            <v>35000</v>
          </cell>
        </row>
        <row r="102">
          <cell r="A102">
            <v>2085</v>
          </cell>
          <cell r="B102" t="str">
            <v>Episcopal Home</v>
          </cell>
          <cell r="C102" t="str">
            <v>SO1</v>
          </cell>
          <cell r="D102" t="str">
            <v>Cogeneration</v>
          </cell>
          <cell r="E102" t="str">
            <v>Pam Snethen</v>
          </cell>
          <cell r="F102" t="str">
            <v>Active</v>
          </cell>
          <cell r="G102">
            <v>31267</v>
          </cell>
          <cell r="H102">
            <v>1</v>
          </cell>
          <cell r="I102">
            <v>31413</v>
          </cell>
          <cell r="J102">
            <v>31413</v>
          </cell>
          <cell r="N102">
            <v>200</v>
          </cell>
          <cell r="O102">
            <v>200</v>
          </cell>
          <cell r="S102">
            <v>200</v>
          </cell>
        </row>
        <row r="103">
          <cell r="A103">
            <v>2087</v>
          </cell>
          <cell r="B103" t="str">
            <v>Carson Cogeneration Company</v>
          </cell>
          <cell r="C103" t="str">
            <v>SO2</v>
          </cell>
          <cell r="D103" t="str">
            <v>Cogeneration</v>
          </cell>
          <cell r="E103" t="str">
            <v>David R Cox</v>
          </cell>
          <cell r="F103" t="str">
            <v>Active</v>
          </cell>
          <cell r="G103">
            <v>31208</v>
          </cell>
          <cell r="H103">
            <v>30</v>
          </cell>
          <cell r="I103">
            <v>32864</v>
          </cell>
          <cell r="J103">
            <v>32911</v>
          </cell>
          <cell r="K103">
            <v>43867</v>
          </cell>
          <cell r="L103">
            <v>42000</v>
          </cell>
          <cell r="M103">
            <v>6900</v>
          </cell>
          <cell r="N103">
            <v>1500</v>
          </cell>
          <cell r="O103">
            <v>50400</v>
          </cell>
          <cell r="P103">
            <v>42000</v>
          </cell>
          <cell r="Q103">
            <v>6900</v>
          </cell>
          <cell r="R103">
            <v>48900</v>
          </cell>
          <cell r="S103">
            <v>50400</v>
          </cell>
        </row>
        <row r="104">
          <cell r="A104">
            <v>2101</v>
          </cell>
          <cell r="B104" t="str">
            <v>ExxonMobil Production Company</v>
          </cell>
          <cell r="C104" t="str">
            <v>SO1</v>
          </cell>
          <cell r="D104" t="str">
            <v>Cogeneration</v>
          </cell>
          <cell r="E104" t="str">
            <v>Michele Walker</v>
          </cell>
          <cell r="F104" t="str">
            <v>Active</v>
          </cell>
          <cell r="G104">
            <v>34057</v>
          </cell>
          <cell r="H104">
            <v>1</v>
          </cell>
          <cell r="I104">
            <v>34200</v>
          </cell>
          <cell r="J104">
            <v>34200</v>
          </cell>
          <cell r="N104">
            <v>49000</v>
          </cell>
          <cell r="O104">
            <v>49000</v>
          </cell>
          <cell r="S104">
            <v>49000</v>
          </cell>
        </row>
        <row r="105">
          <cell r="A105">
            <v>2102</v>
          </cell>
          <cell r="B105" t="str">
            <v>Point Arguello Pipeline</v>
          </cell>
          <cell r="C105" t="str">
            <v>SO1</v>
          </cell>
          <cell r="D105" t="str">
            <v>Cogeneration</v>
          </cell>
          <cell r="E105" t="str">
            <v>Bruce McCarthy</v>
          </cell>
          <cell r="F105" t="str">
            <v>Terminated</v>
          </cell>
          <cell r="G105">
            <v>32087</v>
          </cell>
          <cell r="H105">
            <v>1</v>
          </cell>
          <cell r="I105">
            <v>32126</v>
          </cell>
          <cell r="J105">
            <v>32126</v>
          </cell>
          <cell r="K105">
            <v>36996</v>
          </cell>
          <cell r="M105">
            <v>7000</v>
          </cell>
          <cell r="N105">
            <v>10200</v>
          </cell>
          <cell r="O105">
            <v>17200</v>
          </cell>
          <cell r="Q105">
            <v>7000</v>
          </cell>
          <cell r="R105">
            <v>7000</v>
          </cell>
          <cell r="S105">
            <v>17200</v>
          </cell>
        </row>
        <row r="106">
          <cell r="A106">
            <v>2111</v>
          </cell>
          <cell r="B106" t="str">
            <v>California State University Long Beach</v>
          </cell>
          <cell r="C106" t="str">
            <v>SO3</v>
          </cell>
          <cell r="D106" t="str">
            <v>Cogeneration</v>
          </cell>
          <cell r="E106" t="str">
            <v>Michele Walker</v>
          </cell>
          <cell r="F106" t="str">
            <v>Terminated</v>
          </cell>
          <cell r="G106">
            <v>31386</v>
          </cell>
          <cell r="H106">
            <v>1</v>
          </cell>
          <cell r="I106">
            <v>31539</v>
          </cell>
          <cell r="J106">
            <v>31539</v>
          </cell>
          <cell r="K106">
            <v>35877</v>
          </cell>
          <cell r="N106">
            <v>150</v>
          </cell>
          <cell r="O106">
            <v>150</v>
          </cell>
          <cell r="S106">
            <v>150</v>
          </cell>
        </row>
        <row r="107">
          <cell r="A107">
            <v>2127</v>
          </cell>
          <cell r="B107" t="str">
            <v>Eua/Onsite Cogen L P - World Oil</v>
          </cell>
          <cell r="C107" t="str">
            <v>SO1</v>
          </cell>
          <cell r="D107" t="str">
            <v>Cogeneration</v>
          </cell>
          <cell r="E107" t="str">
            <v>Cathy Mendoza</v>
          </cell>
          <cell r="F107" t="str">
            <v>Terminated</v>
          </cell>
          <cell r="G107">
            <v>33158</v>
          </cell>
          <cell r="H107">
            <v>15</v>
          </cell>
          <cell r="I107">
            <v>33379</v>
          </cell>
          <cell r="J107">
            <v>33379</v>
          </cell>
          <cell r="K107">
            <v>35674</v>
          </cell>
          <cell r="M107">
            <v>1400</v>
          </cell>
          <cell r="N107">
            <v>15</v>
          </cell>
          <cell r="O107">
            <v>1415</v>
          </cell>
          <cell r="Q107">
            <v>1400</v>
          </cell>
          <cell r="R107">
            <v>1400</v>
          </cell>
          <cell r="S107">
            <v>1415</v>
          </cell>
        </row>
        <row r="108">
          <cell r="A108">
            <v>2149</v>
          </cell>
          <cell r="B108" t="str">
            <v>CAL Poly University, Pomona</v>
          </cell>
          <cell r="C108" t="str">
            <v>SO3</v>
          </cell>
          <cell r="D108" t="str">
            <v>Cogeneration</v>
          </cell>
          <cell r="E108" t="str">
            <v>Cathy Mendoza</v>
          </cell>
          <cell r="F108" t="str">
            <v>Active</v>
          </cell>
          <cell r="G108">
            <v>31559</v>
          </cell>
          <cell r="H108">
            <v>1</v>
          </cell>
          <cell r="I108">
            <v>32023</v>
          </cell>
          <cell r="J108">
            <v>32023</v>
          </cell>
          <cell r="N108">
            <v>115</v>
          </cell>
          <cell r="O108">
            <v>115</v>
          </cell>
          <cell r="S108">
            <v>115</v>
          </cell>
        </row>
        <row r="109">
          <cell r="A109">
            <v>2155</v>
          </cell>
          <cell r="B109" t="str">
            <v>Chevron USA</v>
          </cell>
          <cell r="C109" t="str">
            <v>SO1</v>
          </cell>
          <cell r="D109" t="str">
            <v>Cogeneration</v>
          </cell>
          <cell r="E109" t="str">
            <v>David R Cox</v>
          </cell>
          <cell r="F109" t="str">
            <v>Active</v>
          </cell>
          <cell r="G109">
            <v>31418</v>
          </cell>
          <cell r="H109">
            <v>1</v>
          </cell>
          <cell r="I109">
            <v>32140</v>
          </cell>
          <cell r="J109">
            <v>32140</v>
          </cell>
          <cell r="N109">
            <v>76700</v>
          </cell>
          <cell r="O109">
            <v>76700</v>
          </cell>
          <cell r="S109">
            <v>76700</v>
          </cell>
        </row>
        <row r="110">
          <cell r="A110">
            <v>2163</v>
          </cell>
          <cell r="B110" t="str">
            <v>Henry Mayo Newhall Memorial Hospital</v>
          </cell>
          <cell r="C110" t="str">
            <v>SO1</v>
          </cell>
          <cell r="D110" t="str">
            <v>Cogeneration</v>
          </cell>
          <cell r="E110" t="str">
            <v>Bruce McCarthy</v>
          </cell>
          <cell r="F110" t="str">
            <v>Terminated</v>
          </cell>
          <cell r="G110">
            <v>31338</v>
          </cell>
          <cell r="H110">
            <v>1</v>
          </cell>
          <cell r="I110">
            <v>31831</v>
          </cell>
          <cell r="J110">
            <v>31831</v>
          </cell>
          <cell r="K110">
            <v>38442</v>
          </cell>
          <cell r="N110">
            <v>450</v>
          </cell>
          <cell r="O110">
            <v>450</v>
          </cell>
          <cell r="S110">
            <v>450</v>
          </cell>
        </row>
        <row r="111">
          <cell r="A111">
            <v>2169</v>
          </cell>
          <cell r="B111" t="str">
            <v>Rio Hondo Community College</v>
          </cell>
          <cell r="C111" t="str">
            <v>SO1</v>
          </cell>
          <cell r="D111" t="str">
            <v>Cogeneration</v>
          </cell>
          <cell r="E111" t="str">
            <v>Michele Walker</v>
          </cell>
          <cell r="F111" t="str">
            <v>Terminated</v>
          </cell>
          <cell r="G111">
            <v>32216</v>
          </cell>
          <cell r="H111">
            <v>1</v>
          </cell>
          <cell r="I111">
            <v>32288</v>
          </cell>
          <cell r="J111">
            <v>32288</v>
          </cell>
          <cell r="K111">
            <v>35670</v>
          </cell>
          <cell r="N111">
            <v>450</v>
          </cell>
          <cell r="O111">
            <v>450</v>
          </cell>
          <cell r="S111">
            <v>450</v>
          </cell>
        </row>
        <row r="112">
          <cell r="A112">
            <v>2178</v>
          </cell>
          <cell r="B112" t="str">
            <v>Claremont Club</v>
          </cell>
          <cell r="C112" t="str">
            <v>SO1</v>
          </cell>
          <cell r="D112" t="str">
            <v>Cogeneration</v>
          </cell>
          <cell r="E112" t="str">
            <v>Michele Walker</v>
          </cell>
          <cell r="F112" t="str">
            <v>Active</v>
          </cell>
          <cell r="G112">
            <v>31987</v>
          </cell>
          <cell r="H112">
            <v>1</v>
          </cell>
          <cell r="I112">
            <v>32338</v>
          </cell>
          <cell r="J112">
            <v>32338</v>
          </cell>
          <cell r="N112">
            <v>180</v>
          </cell>
          <cell r="O112">
            <v>180</v>
          </cell>
          <cell r="S112">
            <v>180</v>
          </cell>
        </row>
        <row r="113">
          <cell r="A113">
            <v>2180</v>
          </cell>
          <cell r="B113" t="str">
            <v>Co of Los Angeles - Pitchess Honor Ranch</v>
          </cell>
          <cell r="C113" t="str">
            <v>SO2</v>
          </cell>
          <cell r="D113" t="str">
            <v>Cogeneration</v>
          </cell>
          <cell r="E113" t="str">
            <v>Cathy Mendoza</v>
          </cell>
          <cell r="F113" t="str">
            <v>Active</v>
          </cell>
          <cell r="G113">
            <v>31356</v>
          </cell>
          <cell r="H113">
            <v>30</v>
          </cell>
          <cell r="I113">
            <v>32338</v>
          </cell>
          <cell r="J113">
            <v>32461</v>
          </cell>
          <cell r="K113">
            <v>43417</v>
          </cell>
          <cell r="L113">
            <v>22204</v>
          </cell>
          <cell r="M113">
            <v>3505</v>
          </cell>
          <cell r="N113">
            <v>3000</v>
          </cell>
          <cell r="O113">
            <v>28709</v>
          </cell>
          <cell r="P113">
            <v>22204</v>
          </cell>
          <cell r="Q113">
            <v>3505</v>
          </cell>
          <cell r="R113">
            <v>25709</v>
          </cell>
          <cell r="S113">
            <v>28709</v>
          </cell>
        </row>
        <row r="114">
          <cell r="A114">
            <v>2182</v>
          </cell>
          <cell r="B114" t="str">
            <v>Cerritos College</v>
          </cell>
          <cell r="C114" t="str">
            <v>SO3</v>
          </cell>
          <cell r="D114" t="str">
            <v>Cogeneration</v>
          </cell>
          <cell r="E114" t="str">
            <v>Cathy Mendoza</v>
          </cell>
          <cell r="F114" t="str">
            <v>Active</v>
          </cell>
          <cell r="G114">
            <v>31324</v>
          </cell>
          <cell r="H114">
            <v>1</v>
          </cell>
          <cell r="I114">
            <v>31412</v>
          </cell>
          <cell r="J114">
            <v>31412</v>
          </cell>
          <cell r="N114">
            <v>150</v>
          </cell>
          <cell r="O114">
            <v>150</v>
          </cell>
          <cell r="S114">
            <v>150</v>
          </cell>
        </row>
        <row r="115">
          <cell r="A115">
            <v>2189</v>
          </cell>
          <cell r="B115" t="str">
            <v>L.A. Unified School District - Bell HS</v>
          </cell>
          <cell r="C115" t="str">
            <v>SO3</v>
          </cell>
          <cell r="D115" t="str">
            <v>Cogeneration</v>
          </cell>
          <cell r="E115" t="str">
            <v>Cynthia Shindle</v>
          </cell>
          <cell r="F115" t="str">
            <v>Terminated</v>
          </cell>
          <cell r="G115">
            <v>31993</v>
          </cell>
          <cell r="H115">
            <v>1</v>
          </cell>
          <cell r="I115">
            <v>32232</v>
          </cell>
          <cell r="J115">
            <v>32232</v>
          </cell>
          <cell r="K115">
            <v>35243</v>
          </cell>
          <cell r="N115">
            <v>60</v>
          </cell>
          <cell r="O115">
            <v>60</v>
          </cell>
          <cell r="S115">
            <v>60</v>
          </cell>
        </row>
        <row r="116">
          <cell r="A116">
            <v>2193</v>
          </cell>
          <cell r="B116" t="str">
            <v>Southern California Gas Company</v>
          </cell>
          <cell r="C116" t="str">
            <v>SO1</v>
          </cell>
          <cell r="D116" t="str">
            <v>Cogeneration</v>
          </cell>
          <cell r="E116" t="str">
            <v>Bruce McCarthy</v>
          </cell>
          <cell r="F116" t="str">
            <v>Terminated</v>
          </cell>
          <cell r="G116">
            <v>31681</v>
          </cell>
          <cell r="H116">
            <v>0</v>
          </cell>
          <cell r="I116">
            <v>32080</v>
          </cell>
          <cell r="J116">
            <v>32080</v>
          </cell>
          <cell r="K116">
            <v>38449</v>
          </cell>
          <cell r="N116">
            <v>550</v>
          </cell>
          <cell r="O116">
            <v>550</v>
          </cell>
          <cell r="S116">
            <v>550</v>
          </cell>
        </row>
        <row r="117">
          <cell r="A117">
            <v>2195</v>
          </cell>
          <cell r="B117" t="str">
            <v>County of Tulare Detention</v>
          </cell>
          <cell r="C117" t="str">
            <v>SO1</v>
          </cell>
          <cell r="D117" t="str">
            <v>Cogeneration</v>
          </cell>
          <cell r="E117" t="str">
            <v>Pam Snethen</v>
          </cell>
          <cell r="F117" t="str">
            <v>Active</v>
          </cell>
          <cell r="G117">
            <v>31601</v>
          </cell>
          <cell r="H117">
            <v>1</v>
          </cell>
          <cell r="I117">
            <v>31902</v>
          </cell>
          <cell r="N117">
            <v>550</v>
          </cell>
          <cell r="O117">
            <v>550</v>
          </cell>
          <cell r="S117">
            <v>550</v>
          </cell>
        </row>
        <row r="118">
          <cell r="A118">
            <v>2198</v>
          </cell>
          <cell r="B118" t="str">
            <v>Turbine Tech Inc.</v>
          </cell>
          <cell r="C118" t="str">
            <v>SO1</v>
          </cell>
          <cell r="D118" t="str">
            <v>Cogeneration</v>
          </cell>
          <cell r="E118" t="str">
            <v>Michele Walker</v>
          </cell>
          <cell r="F118" t="str">
            <v>Terminated</v>
          </cell>
          <cell r="G118">
            <v>31412</v>
          </cell>
          <cell r="H118">
            <v>1</v>
          </cell>
          <cell r="I118">
            <v>32486</v>
          </cell>
          <cell r="J118">
            <v>32486</v>
          </cell>
          <cell r="K118">
            <v>36331</v>
          </cell>
          <cell r="M118">
            <v>130</v>
          </cell>
          <cell r="N118">
            <v>20</v>
          </cell>
          <cell r="O118">
            <v>150</v>
          </cell>
          <cell r="Q118">
            <v>130</v>
          </cell>
          <cell r="R118">
            <v>130</v>
          </cell>
          <cell r="S118">
            <v>150</v>
          </cell>
        </row>
        <row r="119">
          <cell r="A119">
            <v>2199</v>
          </cell>
          <cell r="B119" t="str">
            <v>Fullerton Union Sch. Dist/Buena Park</v>
          </cell>
          <cell r="C119" t="str">
            <v>SO3</v>
          </cell>
          <cell r="D119" t="str">
            <v>Cogeneration</v>
          </cell>
          <cell r="E119" t="str">
            <v>Bruce McCarthy</v>
          </cell>
          <cell r="F119" t="str">
            <v>Terminated</v>
          </cell>
          <cell r="G119">
            <v>31867</v>
          </cell>
          <cell r="H119">
            <v>1</v>
          </cell>
          <cell r="I119">
            <v>32022</v>
          </cell>
          <cell r="J119">
            <v>32022</v>
          </cell>
          <cell r="K119">
            <v>38393</v>
          </cell>
          <cell r="N119">
            <v>75</v>
          </cell>
          <cell r="O119">
            <v>75</v>
          </cell>
          <cell r="S119">
            <v>75</v>
          </cell>
        </row>
        <row r="120">
          <cell r="A120">
            <v>2200</v>
          </cell>
          <cell r="B120" t="str">
            <v>Fullerton Union Sch. Dist/La Habra</v>
          </cell>
          <cell r="C120" t="str">
            <v>SO3</v>
          </cell>
          <cell r="D120" t="str">
            <v>Cogeneration</v>
          </cell>
          <cell r="E120" t="str">
            <v>Bruce McCarthy</v>
          </cell>
          <cell r="F120" t="str">
            <v>Terminated</v>
          </cell>
          <cell r="G120">
            <v>31867</v>
          </cell>
          <cell r="H120">
            <v>1</v>
          </cell>
          <cell r="I120">
            <v>32021</v>
          </cell>
          <cell r="J120">
            <v>32021</v>
          </cell>
          <cell r="K120">
            <v>38393</v>
          </cell>
          <cell r="N120">
            <v>75</v>
          </cell>
          <cell r="O120">
            <v>75</v>
          </cell>
          <cell r="S120">
            <v>75</v>
          </cell>
        </row>
        <row r="121">
          <cell r="A121">
            <v>2201</v>
          </cell>
          <cell r="B121" t="str">
            <v>Fullerton Union Sch. Dist/Sunny Hills</v>
          </cell>
          <cell r="C121" t="str">
            <v>SO3</v>
          </cell>
          <cell r="D121" t="str">
            <v>Cogeneration</v>
          </cell>
          <cell r="E121" t="str">
            <v>Bruce McCarthy</v>
          </cell>
          <cell r="F121" t="str">
            <v>Terminated</v>
          </cell>
          <cell r="G121">
            <v>31867</v>
          </cell>
          <cell r="H121">
            <v>1</v>
          </cell>
          <cell r="I121">
            <v>32022</v>
          </cell>
          <cell r="J121">
            <v>32022</v>
          </cell>
          <cell r="K121">
            <v>38393</v>
          </cell>
          <cell r="N121">
            <v>75</v>
          </cell>
          <cell r="O121">
            <v>75</v>
          </cell>
          <cell r="S121">
            <v>75</v>
          </cell>
        </row>
        <row r="122">
          <cell r="A122">
            <v>2204</v>
          </cell>
          <cell r="B122" t="str">
            <v>Pomona G. P. Inc.</v>
          </cell>
          <cell r="C122" t="str">
            <v>SO1</v>
          </cell>
          <cell r="D122" t="str">
            <v>Cogeneration</v>
          </cell>
          <cell r="E122" t="str">
            <v>Michele Walker</v>
          </cell>
          <cell r="F122" t="str">
            <v>Terminated</v>
          </cell>
          <cell r="G122">
            <v>31677</v>
          </cell>
          <cell r="H122">
            <v>1</v>
          </cell>
          <cell r="I122">
            <v>32054</v>
          </cell>
          <cell r="J122">
            <v>32054</v>
          </cell>
          <cell r="K122">
            <v>35338</v>
          </cell>
          <cell r="N122">
            <v>3300</v>
          </cell>
          <cell r="O122">
            <v>3300</v>
          </cell>
          <cell r="S122">
            <v>3300</v>
          </cell>
        </row>
        <row r="123">
          <cell r="A123">
            <v>2205</v>
          </cell>
          <cell r="B123" t="str">
            <v>E. F. Oxnard Incorporated</v>
          </cell>
          <cell r="C123" t="str">
            <v>NEG</v>
          </cell>
          <cell r="D123" t="str">
            <v>Cogeneration</v>
          </cell>
          <cell r="E123" t="str">
            <v>Pam Snethen</v>
          </cell>
          <cell r="F123" t="str">
            <v>Active</v>
          </cell>
          <cell r="G123">
            <v>31394</v>
          </cell>
          <cell r="H123">
            <v>30</v>
          </cell>
          <cell r="I123">
            <v>32976</v>
          </cell>
          <cell r="J123">
            <v>33018</v>
          </cell>
          <cell r="K123">
            <v>43975</v>
          </cell>
          <cell r="L123">
            <v>47700</v>
          </cell>
          <cell r="N123">
            <v>800</v>
          </cell>
          <cell r="O123">
            <v>48500</v>
          </cell>
          <cell r="P123">
            <v>47700</v>
          </cell>
          <cell r="R123">
            <v>47700</v>
          </cell>
          <cell r="S123">
            <v>48500</v>
          </cell>
        </row>
        <row r="124">
          <cell r="A124">
            <v>2206</v>
          </cell>
          <cell r="B124" t="str">
            <v>Berry Petroleum Company (Newhall I)</v>
          </cell>
          <cell r="C124" t="str">
            <v>SO2</v>
          </cell>
          <cell r="D124" t="str">
            <v>Cogeneration</v>
          </cell>
          <cell r="E124" t="str">
            <v>Michele Walker</v>
          </cell>
          <cell r="F124" t="str">
            <v>Active</v>
          </cell>
          <cell r="G124">
            <v>31401</v>
          </cell>
          <cell r="H124">
            <v>19</v>
          </cell>
          <cell r="I124">
            <v>32938</v>
          </cell>
          <cell r="J124">
            <v>32956</v>
          </cell>
          <cell r="K124">
            <v>39895</v>
          </cell>
          <cell r="L124">
            <v>19600</v>
          </cell>
          <cell r="M124">
            <v>1160</v>
          </cell>
          <cell r="N124">
            <v>1000</v>
          </cell>
          <cell r="O124">
            <v>21760</v>
          </cell>
          <cell r="P124">
            <v>19600</v>
          </cell>
          <cell r="Q124">
            <v>1160</v>
          </cell>
          <cell r="R124">
            <v>20760</v>
          </cell>
          <cell r="S124">
            <v>21760</v>
          </cell>
        </row>
        <row r="125">
          <cell r="A125">
            <v>2207</v>
          </cell>
          <cell r="B125" t="str">
            <v>Berry Petroeum Company (Newhall II)</v>
          </cell>
          <cell r="C125" t="str">
            <v>SO2</v>
          </cell>
          <cell r="D125" t="str">
            <v>Cogeneration</v>
          </cell>
          <cell r="E125" t="str">
            <v>Michele Walker</v>
          </cell>
          <cell r="F125" t="str">
            <v>Terminated</v>
          </cell>
          <cell r="G125">
            <v>31401</v>
          </cell>
          <cell r="H125">
            <v>12</v>
          </cell>
          <cell r="I125">
            <v>32994</v>
          </cell>
          <cell r="J125">
            <v>33024</v>
          </cell>
          <cell r="K125">
            <v>37406</v>
          </cell>
          <cell r="L125">
            <v>19600</v>
          </cell>
          <cell r="M125">
            <v>1160</v>
          </cell>
          <cell r="N125">
            <v>1000</v>
          </cell>
          <cell r="O125">
            <v>21760</v>
          </cell>
          <cell r="P125">
            <v>19600</v>
          </cell>
          <cell r="Q125">
            <v>1160</v>
          </cell>
          <cell r="R125">
            <v>20760</v>
          </cell>
          <cell r="S125">
            <v>21760</v>
          </cell>
        </row>
        <row r="126">
          <cell r="A126">
            <v>2210</v>
          </cell>
          <cell r="B126" t="str">
            <v>Crimson Resource Management</v>
          </cell>
          <cell r="C126" t="str">
            <v>SO1</v>
          </cell>
          <cell r="D126" t="str">
            <v>Cogeneration</v>
          </cell>
          <cell r="E126" t="str">
            <v>Cathy Mendoza</v>
          </cell>
          <cell r="F126" t="str">
            <v>Active</v>
          </cell>
          <cell r="G126">
            <v>31442</v>
          </cell>
          <cell r="H126">
            <v>1</v>
          </cell>
          <cell r="I126">
            <v>31587</v>
          </cell>
          <cell r="J126">
            <v>31587</v>
          </cell>
          <cell r="M126">
            <v>164</v>
          </cell>
          <cell r="N126">
            <v>336</v>
          </cell>
          <cell r="O126">
            <v>500</v>
          </cell>
          <cell r="Q126">
            <v>164</v>
          </cell>
          <cell r="R126">
            <v>164</v>
          </cell>
          <cell r="S126">
            <v>500</v>
          </cell>
        </row>
        <row r="127">
          <cell r="A127">
            <v>2212</v>
          </cell>
          <cell r="B127" t="str">
            <v>Twin Palms Care Center</v>
          </cell>
          <cell r="C127" t="str">
            <v>SO3</v>
          </cell>
          <cell r="D127" t="str">
            <v>Cogeneration</v>
          </cell>
          <cell r="E127" t="str">
            <v>Bruce McCarthy</v>
          </cell>
          <cell r="F127" t="str">
            <v>Terminated</v>
          </cell>
          <cell r="G127">
            <v>31453</v>
          </cell>
          <cell r="H127">
            <v>1</v>
          </cell>
          <cell r="I127">
            <v>31589</v>
          </cell>
          <cell r="J127">
            <v>31589</v>
          </cell>
          <cell r="K127">
            <v>38343</v>
          </cell>
          <cell r="N127">
            <v>60</v>
          </cell>
          <cell r="O127">
            <v>60</v>
          </cell>
          <cell r="S127">
            <v>60</v>
          </cell>
        </row>
        <row r="128">
          <cell r="A128">
            <v>2213</v>
          </cell>
          <cell r="B128" t="str">
            <v>Rancho Simi Recreation &amp; Park #1</v>
          </cell>
          <cell r="C128" t="str">
            <v>SO3</v>
          </cell>
          <cell r="D128" t="str">
            <v>Cogeneration</v>
          </cell>
          <cell r="E128" t="str">
            <v>Anthony F Blakemore</v>
          </cell>
          <cell r="F128" t="str">
            <v>Active</v>
          </cell>
          <cell r="G128">
            <v>31566</v>
          </cell>
          <cell r="H128">
            <v>1</v>
          </cell>
          <cell r="I128">
            <v>31603</v>
          </cell>
          <cell r="J128">
            <v>31603</v>
          </cell>
          <cell r="N128">
            <v>60</v>
          </cell>
          <cell r="O128">
            <v>60</v>
          </cell>
          <cell r="S128">
            <v>60</v>
          </cell>
        </row>
        <row r="129">
          <cell r="A129">
            <v>2215</v>
          </cell>
          <cell r="B129" t="str">
            <v>Mobil Oil Corporation #1</v>
          </cell>
          <cell r="C129" t="str">
            <v>NEG</v>
          </cell>
          <cell r="D129" t="str">
            <v>Cogeneration</v>
          </cell>
          <cell r="E129" t="str">
            <v>Michele Walker</v>
          </cell>
          <cell r="F129" t="str">
            <v>Active</v>
          </cell>
          <cell r="G129">
            <v>32113</v>
          </cell>
          <cell r="H129">
            <v>0</v>
          </cell>
          <cell r="I129">
            <v>30437</v>
          </cell>
          <cell r="J129">
            <v>30437</v>
          </cell>
          <cell r="N129">
            <v>41900</v>
          </cell>
          <cell r="O129">
            <v>41900</v>
          </cell>
          <cell r="S129">
            <v>41900</v>
          </cell>
        </row>
        <row r="130">
          <cell r="A130">
            <v>2217</v>
          </cell>
          <cell r="B130" t="str">
            <v>San Bernardino Unif.Sch.Dist. - Cajon HS</v>
          </cell>
          <cell r="C130" t="str">
            <v>SO3</v>
          </cell>
          <cell r="D130" t="str">
            <v>Cogeneration</v>
          </cell>
          <cell r="E130" t="str">
            <v>David R Cox</v>
          </cell>
          <cell r="F130" t="str">
            <v>Active</v>
          </cell>
          <cell r="G130">
            <v>32290</v>
          </cell>
          <cell r="H130">
            <v>1</v>
          </cell>
          <cell r="I130">
            <v>32143</v>
          </cell>
          <cell r="J130">
            <v>32143</v>
          </cell>
          <cell r="N130">
            <v>75</v>
          </cell>
          <cell r="O130">
            <v>75</v>
          </cell>
          <cell r="S130">
            <v>75</v>
          </cell>
        </row>
        <row r="131">
          <cell r="A131">
            <v>2219</v>
          </cell>
          <cell r="B131" t="str">
            <v>Chaffey U.S.D./Ontario High School</v>
          </cell>
          <cell r="C131" t="str">
            <v>SO3</v>
          </cell>
          <cell r="D131" t="str">
            <v>Cogeneration</v>
          </cell>
          <cell r="E131" t="str">
            <v>Anthony F Blakemore</v>
          </cell>
          <cell r="F131" t="str">
            <v>Active</v>
          </cell>
          <cell r="G131">
            <v>31519</v>
          </cell>
          <cell r="H131">
            <v>1</v>
          </cell>
          <cell r="I131">
            <v>31594</v>
          </cell>
          <cell r="J131">
            <v>31594</v>
          </cell>
          <cell r="N131">
            <v>75</v>
          </cell>
          <cell r="O131">
            <v>75</v>
          </cell>
          <cell r="S131">
            <v>75</v>
          </cell>
        </row>
        <row r="132">
          <cell r="A132">
            <v>2220</v>
          </cell>
          <cell r="B132" t="str">
            <v>San Bernardino U,H.S.-S. Bern. H.S.</v>
          </cell>
          <cell r="C132" t="str">
            <v>SO3</v>
          </cell>
          <cell r="D132" t="str">
            <v>Cogeneration</v>
          </cell>
          <cell r="E132" t="str">
            <v>David R Cox</v>
          </cell>
          <cell r="F132" t="str">
            <v>Active</v>
          </cell>
          <cell r="G132">
            <v>32290</v>
          </cell>
          <cell r="H132">
            <v>1</v>
          </cell>
          <cell r="I132">
            <v>32143</v>
          </cell>
          <cell r="J132">
            <v>32143</v>
          </cell>
          <cell r="N132">
            <v>75</v>
          </cell>
          <cell r="O132">
            <v>75</v>
          </cell>
          <cell r="S132">
            <v>75</v>
          </cell>
        </row>
        <row r="133">
          <cell r="A133">
            <v>2223</v>
          </cell>
          <cell r="B133" t="str">
            <v>So Calif Presbyterian Homes (Regents Pt)</v>
          </cell>
          <cell r="C133" t="str">
            <v>SO3</v>
          </cell>
          <cell r="D133" t="str">
            <v>Cogeneration</v>
          </cell>
          <cell r="E133" t="str">
            <v>Michele Walker</v>
          </cell>
          <cell r="F133" t="str">
            <v>Inactive</v>
          </cell>
          <cell r="G133">
            <v>32099</v>
          </cell>
          <cell r="H133">
            <v>1</v>
          </cell>
          <cell r="I133">
            <v>32112</v>
          </cell>
          <cell r="J133">
            <v>32112</v>
          </cell>
          <cell r="N133">
            <v>75</v>
          </cell>
          <cell r="O133">
            <v>75</v>
          </cell>
          <cell r="S133">
            <v>75</v>
          </cell>
        </row>
        <row r="134">
          <cell r="A134">
            <v>2224</v>
          </cell>
          <cell r="B134" t="str">
            <v>Berry Petroleum Company (Newhall II)</v>
          </cell>
          <cell r="C134" t="str">
            <v>RSO1</v>
          </cell>
          <cell r="D134" t="str">
            <v>Cogeneration</v>
          </cell>
          <cell r="E134" t="str">
            <v>Michele Walker</v>
          </cell>
          <cell r="F134" t="str">
            <v>Active</v>
          </cell>
          <cell r="G134">
            <v>37574</v>
          </cell>
          <cell r="H134">
            <v>1</v>
          </cell>
          <cell r="I134">
            <v>37644</v>
          </cell>
          <cell r="J134">
            <v>37644</v>
          </cell>
          <cell r="K134">
            <v>40178</v>
          </cell>
          <cell r="M134">
            <v>19800</v>
          </cell>
          <cell r="O134">
            <v>19800</v>
          </cell>
          <cell r="Q134">
            <v>19800</v>
          </cell>
          <cell r="R134">
            <v>19800</v>
          </cell>
          <cell r="S134">
            <v>19800</v>
          </cell>
        </row>
        <row r="135">
          <cell r="A135">
            <v>2229</v>
          </cell>
          <cell r="B135" t="str">
            <v>Orange U.S.D. (El Modena High School)</v>
          </cell>
          <cell r="C135" t="str">
            <v>SO3</v>
          </cell>
          <cell r="D135" t="str">
            <v>Cogeneration</v>
          </cell>
          <cell r="E135" t="str">
            <v>Cathy Mendoza</v>
          </cell>
          <cell r="F135" t="str">
            <v>Terminated</v>
          </cell>
          <cell r="G135">
            <v>31629</v>
          </cell>
          <cell r="H135">
            <v>1</v>
          </cell>
          <cell r="I135">
            <v>31540</v>
          </cell>
          <cell r="J135">
            <v>31540</v>
          </cell>
          <cell r="K135">
            <v>36527</v>
          </cell>
          <cell r="N135">
            <v>75</v>
          </cell>
          <cell r="O135">
            <v>75</v>
          </cell>
          <cell r="S135">
            <v>75</v>
          </cell>
        </row>
        <row r="136">
          <cell r="A136">
            <v>2231</v>
          </cell>
          <cell r="B136" t="str">
            <v>Claremont Unified School District</v>
          </cell>
          <cell r="C136" t="str">
            <v>SO3</v>
          </cell>
          <cell r="D136" t="str">
            <v>Cogeneration</v>
          </cell>
          <cell r="E136" t="str">
            <v>Bruce McCarthy</v>
          </cell>
          <cell r="F136" t="str">
            <v>Terminated</v>
          </cell>
          <cell r="G136">
            <v>31890</v>
          </cell>
          <cell r="H136">
            <v>1</v>
          </cell>
          <cell r="I136">
            <v>32021</v>
          </cell>
          <cell r="J136">
            <v>32021</v>
          </cell>
          <cell r="K136">
            <v>36316</v>
          </cell>
          <cell r="N136">
            <v>75</v>
          </cell>
          <cell r="O136">
            <v>75</v>
          </cell>
          <cell r="S136">
            <v>75</v>
          </cell>
        </row>
        <row r="137">
          <cell r="A137">
            <v>2235</v>
          </cell>
          <cell r="B137" t="str">
            <v>California State Univ. Long Beach (Pool)</v>
          </cell>
          <cell r="C137" t="str">
            <v>SO1</v>
          </cell>
          <cell r="D137" t="str">
            <v>Cogeneration</v>
          </cell>
          <cell r="E137" t="str">
            <v>Pam Snethen</v>
          </cell>
          <cell r="F137" t="str">
            <v>Active</v>
          </cell>
          <cell r="G137">
            <v>31901</v>
          </cell>
          <cell r="H137">
            <v>0</v>
          </cell>
          <cell r="I137">
            <v>31928</v>
          </cell>
          <cell r="J137">
            <v>31928</v>
          </cell>
          <cell r="N137">
            <v>200</v>
          </cell>
          <cell r="O137">
            <v>200</v>
          </cell>
          <cell r="S137">
            <v>200</v>
          </cell>
        </row>
        <row r="138">
          <cell r="A138">
            <v>2236</v>
          </cell>
          <cell r="B138" t="str">
            <v>Rancho Simi Recreation &amp; Park#2</v>
          </cell>
          <cell r="C138" t="str">
            <v>SO3</v>
          </cell>
          <cell r="D138" t="str">
            <v>Cogeneration</v>
          </cell>
          <cell r="E138" t="str">
            <v>Anthony F Blakemore</v>
          </cell>
          <cell r="F138" t="str">
            <v>Active</v>
          </cell>
          <cell r="G138">
            <v>31566</v>
          </cell>
          <cell r="H138">
            <v>1</v>
          </cell>
          <cell r="I138">
            <v>31573</v>
          </cell>
          <cell r="J138">
            <v>31573</v>
          </cell>
          <cell r="N138">
            <v>60</v>
          </cell>
          <cell r="O138">
            <v>60</v>
          </cell>
          <cell r="S138">
            <v>60</v>
          </cell>
        </row>
        <row r="139">
          <cell r="A139">
            <v>2238</v>
          </cell>
          <cell r="B139" t="str">
            <v>Andrew G. Hammitt</v>
          </cell>
          <cell r="C139" t="str">
            <v>SO3</v>
          </cell>
          <cell r="D139" t="str">
            <v>Cogeneration</v>
          </cell>
          <cell r="E139" t="str">
            <v>Bruce McCarthy</v>
          </cell>
          <cell r="F139" t="str">
            <v>Terminated</v>
          </cell>
          <cell r="G139">
            <v>31905</v>
          </cell>
          <cell r="H139">
            <v>1</v>
          </cell>
          <cell r="I139">
            <v>32709</v>
          </cell>
          <cell r="J139">
            <v>32709</v>
          </cell>
          <cell r="K139">
            <v>36515</v>
          </cell>
          <cell r="N139">
            <v>20</v>
          </cell>
          <cell r="O139">
            <v>20</v>
          </cell>
          <cell r="S139">
            <v>20</v>
          </cell>
        </row>
        <row r="140">
          <cell r="A140">
            <v>2245</v>
          </cell>
          <cell r="B140" t="str">
            <v>College of the Canyons</v>
          </cell>
          <cell r="C140" t="str">
            <v>SO3</v>
          </cell>
          <cell r="D140" t="str">
            <v>Cogeneration</v>
          </cell>
          <cell r="E140" t="str">
            <v>Bruce McCarthy</v>
          </cell>
          <cell r="F140" t="str">
            <v>Terminated</v>
          </cell>
          <cell r="G140">
            <v>31964</v>
          </cell>
          <cell r="H140">
            <v>1</v>
          </cell>
          <cell r="I140">
            <v>32024</v>
          </cell>
          <cell r="J140">
            <v>32024</v>
          </cell>
          <cell r="K140">
            <v>37714</v>
          </cell>
          <cell r="N140">
            <v>60</v>
          </cell>
          <cell r="O140">
            <v>60</v>
          </cell>
          <cell r="S140">
            <v>60</v>
          </cell>
        </row>
        <row r="141">
          <cell r="A141">
            <v>2248</v>
          </cell>
          <cell r="B141" t="str">
            <v>Hilton Costa Mesa</v>
          </cell>
          <cell r="C141" t="str">
            <v>SO1</v>
          </cell>
          <cell r="D141" t="str">
            <v>Cogeneration</v>
          </cell>
          <cell r="E141" t="str">
            <v>Cathy Mendoza</v>
          </cell>
          <cell r="F141" t="str">
            <v>Terminated</v>
          </cell>
          <cell r="G141">
            <v>31939</v>
          </cell>
          <cell r="H141">
            <v>1</v>
          </cell>
          <cell r="I141">
            <v>31943</v>
          </cell>
          <cell r="J141">
            <v>31943</v>
          </cell>
          <cell r="K141">
            <v>38551</v>
          </cell>
          <cell r="N141">
            <v>460</v>
          </cell>
          <cell r="O141">
            <v>460</v>
          </cell>
          <cell r="S141">
            <v>460</v>
          </cell>
        </row>
        <row r="142">
          <cell r="A142">
            <v>2252</v>
          </cell>
          <cell r="B142" t="str">
            <v>Western Rock Products Inc.</v>
          </cell>
          <cell r="C142" t="str">
            <v>SO1</v>
          </cell>
          <cell r="D142" t="str">
            <v>Cogeneration</v>
          </cell>
          <cell r="E142" t="str">
            <v>Cynthia Shindle</v>
          </cell>
          <cell r="F142" t="str">
            <v>Terminated</v>
          </cell>
          <cell r="G142">
            <v>32713</v>
          </cell>
          <cell r="H142">
            <v>1</v>
          </cell>
          <cell r="I142">
            <v>31868</v>
          </cell>
          <cell r="J142">
            <v>31868</v>
          </cell>
          <cell r="K142">
            <v>34912</v>
          </cell>
          <cell r="N142">
            <v>250</v>
          </cell>
          <cell r="O142">
            <v>250</v>
          </cell>
          <cell r="S142">
            <v>250</v>
          </cell>
        </row>
        <row r="143">
          <cell r="A143">
            <v>2258</v>
          </cell>
          <cell r="B143" t="str">
            <v>Vanguard Energy Systems</v>
          </cell>
          <cell r="C143" t="str">
            <v>SO3</v>
          </cell>
          <cell r="D143" t="str">
            <v>Cogeneration</v>
          </cell>
          <cell r="E143" t="str">
            <v>Anthony F Blakemore</v>
          </cell>
          <cell r="F143" t="str">
            <v>Active</v>
          </cell>
          <cell r="G143">
            <v>31749</v>
          </cell>
          <cell r="H143">
            <v>30</v>
          </cell>
          <cell r="I143">
            <v>31792</v>
          </cell>
          <cell r="J143">
            <v>31792</v>
          </cell>
          <cell r="K143">
            <v>42749</v>
          </cell>
          <cell r="N143">
            <v>85</v>
          </cell>
          <cell r="O143">
            <v>85</v>
          </cell>
          <cell r="S143">
            <v>85</v>
          </cell>
        </row>
        <row r="144">
          <cell r="A144">
            <v>2260</v>
          </cell>
          <cell r="B144" t="str">
            <v>Peterson Industries/D Points Maytag</v>
          </cell>
          <cell r="C144" t="str">
            <v>SO3</v>
          </cell>
          <cell r="D144" t="str">
            <v>Cogeneration</v>
          </cell>
          <cell r="E144" t="str">
            <v>Michele Walker</v>
          </cell>
          <cell r="F144" t="str">
            <v>Terminated</v>
          </cell>
          <cell r="G144">
            <v>31905</v>
          </cell>
          <cell r="H144">
            <v>1</v>
          </cell>
          <cell r="I144">
            <v>31929</v>
          </cell>
          <cell r="J144">
            <v>31929</v>
          </cell>
          <cell r="K144">
            <v>35171</v>
          </cell>
        </row>
        <row r="145">
          <cell r="A145">
            <v>2262</v>
          </cell>
          <cell r="B145" t="str">
            <v>Ridgewood Power (Sunnyside)</v>
          </cell>
          <cell r="C145" t="str">
            <v>SO3</v>
          </cell>
          <cell r="D145" t="str">
            <v>Cogeneration</v>
          </cell>
          <cell r="E145" t="str">
            <v>Michele Walker</v>
          </cell>
          <cell r="F145" t="str">
            <v>Inactive</v>
          </cell>
          <cell r="G145">
            <v>33445</v>
          </cell>
          <cell r="H145">
            <v>30</v>
          </cell>
          <cell r="I145">
            <v>33648</v>
          </cell>
          <cell r="J145">
            <v>33648</v>
          </cell>
          <cell r="K145">
            <v>44605</v>
          </cell>
          <cell r="N145">
            <v>50</v>
          </cell>
          <cell r="O145">
            <v>50</v>
          </cell>
          <cell r="S145">
            <v>50</v>
          </cell>
        </row>
        <row r="146">
          <cell r="A146">
            <v>2265</v>
          </cell>
          <cell r="B146" t="str">
            <v>Cogenic Energy Systems Inc. (Cal Lutheran)</v>
          </cell>
          <cell r="C146" t="str">
            <v>SO3</v>
          </cell>
          <cell r="D146" t="str">
            <v>Cogeneration</v>
          </cell>
          <cell r="E146" t="str">
            <v>Michele Walker</v>
          </cell>
          <cell r="F146" t="str">
            <v>Inactive</v>
          </cell>
          <cell r="G146">
            <v>31994</v>
          </cell>
          <cell r="H146">
            <v>1</v>
          </cell>
          <cell r="I146">
            <v>32273</v>
          </cell>
          <cell r="J146">
            <v>32273</v>
          </cell>
          <cell r="N146">
            <v>99</v>
          </cell>
          <cell r="O146">
            <v>99</v>
          </cell>
          <cell r="S146">
            <v>99</v>
          </cell>
        </row>
        <row r="147">
          <cell r="A147">
            <v>2266</v>
          </cell>
          <cell r="B147" t="str">
            <v>Transamerican Plastics Corp.</v>
          </cell>
          <cell r="C147" t="str">
            <v>SO1</v>
          </cell>
          <cell r="D147" t="str">
            <v>Cogeneration</v>
          </cell>
          <cell r="E147" t="str">
            <v>Michele Walker</v>
          </cell>
          <cell r="F147" t="str">
            <v>Terminated</v>
          </cell>
          <cell r="G147">
            <v>31935</v>
          </cell>
          <cell r="H147">
            <v>1</v>
          </cell>
          <cell r="I147">
            <v>31993</v>
          </cell>
          <cell r="J147">
            <v>31993</v>
          </cell>
          <cell r="K147">
            <v>35243</v>
          </cell>
          <cell r="N147">
            <v>340</v>
          </cell>
          <cell r="O147">
            <v>340</v>
          </cell>
          <cell r="S147">
            <v>340</v>
          </cell>
        </row>
        <row r="148">
          <cell r="A148">
            <v>2268</v>
          </cell>
          <cell r="B148" t="str">
            <v>Conejo Valley U.S.D. (Newbury Pk H.S.)</v>
          </cell>
          <cell r="C148" t="str">
            <v>SO3</v>
          </cell>
          <cell r="D148" t="str">
            <v>Cogeneration</v>
          </cell>
          <cell r="E148" t="str">
            <v>David R Cox</v>
          </cell>
          <cell r="F148" t="str">
            <v>Active</v>
          </cell>
          <cell r="G148">
            <v>31930</v>
          </cell>
          <cell r="H148">
            <v>1</v>
          </cell>
          <cell r="I148">
            <v>31933</v>
          </cell>
          <cell r="J148">
            <v>31933</v>
          </cell>
          <cell r="N148">
            <v>75</v>
          </cell>
          <cell r="O148">
            <v>75</v>
          </cell>
          <cell r="S148">
            <v>75</v>
          </cell>
        </row>
        <row r="149">
          <cell r="A149">
            <v>2269</v>
          </cell>
          <cell r="B149" t="str">
            <v>Vanguard Energy Systems</v>
          </cell>
          <cell r="C149" t="str">
            <v>SO3</v>
          </cell>
          <cell r="D149" t="str">
            <v>Cogeneration</v>
          </cell>
          <cell r="E149" t="str">
            <v>Cathy Mendoza</v>
          </cell>
          <cell r="F149" t="str">
            <v>Terminated</v>
          </cell>
          <cell r="G149">
            <v>32058</v>
          </cell>
          <cell r="H149">
            <v>1</v>
          </cell>
          <cell r="I149">
            <v>32174</v>
          </cell>
          <cell r="J149">
            <v>32174</v>
          </cell>
          <cell r="K149">
            <v>38470</v>
          </cell>
          <cell r="N149">
            <v>100</v>
          </cell>
          <cell r="O149">
            <v>100</v>
          </cell>
          <cell r="S149">
            <v>100</v>
          </cell>
        </row>
        <row r="150">
          <cell r="A150">
            <v>2273</v>
          </cell>
          <cell r="B150" t="str">
            <v>Clarke &amp; Rush Mechanical (Whittier Cllg)</v>
          </cell>
          <cell r="C150" t="str">
            <v>SO3</v>
          </cell>
          <cell r="D150" t="str">
            <v>Cogeneration</v>
          </cell>
          <cell r="E150" t="str">
            <v>Anthony F Blakemore</v>
          </cell>
          <cell r="F150" t="str">
            <v>Terminated</v>
          </cell>
          <cell r="G150">
            <v>32245</v>
          </cell>
          <cell r="H150">
            <v>1</v>
          </cell>
          <cell r="I150">
            <v>32283</v>
          </cell>
          <cell r="J150">
            <v>32283</v>
          </cell>
          <cell r="N150">
            <v>60</v>
          </cell>
          <cell r="O150">
            <v>60</v>
          </cell>
          <cell r="S150">
            <v>60</v>
          </cell>
        </row>
        <row r="151">
          <cell r="A151">
            <v>2276</v>
          </cell>
          <cell r="B151" t="str">
            <v>Visalia Unif School Dist-Golden West HS</v>
          </cell>
          <cell r="C151" t="str">
            <v>SO3</v>
          </cell>
          <cell r="D151" t="str">
            <v>Cogeneration</v>
          </cell>
          <cell r="E151" t="str">
            <v>Cathy Mendoza</v>
          </cell>
          <cell r="F151" t="str">
            <v>Terminated</v>
          </cell>
          <cell r="G151">
            <v>31876</v>
          </cell>
          <cell r="H151">
            <v>1</v>
          </cell>
          <cell r="I151">
            <v>31907</v>
          </cell>
          <cell r="J151">
            <v>31907</v>
          </cell>
          <cell r="K151">
            <v>35531</v>
          </cell>
          <cell r="N151">
            <v>60</v>
          </cell>
          <cell r="O151">
            <v>60</v>
          </cell>
          <cell r="S151">
            <v>60</v>
          </cell>
        </row>
        <row r="152">
          <cell r="A152">
            <v>2278</v>
          </cell>
          <cell r="B152" t="str">
            <v>Santa Monica Hotel Assoc. Ltd.</v>
          </cell>
          <cell r="C152" t="str">
            <v>SO1</v>
          </cell>
          <cell r="D152" t="str">
            <v>Cogeneration</v>
          </cell>
          <cell r="E152" t="str">
            <v>Bruce McCarthy</v>
          </cell>
          <cell r="F152" t="str">
            <v>Terminated</v>
          </cell>
          <cell r="G152">
            <v>31964</v>
          </cell>
          <cell r="H152">
            <v>1</v>
          </cell>
          <cell r="I152">
            <v>32829</v>
          </cell>
          <cell r="J152">
            <v>32829</v>
          </cell>
          <cell r="K152">
            <v>36801</v>
          </cell>
          <cell r="M152">
            <v>150</v>
          </cell>
          <cell r="N152">
            <v>800</v>
          </cell>
          <cell r="O152">
            <v>950</v>
          </cell>
          <cell r="Q152">
            <v>150</v>
          </cell>
          <cell r="R152">
            <v>150</v>
          </cell>
          <cell r="S152">
            <v>950</v>
          </cell>
        </row>
        <row r="153">
          <cell r="A153">
            <v>2283</v>
          </cell>
          <cell r="B153" t="str">
            <v>Los Alamitos U.S.D. (Los Alamitos H.S.)</v>
          </cell>
          <cell r="C153" t="str">
            <v>SO3</v>
          </cell>
          <cell r="D153" t="str">
            <v>Cogeneration</v>
          </cell>
          <cell r="E153" t="str">
            <v>Cathy Mendoza</v>
          </cell>
          <cell r="F153" t="str">
            <v>Terminated</v>
          </cell>
          <cell r="G153">
            <v>32030</v>
          </cell>
          <cell r="H153">
            <v>1</v>
          </cell>
          <cell r="I153">
            <v>32082</v>
          </cell>
          <cell r="J153">
            <v>32082</v>
          </cell>
          <cell r="K153">
            <v>37045</v>
          </cell>
          <cell r="N153">
            <v>70</v>
          </cell>
          <cell r="O153">
            <v>70</v>
          </cell>
          <cell r="S153">
            <v>70</v>
          </cell>
        </row>
        <row r="154">
          <cell r="A154">
            <v>2284</v>
          </cell>
          <cell r="B154" t="str">
            <v>La Canada U.S.D. (La Canada H.S.)</v>
          </cell>
          <cell r="C154" t="str">
            <v>SO3</v>
          </cell>
          <cell r="D154" t="str">
            <v>Cogeneration</v>
          </cell>
          <cell r="E154" t="str">
            <v>Bruce McCarthy</v>
          </cell>
          <cell r="F154" t="str">
            <v>Terminated</v>
          </cell>
          <cell r="G154">
            <v>32001</v>
          </cell>
          <cell r="H154">
            <v>1</v>
          </cell>
          <cell r="I154">
            <v>32035</v>
          </cell>
          <cell r="J154">
            <v>32035</v>
          </cell>
          <cell r="K154">
            <v>37713</v>
          </cell>
          <cell r="N154">
            <v>120</v>
          </cell>
          <cell r="O154">
            <v>120</v>
          </cell>
          <cell r="S154">
            <v>120</v>
          </cell>
        </row>
        <row r="155">
          <cell r="A155">
            <v>2287</v>
          </cell>
          <cell r="B155" t="str">
            <v>Huntington Beach Union H.S. District</v>
          </cell>
          <cell r="C155" t="str">
            <v>SO3</v>
          </cell>
          <cell r="D155" t="str">
            <v>Cogeneration</v>
          </cell>
          <cell r="E155" t="str">
            <v>Bruce McCarthy</v>
          </cell>
          <cell r="F155" t="str">
            <v>Terminated</v>
          </cell>
          <cell r="G155">
            <v>32073</v>
          </cell>
          <cell r="H155">
            <v>1</v>
          </cell>
          <cell r="I155">
            <v>32115</v>
          </cell>
          <cell r="J155">
            <v>32115</v>
          </cell>
          <cell r="K155">
            <v>38666</v>
          </cell>
          <cell r="N155">
            <v>85</v>
          </cell>
          <cell r="O155">
            <v>85</v>
          </cell>
          <cell r="S155">
            <v>85</v>
          </cell>
        </row>
        <row r="156">
          <cell r="A156">
            <v>2300</v>
          </cell>
          <cell r="B156" t="str">
            <v>El Rancho High School</v>
          </cell>
          <cell r="C156" t="str">
            <v>SO3</v>
          </cell>
          <cell r="D156" t="str">
            <v>Cogeneration</v>
          </cell>
          <cell r="E156" t="str">
            <v>Bruce McCarthy</v>
          </cell>
          <cell r="F156" t="str">
            <v>Terminated</v>
          </cell>
          <cell r="G156">
            <v>32058</v>
          </cell>
          <cell r="H156">
            <v>1</v>
          </cell>
          <cell r="I156">
            <v>32096</v>
          </cell>
          <cell r="J156">
            <v>32096</v>
          </cell>
          <cell r="K156">
            <v>37804</v>
          </cell>
          <cell r="N156">
            <v>75</v>
          </cell>
          <cell r="O156">
            <v>75</v>
          </cell>
          <cell r="S156">
            <v>75</v>
          </cell>
        </row>
        <row r="157">
          <cell r="A157">
            <v>2303</v>
          </cell>
          <cell r="B157" t="str">
            <v>Hanford Joint Union H.S. District</v>
          </cell>
          <cell r="C157" t="str">
            <v>SO3</v>
          </cell>
          <cell r="D157" t="str">
            <v>Cogeneration</v>
          </cell>
          <cell r="E157" t="str">
            <v>Pam Snethen</v>
          </cell>
          <cell r="F157" t="str">
            <v>Active</v>
          </cell>
          <cell r="G157">
            <v>32073</v>
          </cell>
          <cell r="H157">
            <v>1</v>
          </cell>
          <cell r="I157">
            <v>32119</v>
          </cell>
          <cell r="J157">
            <v>32119</v>
          </cell>
          <cell r="K157">
            <v>38869</v>
          </cell>
          <cell r="N157">
            <v>60</v>
          </cell>
          <cell r="O157">
            <v>60</v>
          </cell>
          <cell r="S157">
            <v>60</v>
          </cell>
        </row>
        <row r="158">
          <cell r="A158">
            <v>2311</v>
          </cell>
          <cell r="B158" t="str">
            <v>Azusa Unified School District</v>
          </cell>
          <cell r="C158" t="str">
            <v>SO3</v>
          </cell>
          <cell r="D158" t="str">
            <v>Cogeneration</v>
          </cell>
          <cell r="E158" t="str">
            <v>Pam Snethen</v>
          </cell>
          <cell r="F158" t="str">
            <v>Active</v>
          </cell>
          <cell r="G158">
            <v>32079</v>
          </cell>
          <cell r="H158">
            <v>1</v>
          </cell>
          <cell r="I158">
            <v>32752</v>
          </cell>
          <cell r="J158">
            <v>32752</v>
          </cell>
          <cell r="N158">
            <v>70</v>
          </cell>
          <cell r="O158">
            <v>70</v>
          </cell>
          <cell r="S158">
            <v>70</v>
          </cell>
        </row>
        <row r="159">
          <cell r="A159">
            <v>2312</v>
          </cell>
          <cell r="B159" t="str">
            <v>Monrovia Unified School District</v>
          </cell>
          <cell r="C159" t="str">
            <v>SO3</v>
          </cell>
          <cell r="D159" t="str">
            <v>Cogeneration</v>
          </cell>
          <cell r="E159" t="str">
            <v>Pam Snethen</v>
          </cell>
          <cell r="F159" t="str">
            <v>Active</v>
          </cell>
          <cell r="G159">
            <v>32178</v>
          </cell>
          <cell r="H159">
            <v>1</v>
          </cell>
          <cell r="I159">
            <v>32324</v>
          </cell>
          <cell r="J159">
            <v>32324</v>
          </cell>
          <cell r="N159">
            <v>70</v>
          </cell>
          <cell r="O159">
            <v>70</v>
          </cell>
          <cell r="S159">
            <v>70</v>
          </cell>
        </row>
        <row r="160">
          <cell r="A160">
            <v>2314</v>
          </cell>
          <cell r="B160" t="str">
            <v>Ridgewood Power (Cal Tron Plating)</v>
          </cell>
          <cell r="C160" t="str">
            <v>SO3</v>
          </cell>
          <cell r="D160" t="str">
            <v>Cogeneration</v>
          </cell>
          <cell r="E160" t="str">
            <v>Michele Walker</v>
          </cell>
          <cell r="F160" t="str">
            <v>Inactive</v>
          </cell>
          <cell r="G160">
            <v>32035</v>
          </cell>
          <cell r="H160">
            <v>1</v>
          </cell>
          <cell r="I160">
            <v>32335</v>
          </cell>
          <cell r="J160">
            <v>32335</v>
          </cell>
          <cell r="N160">
            <v>60</v>
          </cell>
          <cell r="O160">
            <v>60</v>
          </cell>
          <cell r="S160">
            <v>60</v>
          </cell>
        </row>
        <row r="161">
          <cell r="A161">
            <v>2316</v>
          </cell>
          <cell r="B161" t="str">
            <v>American Private Power Ventures</v>
          </cell>
          <cell r="C161" t="str">
            <v>SO1</v>
          </cell>
          <cell r="D161" t="str">
            <v>Cogeneration</v>
          </cell>
          <cell r="E161" t="str">
            <v>Cathy Mendoza</v>
          </cell>
          <cell r="F161" t="str">
            <v>Terminated</v>
          </cell>
          <cell r="G161">
            <v>32332</v>
          </cell>
          <cell r="H161">
            <v>1</v>
          </cell>
          <cell r="I161">
            <v>32597</v>
          </cell>
          <cell r="J161">
            <v>32597</v>
          </cell>
          <cell r="K161">
            <v>35526</v>
          </cell>
          <cell r="M161">
            <v>300</v>
          </cell>
          <cell r="N161">
            <v>700</v>
          </cell>
          <cell r="O161">
            <v>1000</v>
          </cell>
          <cell r="Q161">
            <v>300</v>
          </cell>
          <cell r="R161">
            <v>300</v>
          </cell>
          <cell r="S161">
            <v>1000</v>
          </cell>
        </row>
        <row r="162">
          <cell r="A162">
            <v>2318</v>
          </cell>
          <cell r="B162" t="str">
            <v>Redlands YMCA</v>
          </cell>
          <cell r="C162" t="str">
            <v>SO3</v>
          </cell>
          <cell r="D162" t="str">
            <v>Cogeneration</v>
          </cell>
          <cell r="E162" t="str">
            <v>Bruce McCarthy</v>
          </cell>
          <cell r="F162" t="str">
            <v>Terminated</v>
          </cell>
          <cell r="G162">
            <v>32002</v>
          </cell>
          <cell r="H162">
            <v>1</v>
          </cell>
          <cell r="I162">
            <v>32048</v>
          </cell>
          <cell r="J162">
            <v>32048</v>
          </cell>
          <cell r="K162">
            <v>37672</v>
          </cell>
          <cell r="N162">
            <v>33</v>
          </cell>
          <cell r="O162">
            <v>33</v>
          </cell>
          <cell r="S162">
            <v>33</v>
          </cell>
        </row>
        <row r="163">
          <cell r="A163">
            <v>2323</v>
          </cell>
          <cell r="B163" t="str">
            <v>Ridgewood Power (Lake Arrowhead Hilton)</v>
          </cell>
          <cell r="C163" t="str">
            <v>SO1</v>
          </cell>
          <cell r="D163" t="str">
            <v>Cogeneration</v>
          </cell>
          <cell r="E163" t="str">
            <v>Michele Walker</v>
          </cell>
          <cell r="F163" t="str">
            <v>Inactive</v>
          </cell>
          <cell r="G163">
            <v>33130</v>
          </cell>
          <cell r="H163">
            <v>1</v>
          </cell>
          <cell r="I163">
            <v>32399</v>
          </cell>
          <cell r="J163">
            <v>32399</v>
          </cell>
          <cell r="K163">
            <v>44087</v>
          </cell>
          <cell r="N163">
            <v>280</v>
          </cell>
          <cell r="O163">
            <v>280</v>
          </cell>
          <cell r="S163">
            <v>280</v>
          </cell>
        </row>
        <row r="164">
          <cell r="A164">
            <v>2326</v>
          </cell>
          <cell r="B164" t="str">
            <v>Conejo Valley U.S.D. (Thousand Oaks)</v>
          </cell>
          <cell r="C164" t="str">
            <v>SO3</v>
          </cell>
          <cell r="D164" t="str">
            <v>Cogeneration</v>
          </cell>
          <cell r="E164" t="str">
            <v>David R Cox</v>
          </cell>
          <cell r="F164" t="str">
            <v>Active</v>
          </cell>
          <cell r="G164">
            <v>32113</v>
          </cell>
          <cell r="H164">
            <v>1</v>
          </cell>
          <cell r="I164">
            <v>32120</v>
          </cell>
          <cell r="J164">
            <v>32120</v>
          </cell>
          <cell r="N164">
            <v>75</v>
          </cell>
          <cell r="O164">
            <v>75</v>
          </cell>
          <cell r="S164">
            <v>75</v>
          </cell>
        </row>
        <row r="165">
          <cell r="A165">
            <v>2327</v>
          </cell>
          <cell r="B165" t="str">
            <v>Ridgewood Power (Safe Plating)</v>
          </cell>
          <cell r="C165" t="str">
            <v>SO3</v>
          </cell>
          <cell r="D165" t="str">
            <v>Cogeneration</v>
          </cell>
          <cell r="E165" t="str">
            <v>Michele Walker</v>
          </cell>
          <cell r="F165" t="str">
            <v>Inactive</v>
          </cell>
          <cell r="G165">
            <v>32119</v>
          </cell>
          <cell r="H165">
            <v>1</v>
          </cell>
          <cell r="I165">
            <v>32370</v>
          </cell>
          <cell r="J165">
            <v>32370</v>
          </cell>
          <cell r="N165">
            <v>100</v>
          </cell>
          <cell r="O165">
            <v>100</v>
          </cell>
          <cell r="S165">
            <v>100</v>
          </cell>
        </row>
        <row r="166">
          <cell r="A166">
            <v>2339</v>
          </cell>
          <cell r="B166" t="str">
            <v>Ridgewood Power (Foss Plating)</v>
          </cell>
          <cell r="C166" t="str">
            <v>SO3</v>
          </cell>
          <cell r="D166" t="str">
            <v>Cogeneration</v>
          </cell>
          <cell r="E166" t="str">
            <v>Michele Walker</v>
          </cell>
          <cell r="F166" t="str">
            <v>Terminated</v>
          </cell>
          <cell r="G166">
            <v>32119</v>
          </cell>
          <cell r="H166">
            <v>1</v>
          </cell>
          <cell r="I166">
            <v>32335</v>
          </cell>
          <cell r="J166">
            <v>32335</v>
          </cell>
          <cell r="K166">
            <v>38666</v>
          </cell>
          <cell r="N166">
            <v>100</v>
          </cell>
          <cell r="O166">
            <v>100</v>
          </cell>
          <cell r="S166">
            <v>100</v>
          </cell>
        </row>
        <row r="167">
          <cell r="A167">
            <v>2343</v>
          </cell>
          <cell r="B167" t="str">
            <v>Micro Utility Partners of America</v>
          </cell>
          <cell r="C167" t="str">
            <v>SO3</v>
          </cell>
          <cell r="D167" t="str">
            <v>Cogeneration</v>
          </cell>
          <cell r="E167" t="str">
            <v>Michele Walker</v>
          </cell>
          <cell r="F167" t="str">
            <v>Terminated</v>
          </cell>
          <cell r="G167">
            <v>32195</v>
          </cell>
          <cell r="H167">
            <v>1</v>
          </cell>
          <cell r="I167">
            <v>32573</v>
          </cell>
          <cell r="J167">
            <v>32573</v>
          </cell>
          <cell r="K167">
            <v>36636</v>
          </cell>
          <cell r="N167">
            <v>90</v>
          </cell>
          <cell r="O167">
            <v>90</v>
          </cell>
          <cell r="S167">
            <v>90</v>
          </cell>
        </row>
        <row r="168">
          <cell r="A168">
            <v>2344</v>
          </cell>
          <cell r="B168" t="str">
            <v>Arcadia U.S.D. - Arcadia High School</v>
          </cell>
          <cell r="C168" t="str">
            <v>SO3</v>
          </cell>
          <cell r="D168" t="str">
            <v>Cogeneration</v>
          </cell>
          <cell r="E168" t="str">
            <v>Michele Walker</v>
          </cell>
          <cell r="F168" t="str">
            <v>Active</v>
          </cell>
          <cell r="G168">
            <v>32160</v>
          </cell>
          <cell r="H168">
            <v>1</v>
          </cell>
          <cell r="I168">
            <v>32531</v>
          </cell>
          <cell r="J168">
            <v>32531</v>
          </cell>
          <cell r="N168">
            <v>70</v>
          </cell>
          <cell r="O168">
            <v>70</v>
          </cell>
          <cell r="S168">
            <v>70</v>
          </cell>
        </row>
        <row r="169">
          <cell r="A169">
            <v>2347</v>
          </cell>
          <cell r="B169" t="str">
            <v>Simmax Energy LLC - Shoreline</v>
          </cell>
          <cell r="C169" t="str">
            <v>SO3</v>
          </cell>
          <cell r="D169" t="str">
            <v>Cogeneration</v>
          </cell>
          <cell r="E169" t="str">
            <v>Michele Walker</v>
          </cell>
          <cell r="F169" t="str">
            <v>Terminated</v>
          </cell>
          <cell r="G169">
            <v>32496</v>
          </cell>
          <cell r="H169">
            <v>1</v>
          </cell>
          <cell r="I169">
            <v>32612</v>
          </cell>
          <cell r="J169">
            <v>32612</v>
          </cell>
          <cell r="K169">
            <v>38445</v>
          </cell>
          <cell r="N169">
            <v>60</v>
          </cell>
          <cell r="O169">
            <v>60</v>
          </cell>
          <cell r="S169">
            <v>60</v>
          </cell>
        </row>
        <row r="170">
          <cell r="A170">
            <v>2348</v>
          </cell>
          <cell r="B170" t="str">
            <v>Simmax Energy LLC - St. Joseph Hospital</v>
          </cell>
          <cell r="C170" t="str">
            <v>SO3</v>
          </cell>
          <cell r="D170" t="str">
            <v>Cogeneration</v>
          </cell>
          <cell r="E170" t="str">
            <v>Michele Walker</v>
          </cell>
          <cell r="F170" t="str">
            <v>Terminated</v>
          </cell>
          <cell r="G170">
            <v>32420</v>
          </cell>
          <cell r="H170">
            <v>1</v>
          </cell>
          <cell r="I170">
            <v>32509</v>
          </cell>
          <cell r="J170">
            <v>32509</v>
          </cell>
          <cell r="K170">
            <v>38449</v>
          </cell>
          <cell r="N170">
            <v>60</v>
          </cell>
          <cell r="O170">
            <v>60</v>
          </cell>
          <cell r="S170">
            <v>60</v>
          </cell>
        </row>
        <row r="171">
          <cell r="A171">
            <v>2349</v>
          </cell>
          <cell r="B171" t="str">
            <v>Quaker City Plating</v>
          </cell>
          <cell r="C171" t="str">
            <v>SO3</v>
          </cell>
          <cell r="D171" t="str">
            <v>Cogeneration</v>
          </cell>
          <cell r="E171" t="str">
            <v>Michele Walker</v>
          </cell>
          <cell r="F171" t="str">
            <v>Inactive</v>
          </cell>
          <cell r="G171">
            <v>32128</v>
          </cell>
          <cell r="H171">
            <v>1</v>
          </cell>
          <cell r="I171">
            <v>32140</v>
          </cell>
          <cell r="J171">
            <v>32140</v>
          </cell>
          <cell r="N171">
            <v>100</v>
          </cell>
          <cell r="O171">
            <v>100</v>
          </cell>
          <cell r="S171">
            <v>100</v>
          </cell>
        </row>
        <row r="172">
          <cell r="A172">
            <v>2355</v>
          </cell>
          <cell r="B172" t="str">
            <v>Bassett Unified School Dist (Bassett HS)</v>
          </cell>
          <cell r="C172" t="str">
            <v>SO3</v>
          </cell>
          <cell r="D172" t="str">
            <v>Cogeneration</v>
          </cell>
          <cell r="E172" t="str">
            <v>Michele Walker</v>
          </cell>
          <cell r="F172" t="str">
            <v>Terminated</v>
          </cell>
          <cell r="G172">
            <v>32216</v>
          </cell>
          <cell r="H172">
            <v>1</v>
          </cell>
          <cell r="I172">
            <v>32325</v>
          </cell>
          <cell r="J172">
            <v>32325</v>
          </cell>
          <cell r="N172">
            <v>70</v>
          </cell>
          <cell r="O172">
            <v>70</v>
          </cell>
          <cell r="S172">
            <v>70</v>
          </cell>
        </row>
        <row r="173">
          <cell r="A173">
            <v>2356</v>
          </cell>
          <cell r="B173" t="str">
            <v>El Dorado Enterprise</v>
          </cell>
          <cell r="C173" t="str">
            <v>SO3</v>
          </cell>
          <cell r="D173" t="str">
            <v>Cogeneration</v>
          </cell>
          <cell r="E173" t="str">
            <v>Michele Walker</v>
          </cell>
          <cell r="F173" t="str">
            <v>Terminated</v>
          </cell>
          <cell r="G173">
            <v>32169</v>
          </cell>
          <cell r="H173">
            <v>1</v>
          </cell>
          <cell r="I173">
            <v>32233</v>
          </cell>
          <cell r="J173">
            <v>32233</v>
          </cell>
          <cell r="K173">
            <v>36068</v>
          </cell>
          <cell r="N173">
            <v>75</v>
          </cell>
          <cell r="O173">
            <v>75</v>
          </cell>
          <cell r="S173">
            <v>75</v>
          </cell>
        </row>
        <row r="174">
          <cell r="A174">
            <v>2357</v>
          </cell>
          <cell r="B174" t="str">
            <v>Tulare J.U.H.S.D. (Western High)</v>
          </cell>
          <cell r="C174" t="str">
            <v>SO3</v>
          </cell>
          <cell r="D174" t="str">
            <v>Cogeneration</v>
          </cell>
          <cell r="E174" t="str">
            <v>Cathy Mendoza</v>
          </cell>
          <cell r="F174" t="str">
            <v>Terminated</v>
          </cell>
          <cell r="G174">
            <v>32195</v>
          </cell>
          <cell r="H174">
            <v>1</v>
          </cell>
          <cell r="I174">
            <v>32203</v>
          </cell>
          <cell r="J174">
            <v>32203</v>
          </cell>
          <cell r="K174">
            <v>36740</v>
          </cell>
          <cell r="N174">
            <v>60</v>
          </cell>
          <cell r="O174">
            <v>60</v>
          </cell>
          <cell r="S174">
            <v>60</v>
          </cell>
        </row>
        <row r="175">
          <cell r="A175">
            <v>2358</v>
          </cell>
          <cell r="B175" t="str">
            <v>Chaffey Joint Union H.S. - Montclair HS</v>
          </cell>
          <cell r="C175" t="str">
            <v>SO3</v>
          </cell>
          <cell r="D175" t="str">
            <v>Cogeneration</v>
          </cell>
          <cell r="E175" t="str">
            <v>Anthony F Blakemore</v>
          </cell>
          <cell r="F175" t="str">
            <v>Active</v>
          </cell>
          <cell r="G175">
            <v>32673</v>
          </cell>
          <cell r="H175">
            <v>30</v>
          </cell>
          <cell r="I175">
            <v>32962</v>
          </cell>
          <cell r="J175">
            <v>32962</v>
          </cell>
          <cell r="K175">
            <v>43919</v>
          </cell>
          <cell r="N175">
            <v>70</v>
          </cell>
          <cell r="O175">
            <v>70</v>
          </cell>
          <cell r="S175">
            <v>70</v>
          </cell>
        </row>
        <row r="176">
          <cell r="A176">
            <v>2359</v>
          </cell>
          <cell r="B176" t="str">
            <v>Simmax Energy LLC (Holiday Inn)</v>
          </cell>
          <cell r="C176" t="str">
            <v>SO3</v>
          </cell>
          <cell r="D176" t="str">
            <v>Cogeneration</v>
          </cell>
          <cell r="E176" t="str">
            <v>Michele Walker</v>
          </cell>
          <cell r="F176" t="str">
            <v>Active</v>
          </cell>
          <cell r="G176">
            <v>32245</v>
          </cell>
          <cell r="H176">
            <v>1</v>
          </cell>
          <cell r="I176">
            <v>32295</v>
          </cell>
          <cell r="J176">
            <v>32295</v>
          </cell>
          <cell r="N176">
            <v>150</v>
          </cell>
          <cell r="O176">
            <v>150</v>
          </cell>
          <cell r="S176">
            <v>150</v>
          </cell>
        </row>
        <row r="177">
          <cell r="A177">
            <v>2364</v>
          </cell>
          <cell r="B177" t="str">
            <v>City of Long Beach</v>
          </cell>
          <cell r="C177" t="str">
            <v>SO1</v>
          </cell>
          <cell r="D177" t="str">
            <v>Cogeneration</v>
          </cell>
          <cell r="E177" t="str">
            <v>Bruce McCarthy</v>
          </cell>
          <cell r="F177" t="str">
            <v>Terminated</v>
          </cell>
          <cell r="G177">
            <v>33158</v>
          </cell>
          <cell r="H177">
            <v>30</v>
          </cell>
          <cell r="I177">
            <v>33242</v>
          </cell>
          <cell r="J177">
            <v>33242</v>
          </cell>
          <cell r="K177">
            <v>37016</v>
          </cell>
          <cell r="N177">
            <v>120</v>
          </cell>
          <cell r="O177">
            <v>120</v>
          </cell>
          <cell r="S177">
            <v>120</v>
          </cell>
        </row>
        <row r="178">
          <cell r="A178">
            <v>2366</v>
          </cell>
          <cell r="B178" t="str">
            <v>Omni Metal Finishing</v>
          </cell>
          <cell r="C178" t="str">
            <v>SO3</v>
          </cell>
          <cell r="D178" t="str">
            <v>Cogeneration</v>
          </cell>
          <cell r="E178" t="str">
            <v>Pam Snethen</v>
          </cell>
          <cell r="F178" t="str">
            <v>Active</v>
          </cell>
          <cell r="G178">
            <v>32398</v>
          </cell>
          <cell r="H178">
            <v>1</v>
          </cell>
          <cell r="I178">
            <v>32533</v>
          </cell>
          <cell r="J178">
            <v>32533</v>
          </cell>
          <cell r="N178">
            <v>60</v>
          </cell>
          <cell r="O178">
            <v>60</v>
          </cell>
          <cell r="S178">
            <v>60</v>
          </cell>
        </row>
        <row r="179">
          <cell r="A179">
            <v>2371</v>
          </cell>
          <cell r="B179" t="str">
            <v>Earlimart School Dist (Earlimart Sch #2)</v>
          </cell>
          <cell r="C179" t="str">
            <v>SO3</v>
          </cell>
          <cell r="D179" t="str">
            <v>Cogeneration</v>
          </cell>
          <cell r="E179" t="str">
            <v>Bruce McCarthy</v>
          </cell>
          <cell r="F179" t="str">
            <v>Terminated</v>
          </cell>
          <cell r="G179">
            <v>32528</v>
          </cell>
          <cell r="H179">
            <v>1</v>
          </cell>
          <cell r="I179">
            <v>32599</v>
          </cell>
          <cell r="J179">
            <v>32599</v>
          </cell>
          <cell r="K179">
            <v>36780</v>
          </cell>
          <cell r="N179">
            <v>60</v>
          </cell>
          <cell r="O179">
            <v>60</v>
          </cell>
          <cell r="S179">
            <v>60</v>
          </cell>
        </row>
        <row r="180">
          <cell r="A180">
            <v>2372</v>
          </cell>
          <cell r="B180" t="str">
            <v>South Kern U.S.D. (Rosamond H.S.)</v>
          </cell>
          <cell r="C180" t="str">
            <v>SO3</v>
          </cell>
          <cell r="D180" t="str">
            <v>Cogeneration</v>
          </cell>
          <cell r="E180" t="str">
            <v>Cathy Mendoza</v>
          </cell>
          <cell r="F180" t="str">
            <v>Terminated</v>
          </cell>
          <cell r="G180">
            <v>32394</v>
          </cell>
          <cell r="H180">
            <v>1</v>
          </cell>
          <cell r="I180">
            <v>32568</v>
          </cell>
          <cell r="J180">
            <v>32568</v>
          </cell>
          <cell r="K180">
            <v>36334</v>
          </cell>
          <cell r="N180">
            <v>60</v>
          </cell>
          <cell r="O180">
            <v>60</v>
          </cell>
          <cell r="S180">
            <v>60</v>
          </cell>
        </row>
        <row r="181">
          <cell r="A181">
            <v>2373</v>
          </cell>
          <cell r="B181" t="str">
            <v>Sacred Heart Hospital</v>
          </cell>
          <cell r="C181" t="str">
            <v>SO3</v>
          </cell>
          <cell r="D181" t="str">
            <v>Cogeneration</v>
          </cell>
          <cell r="E181" t="str">
            <v>Cathy Mendoza</v>
          </cell>
          <cell r="F181" t="str">
            <v>Terminated</v>
          </cell>
          <cell r="G181">
            <v>32528</v>
          </cell>
          <cell r="H181">
            <v>1</v>
          </cell>
          <cell r="I181">
            <v>32825</v>
          </cell>
          <cell r="J181">
            <v>32825</v>
          </cell>
          <cell r="K181">
            <v>36621</v>
          </cell>
          <cell r="N181">
            <v>60</v>
          </cell>
          <cell r="O181">
            <v>60</v>
          </cell>
          <cell r="S181">
            <v>60</v>
          </cell>
        </row>
        <row r="182">
          <cell r="A182">
            <v>2374</v>
          </cell>
          <cell r="B182" t="str">
            <v>Simmax Energy LLC - Country Inn &amp; Suites</v>
          </cell>
          <cell r="C182" t="str">
            <v>SO3</v>
          </cell>
          <cell r="D182" t="str">
            <v>Cogeneration</v>
          </cell>
          <cell r="E182" t="str">
            <v>Michele Walker</v>
          </cell>
          <cell r="F182" t="str">
            <v>Terminated</v>
          </cell>
          <cell r="G182">
            <v>32398</v>
          </cell>
          <cell r="H182">
            <v>1</v>
          </cell>
          <cell r="I182">
            <v>32479</v>
          </cell>
          <cell r="J182">
            <v>32479</v>
          </cell>
          <cell r="K182">
            <v>38452</v>
          </cell>
          <cell r="N182">
            <v>98</v>
          </cell>
          <cell r="O182">
            <v>98</v>
          </cell>
          <cell r="S182">
            <v>98</v>
          </cell>
        </row>
        <row r="183">
          <cell r="A183">
            <v>2378</v>
          </cell>
          <cell r="B183" t="str">
            <v>Falcon Foam Plastics</v>
          </cell>
          <cell r="C183" t="str">
            <v>SO1</v>
          </cell>
          <cell r="D183" t="str">
            <v>Cogeneration</v>
          </cell>
          <cell r="E183" t="str">
            <v>Michele Walker</v>
          </cell>
          <cell r="F183" t="str">
            <v>Terminated</v>
          </cell>
          <cell r="G183">
            <v>32686</v>
          </cell>
          <cell r="H183">
            <v>1</v>
          </cell>
          <cell r="I183">
            <v>32937</v>
          </cell>
          <cell r="J183">
            <v>32937</v>
          </cell>
          <cell r="K183">
            <v>36005</v>
          </cell>
          <cell r="N183">
            <v>365</v>
          </cell>
          <cell r="O183">
            <v>365</v>
          </cell>
          <cell r="S183">
            <v>365</v>
          </cell>
        </row>
        <row r="184">
          <cell r="A184">
            <v>2379</v>
          </cell>
          <cell r="B184" t="str">
            <v>Biola University</v>
          </cell>
          <cell r="C184" t="str">
            <v>SO1</v>
          </cell>
          <cell r="D184" t="str">
            <v>Cogeneration</v>
          </cell>
          <cell r="E184" t="str">
            <v>Cathy Mendoza</v>
          </cell>
          <cell r="F184" t="str">
            <v>Terminated</v>
          </cell>
          <cell r="G184">
            <v>32941</v>
          </cell>
          <cell r="H184">
            <v>30</v>
          </cell>
          <cell r="I184">
            <v>32974</v>
          </cell>
          <cell r="J184">
            <v>32974</v>
          </cell>
          <cell r="K184">
            <v>37629</v>
          </cell>
          <cell r="N184">
            <v>1124</v>
          </cell>
          <cell r="O184">
            <v>1124</v>
          </cell>
          <cell r="S184">
            <v>1124</v>
          </cell>
        </row>
        <row r="185">
          <cell r="A185">
            <v>2380</v>
          </cell>
          <cell r="B185" t="str">
            <v>Maclay Coin Laundry</v>
          </cell>
          <cell r="C185" t="str">
            <v>SO3</v>
          </cell>
          <cell r="D185" t="str">
            <v>Cogeneration</v>
          </cell>
          <cell r="E185" t="str">
            <v>Michele Walker</v>
          </cell>
          <cell r="F185" t="str">
            <v>Terminated</v>
          </cell>
          <cell r="G185">
            <v>32514</v>
          </cell>
          <cell r="H185">
            <v>1</v>
          </cell>
          <cell r="I185">
            <v>32639</v>
          </cell>
          <cell r="J185">
            <v>32639</v>
          </cell>
          <cell r="K185">
            <v>35893</v>
          </cell>
        </row>
        <row r="186">
          <cell r="A186">
            <v>2382</v>
          </cell>
          <cell r="B186" t="str">
            <v>UNOCAL Science and Technology</v>
          </cell>
          <cell r="C186" t="str">
            <v>SO1</v>
          </cell>
          <cell r="D186" t="str">
            <v>Cogeneration</v>
          </cell>
          <cell r="E186" t="str">
            <v>Michele Walker</v>
          </cell>
          <cell r="F186" t="str">
            <v>Terminated</v>
          </cell>
          <cell r="G186">
            <v>32965</v>
          </cell>
          <cell r="H186">
            <v>1</v>
          </cell>
          <cell r="I186">
            <v>33234</v>
          </cell>
          <cell r="J186">
            <v>33234</v>
          </cell>
          <cell r="K186">
            <v>36427</v>
          </cell>
          <cell r="M186">
            <v>456</v>
          </cell>
          <cell r="N186">
            <v>3167</v>
          </cell>
          <cell r="O186">
            <v>3623</v>
          </cell>
          <cell r="Q186">
            <v>456</v>
          </cell>
          <cell r="R186">
            <v>456</v>
          </cell>
          <cell r="S186">
            <v>3623</v>
          </cell>
        </row>
        <row r="187">
          <cell r="A187">
            <v>2384</v>
          </cell>
          <cell r="B187" t="str">
            <v>CES Energy-Corona Ltd.</v>
          </cell>
          <cell r="C187" t="str">
            <v>SO1</v>
          </cell>
          <cell r="D187" t="str">
            <v>Cogeneration</v>
          </cell>
          <cell r="E187" t="str">
            <v>Bruce McCarthy</v>
          </cell>
          <cell r="F187" t="str">
            <v>Terminated</v>
          </cell>
          <cell r="G187">
            <v>32792</v>
          </cell>
          <cell r="H187">
            <v>30</v>
          </cell>
          <cell r="I187">
            <v>33039</v>
          </cell>
          <cell r="J187">
            <v>33039</v>
          </cell>
          <cell r="K187">
            <v>36216</v>
          </cell>
          <cell r="M187">
            <v>175</v>
          </cell>
          <cell r="O187">
            <v>175</v>
          </cell>
          <cell r="Q187">
            <v>175</v>
          </cell>
          <cell r="R187">
            <v>175</v>
          </cell>
          <cell r="S187">
            <v>600</v>
          </cell>
        </row>
        <row r="188">
          <cell r="A188">
            <v>2386</v>
          </cell>
          <cell r="B188" t="str">
            <v>Brea-Olinda Unified School District</v>
          </cell>
          <cell r="C188" t="str">
            <v>SO3</v>
          </cell>
          <cell r="D188" t="str">
            <v>Cogeneration</v>
          </cell>
          <cell r="E188" t="str">
            <v>Michele Walker</v>
          </cell>
          <cell r="F188" t="str">
            <v>Active</v>
          </cell>
          <cell r="G188">
            <v>32911</v>
          </cell>
          <cell r="H188">
            <v>30</v>
          </cell>
          <cell r="I188">
            <v>32941</v>
          </cell>
          <cell r="J188">
            <v>32941</v>
          </cell>
          <cell r="K188">
            <v>43898</v>
          </cell>
          <cell r="N188">
            <v>70</v>
          </cell>
          <cell r="O188">
            <v>70</v>
          </cell>
          <cell r="S188">
            <v>70</v>
          </cell>
        </row>
        <row r="189">
          <cell r="A189">
            <v>2388</v>
          </cell>
          <cell r="B189" t="str">
            <v>Rialto Unified School District</v>
          </cell>
          <cell r="C189" t="str">
            <v>SO3</v>
          </cell>
          <cell r="D189" t="str">
            <v>Cogeneration</v>
          </cell>
          <cell r="E189" t="str">
            <v>Bruce McCarthy</v>
          </cell>
          <cell r="F189" t="str">
            <v>Terminated</v>
          </cell>
          <cell r="G189">
            <v>32713</v>
          </cell>
          <cell r="H189">
            <v>30</v>
          </cell>
          <cell r="I189">
            <v>32862</v>
          </cell>
          <cell r="J189">
            <v>32862</v>
          </cell>
          <cell r="K189">
            <v>36613</v>
          </cell>
          <cell r="M189">
            <v>100</v>
          </cell>
          <cell r="O189">
            <v>100</v>
          </cell>
          <cell r="Q189">
            <v>100</v>
          </cell>
          <cell r="R189">
            <v>100</v>
          </cell>
          <cell r="S189">
            <v>100</v>
          </cell>
        </row>
        <row r="190">
          <cell r="A190">
            <v>2389</v>
          </cell>
          <cell r="B190" t="str">
            <v>Whittier Union High School District</v>
          </cell>
          <cell r="C190" t="str">
            <v>SO3</v>
          </cell>
          <cell r="D190" t="str">
            <v>Cogeneration</v>
          </cell>
          <cell r="E190" t="str">
            <v>Cathy Mendoza</v>
          </cell>
          <cell r="F190" t="str">
            <v>Terminated</v>
          </cell>
          <cell r="G190">
            <v>32673</v>
          </cell>
          <cell r="H190">
            <v>30</v>
          </cell>
          <cell r="I190">
            <v>32877</v>
          </cell>
          <cell r="J190">
            <v>32877</v>
          </cell>
          <cell r="K190">
            <v>35685</v>
          </cell>
          <cell r="M190">
            <v>100</v>
          </cell>
          <cell r="O190">
            <v>100</v>
          </cell>
          <cell r="Q190">
            <v>100</v>
          </cell>
          <cell r="R190">
            <v>100</v>
          </cell>
          <cell r="S190">
            <v>100</v>
          </cell>
        </row>
        <row r="191">
          <cell r="A191">
            <v>2390</v>
          </cell>
          <cell r="B191" t="str">
            <v>American Golf Corporation, Monterey CC</v>
          </cell>
          <cell r="C191" t="str">
            <v>SO1</v>
          </cell>
          <cell r="D191" t="str">
            <v>Cogeneration</v>
          </cell>
          <cell r="E191" t="str">
            <v>Michele Walker</v>
          </cell>
          <cell r="F191" t="str">
            <v>Terminated</v>
          </cell>
          <cell r="G191">
            <v>32673</v>
          </cell>
          <cell r="H191">
            <v>30</v>
          </cell>
          <cell r="I191">
            <v>33275</v>
          </cell>
          <cell r="J191">
            <v>33275</v>
          </cell>
          <cell r="K191">
            <v>36432</v>
          </cell>
          <cell r="M191">
            <v>115</v>
          </cell>
          <cell r="O191">
            <v>115</v>
          </cell>
          <cell r="Q191">
            <v>115</v>
          </cell>
          <cell r="R191">
            <v>115</v>
          </cell>
          <cell r="S191">
            <v>115</v>
          </cell>
        </row>
        <row r="192">
          <cell r="A192">
            <v>2392</v>
          </cell>
          <cell r="B192" t="str">
            <v>American Golf Corporation (Palm Vly CC)</v>
          </cell>
          <cell r="C192" t="str">
            <v>SO1</v>
          </cell>
          <cell r="D192" t="str">
            <v>Cogeneration</v>
          </cell>
          <cell r="E192" t="str">
            <v>Michele Walker</v>
          </cell>
          <cell r="F192" t="str">
            <v>Terminated</v>
          </cell>
          <cell r="G192">
            <v>32673</v>
          </cell>
          <cell r="H192">
            <v>30</v>
          </cell>
          <cell r="I192">
            <v>33322</v>
          </cell>
          <cell r="J192">
            <v>33322</v>
          </cell>
          <cell r="K192">
            <v>36432</v>
          </cell>
          <cell r="M192">
            <v>94</v>
          </cell>
          <cell r="N192">
            <v>316</v>
          </cell>
          <cell r="O192">
            <v>410</v>
          </cell>
          <cell r="Q192">
            <v>94</v>
          </cell>
          <cell r="R192">
            <v>94</v>
          </cell>
          <cell r="S192">
            <v>410</v>
          </cell>
        </row>
        <row r="193">
          <cell r="A193">
            <v>2394</v>
          </cell>
          <cell r="B193" t="str">
            <v>Rimrock Road Apartments, LLC</v>
          </cell>
          <cell r="C193" t="str">
            <v>SO1</v>
          </cell>
          <cell r="D193" t="str">
            <v>Cogeneration</v>
          </cell>
          <cell r="E193" t="str">
            <v>Cathy Mendoza</v>
          </cell>
          <cell r="F193" t="str">
            <v>Active</v>
          </cell>
          <cell r="G193">
            <v>32792</v>
          </cell>
          <cell r="H193">
            <v>20</v>
          </cell>
          <cell r="I193">
            <v>32813</v>
          </cell>
          <cell r="J193">
            <v>32813</v>
          </cell>
          <cell r="K193">
            <v>40117</v>
          </cell>
          <cell r="M193">
            <v>17</v>
          </cell>
          <cell r="N193">
            <v>103</v>
          </cell>
          <cell r="O193">
            <v>120</v>
          </cell>
          <cell r="Q193">
            <v>17</v>
          </cell>
          <cell r="R193">
            <v>17</v>
          </cell>
          <cell r="S193">
            <v>120</v>
          </cell>
        </row>
        <row r="194">
          <cell r="A194">
            <v>2395</v>
          </cell>
          <cell r="B194" t="str">
            <v>2055 Harbor Blvd Assoc.</v>
          </cell>
          <cell r="C194" t="str">
            <v>SO1</v>
          </cell>
          <cell r="D194" t="str">
            <v>Cogeneration</v>
          </cell>
          <cell r="E194" t="str">
            <v>Bruce McCarthy</v>
          </cell>
          <cell r="F194" t="str">
            <v>Terminated</v>
          </cell>
          <cell r="G194">
            <v>32792</v>
          </cell>
          <cell r="H194">
            <v>30</v>
          </cell>
          <cell r="I194">
            <v>32815</v>
          </cell>
          <cell r="J194">
            <v>32815</v>
          </cell>
          <cell r="K194">
            <v>37704</v>
          </cell>
          <cell r="N194">
            <v>200</v>
          </cell>
          <cell r="O194">
            <v>200</v>
          </cell>
          <cell r="S194">
            <v>200</v>
          </cell>
        </row>
        <row r="195">
          <cell r="A195">
            <v>2396</v>
          </cell>
          <cell r="B195" t="str">
            <v>South End Racquet &amp; Health Club</v>
          </cell>
          <cell r="C195" t="str">
            <v>SO3</v>
          </cell>
          <cell r="D195" t="str">
            <v>Cogeneration</v>
          </cell>
          <cell r="E195" t="str">
            <v>Cathy Mendoza</v>
          </cell>
          <cell r="F195" t="str">
            <v>Active</v>
          </cell>
          <cell r="G195">
            <v>32713</v>
          </cell>
          <cell r="H195">
            <v>1</v>
          </cell>
          <cell r="I195">
            <v>32947</v>
          </cell>
          <cell r="J195">
            <v>32947</v>
          </cell>
          <cell r="K195">
            <v>43904</v>
          </cell>
          <cell r="M195">
            <v>60</v>
          </cell>
          <cell r="O195">
            <v>60</v>
          </cell>
          <cell r="Q195">
            <v>60</v>
          </cell>
          <cell r="R195">
            <v>60</v>
          </cell>
          <cell r="S195">
            <v>60</v>
          </cell>
        </row>
        <row r="196">
          <cell r="A196">
            <v>2398</v>
          </cell>
          <cell r="B196" t="str">
            <v>Huntington Beach UHSD/Edison HS</v>
          </cell>
          <cell r="C196" t="str">
            <v>SO3</v>
          </cell>
          <cell r="D196" t="str">
            <v>Cogeneration</v>
          </cell>
          <cell r="E196" t="str">
            <v>Bruce McCarthy</v>
          </cell>
          <cell r="F196" t="str">
            <v>Terminated</v>
          </cell>
          <cell r="G196">
            <v>33011</v>
          </cell>
          <cell r="H196">
            <v>15</v>
          </cell>
          <cell r="I196">
            <v>33208</v>
          </cell>
          <cell r="J196">
            <v>33208</v>
          </cell>
          <cell r="K196">
            <v>38605</v>
          </cell>
          <cell r="N196">
            <v>85</v>
          </cell>
          <cell r="O196">
            <v>85</v>
          </cell>
          <cell r="S196">
            <v>85</v>
          </cell>
        </row>
        <row r="197">
          <cell r="A197">
            <v>2399</v>
          </cell>
          <cell r="B197" t="str">
            <v>Huntington Beach UHSD/Marina HS</v>
          </cell>
          <cell r="C197" t="str">
            <v>SO3</v>
          </cell>
          <cell r="D197" t="str">
            <v>Cogeneration</v>
          </cell>
          <cell r="E197" t="str">
            <v>Bruce McCarthy</v>
          </cell>
          <cell r="F197" t="str">
            <v>Terminated</v>
          </cell>
          <cell r="G197">
            <v>33011</v>
          </cell>
          <cell r="H197">
            <v>15</v>
          </cell>
          <cell r="I197">
            <v>33208</v>
          </cell>
          <cell r="J197">
            <v>33208</v>
          </cell>
          <cell r="K197">
            <v>38605</v>
          </cell>
          <cell r="N197">
            <v>85</v>
          </cell>
          <cell r="O197">
            <v>85</v>
          </cell>
          <cell r="S197">
            <v>85</v>
          </cell>
        </row>
        <row r="198">
          <cell r="A198">
            <v>2400</v>
          </cell>
          <cell r="B198" t="str">
            <v>Huntington Beach UHSD/Westminster HS</v>
          </cell>
          <cell r="C198" t="str">
            <v>SO3</v>
          </cell>
          <cell r="D198" t="str">
            <v>Cogeneration</v>
          </cell>
          <cell r="E198" t="str">
            <v>Bruce McCarthy</v>
          </cell>
          <cell r="F198" t="str">
            <v>Terminated</v>
          </cell>
          <cell r="G198">
            <v>33011</v>
          </cell>
          <cell r="H198">
            <v>15</v>
          </cell>
          <cell r="I198">
            <v>33146</v>
          </cell>
          <cell r="J198">
            <v>33146</v>
          </cell>
          <cell r="K198">
            <v>38605</v>
          </cell>
          <cell r="N198">
            <v>70</v>
          </cell>
          <cell r="O198">
            <v>70</v>
          </cell>
          <cell r="S198">
            <v>70</v>
          </cell>
        </row>
        <row r="199">
          <cell r="A199">
            <v>2401</v>
          </cell>
          <cell r="B199" t="str">
            <v>City of Ventura/Eastside Wtr Renovation</v>
          </cell>
          <cell r="C199" t="str">
            <v>SO1</v>
          </cell>
          <cell r="D199" t="str">
            <v>Cogeneration</v>
          </cell>
          <cell r="E199" t="str">
            <v>Cathy Mendoza</v>
          </cell>
          <cell r="F199" t="str">
            <v>Active</v>
          </cell>
          <cell r="G199">
            <v>33564</v>
          </cell>
          <cell r="H199">
            <v>30</v>
          </cell>
          <cell r="I199">
            <v>33696</v>
          </cell>
          <cell r="J199">
            <v>33696</v>
          </cell>
          <cell r="K199">
            <v>44652</v>
          </cell>
          <cell r="N199">
            <v>548</v>
          </cell>
          <cell r="O199">
            <v>548</v>
          </cell>
          <cell r="S199">
            <v>548</v>
          </cell>
        </row>
        <row r="200">
          <cell r="A200">
            <v>2402</v>
          </cell>
          <cell r="B200" t="str">
            <v>Corona-Norco U.S.D. (Corona HS)</v>
          </cell>
          <cell r="C200" t="str">
            <v>SO3</v>
          </cell>
          <cell r="D200" t="str">
            <v>Cogeneration</v>
          </cell>
          <cell r="E200" t="str">
            <v>Bruce McCarthy</v>
          </cell>
          <cell r="F200" t="str">
            <v>Terminated</v>
          </cell>
          <cell r="G200">
            <v>34466</v>
          </cell>
          <cell r="H200">
            <v>5</v>
          </cell>
          <cell r="I200">
            <v>33573</v>
          </cell>
          <cell r="J200">
            <v>33573</v>
          </cell>
          <cell r="K200">
            <v>38383</v>
          </cell>
          <cell r="N200">
            <v>70</v>
          </cell>
          <cell r="O200">
            <v>70</v>
          </cell>
          <cell r="S200">
            <v>70</v>
          </cell>
        </row>
        <row r="201">
          <cell r="A201">
            <v>2403</v>
          </cell>
          <cell r="B201" t="str">
            <v>Corona-Norco U.S.D. (Norco HS)</v>
          </cell>
          <cell r="C201" t="str">
            <v>SO3</v>
          </cell>
          <cell r="D201" t="str">
            <v>Cogeneration</v>
          </cell>
          <cell r="E201" t="str">
            <v>Bruce McCarthy</v>
          </cell>
          <cell r="F201" t="str">
            <v>Terminated</v>
          </cell>
          <cell r="G201">
            <v>34474</v>
          </cell>
          <cell r="H201">
            <v>5</v>
          </cell>
          <cell r="I201">
            <v>33618</v>
          </cell>
          <cell r="J201">
            <v>33618</v>
          </cell>
          <cell r="K201">
            <v>38383</v>
          </cell>
          <cell r="N201">
            <v>70</v>
          </cell>
          <cell r="O201">
            <v>70</v>
          </cell>
          <cell r="S201">
            <v>70</v>
          </cell>
        </row>
        <row r="202">
          <cell r="A202">
            <v>2407</v>
          </cell>
          <cell r="B202" t="str">
            <v>The Vintage Club</v>
          </cell>
          <cell r="C202" t="str">
            <v>SO1</v>
          </cell>
          <cell r="D202" t="str">
            <v>Cogeneration</v>
          </cell>
          <cell r="E202" t="str">
            <v>Michele Walker</v>
          </cell>
          <cell r="F202" t="str">
            <v>Terminated</v>
          </cell>
          <cell r="G202">
            <v>33221</v>
          </cell>
          <cell r="H202">
            <v>20</v>
          </cell>
          <cell r="I202">
            <v>33431</v>
          </cell>
          <cell r="J202">
            <v>33431</v>
          </cell>
          <cell r="K202">
            <v>36055</v>
          </cell>
          <cell r="M202">
            <v>65</v>
          </cell>
          <cell r="N202">
            <v>535</v>
          </cell>
          <cell r="O202">
            <v>600</v>
          </cell>
          <cell r="Q202">
            <v>65</v>
          </cell>
          <cell r="R202">
            <v>65</v>
          </cell>
          <cell r="S202">
            <v>600</v>
          </cell>
        </row>
        <row r="203">
          <cell r="A203">
            <v>2409</v>
          </cell>
          <cell r="B203" t="str">
            <v>Central Quick Wash</v>
          </cell>
          <cell r="C203" t="str">
            <v>SO3</v>
          </cell>
          <cell r="D203" t="str">
            <v>Cogeneration</v>
          </cell>
          <cell r="E203" t="str">
            <v>Bruce McCarthy</v>
          </cell>
          <cell r="F203" t="str">
            <v>Terminated</v>
          </cell>
          <cell r="G203">
            <v>32924</v>
          </cell>
          <cell r="H203">
            <v>30</v>
          </cell>
          <cell r="I203">
            <v>33030</v>
          </cell>
          <cell r="J203">
            <v>33030</v>
          </cell>
          <cell r="K203">
            <v>37308</v>
          </cell>
          <cell r="N203">
            <v>12</v>
          </cell>
          <cell r="O203">
            <v>12</v>
          </cell>
          <cell r="S203">
            <v>12</v>
          </cell>
        </row>
        <row r="204">
          <cell r="A204">
            <v>2410</v>
          </cell>
          <cell r="B204" t="str">
            <v>Oxnard High School</v>
          </cell>
          <cell r="C204" t="str">
            <v>SO3</v>
          </cell>
          <cell r="D204" t="str">
            <v>Cogeneration</v>
          </cell>
          <cell r="E204" t="str">
            <v>Cathy Mendoza</v>
          </cell>
          <cell r="F204" t="str">
            <v>Terminated</v>
          </cell>
          <cell r="G204">
            <v>33011</v>
          </cell>
          <cell r="H204">
            <v>15</v>
          </cell>
          <cell r="I204">
            <v>33022</v>
          </cell>
          <cell r="J204">
            <v>33022</v>
          </cell>
          <cell r="K204">
            <v>36422</v>
          </cell>
          <cell r="M204">
            <v>120</v>
          </cell>
          <cell r="O204">
            <v>120</v>
          </cell>
          <cell r="Q204">
            <v>120</v>
          </cell>
          <cell r="R204">
            <v>120</v>
          </cell>
          <cell r="S204">
            <v>120</v>
          </cell>
        </row>
        <row r="205">
          <cell r="A205">
            <v>2411</v>
          </cell>
          <cell r="B205" t="str">
            <v>Hueneme High School</v>
          </cell>
          <cell r="C205" t="str">
            <v>SO3</v>
          </cell>
          <cell r="D205" t="str">
            <v>Cogeneration</v>
          </cell>
          <cell r="E205" t="str">
            <v>Pam Snethen</v>
          </cell>
          <cell r="F205" t="str">
            <v>Active</v>
          </cell>
          <cell r="G205">
            <v>33011</v>
          </cell>
          <cell r="H205">
            <v>1</v>
          </cell>
          <cell r="I205">
            <v>33018</v>
          </cell>
          <cell r="J205">
            <v>33018</v>
          </cell>
          <cell r="K205">
            <v>43975</v>
          </cell>
          <cell r="N205">
            <v>75</v>
          </cell>
          <cell r="O205">
            <v>75</v>
          </cell>
          <cell r="S205">
            <v>75</v>
          </cell>
        </row>
        <row r="206">
          <cell r="A206">
            <v>2413</v>
          </cell>
          <cell r="B206" t="str">
            <v>St. John's Hospital and Health Center</v>
          </cell>
          <cell r="C206" t="str">
            <v>SO1</v>
          </cell>
          <cell r="D206" t="str">
            <v>Cogeneration</v>
          </cell>
          <cell r="E206" t="str">
            <v>Pam Snethen</v>
          </cell>
          <cell r="F206" t="str">
            <v>Active</v>
          </cell>
          <cell r="G206">
            <v>33563</v>
          </cell>
          <cell r="H206">
            <v>20</v>
          </cell>
          <cell r="I206">
            <v>33639</v>
          </cell>
          <cell r="J206">
            <v>33639</v>
          </cell>
          <cell r="N206">
            <v>1080</v>
          </cell>
          <cell r="O206">
            <v>1080</v>
          </cell>
          <cell r="S206">
            <v>1080</v>
          </cell>
        </row>
        <row r="207">
          <cell r="A207">
            <v>2414</v>
          </cell>
          <cell r="B207" t="str">
            <v>Pacific Clay Product, Inc.</v>
          </cell>
          <cell r="C207" t="str">
            <v>SO1</v>
          </cell>
          <cell r="D207" t="str">
            <v>Cogeneration</v>
          </cell>
          <cell r="E207" t="str">
            <v>Bruce McCarthy</v>
          </cell>
          <cell r="F207" t="str">
            <v>Terminated</v>
          </cell>
          <cell r="G207">
            <v>33158</v>
          </cell>
          <cell r="H207">
            <v>20</v>
          </cell>
          <cell r="I207">
            <v>33362</v>
          </cell>
          <cell r="J207">
            <v>33362</v>
          </cell>
          <cell r="K207">
            <v>37295</v>
          </cell>
          <cell r="M207">
            <v>125</v>
          </cell>
          <cell r="N207">
            <v>435</v>
          </cell>
          <cell r="O207">
            <v>560</v>
          </cell>
          <cell r="Q207">
            <v>125</v>
          </cell>
          <cell r="R207">
            <v>125</v>
          </cell>
          <cell r="S207">
            <v>560</v>
          </cell>
        </row>
        <row r="208">
          <cell r="A208">
            <v>2420</v>
          </cell>
          <cell r="B208" t="str">
            <v>Redlands Unified School District</v>
          </cell>
          <cell r="C208" t="str">
            <v>SO3</v>
          </cell>
          <cell r="D208" t="str">
            <v>Cogeneration</v>
          </cell>
          <cell r="E208" t="str">
            <v>Cathy Mendoza</v>
          </cell>
          <cell r="F208" t="str">
            <v>Active</v>
          </cell>
          <cell r="G208">
            <v>33066</v>
          </cell>
          <cell r="H208">
            <v>15</v>
          </cell>
          <cell r="I208">
            <v>33228</v>
          </cell>
          <cell r="J208">
            <v>33228</v>
          </cell>
          <cell r="N208">
            <v>60</v>
          </cell>
          <cell r="O208">
            <v>60</v>
          </cell>
          <cell r="S208">
            <v>60</v>
          </cell>
        </row>
        <row r="209">
          <cell r="A209">
            <v>2423</v>
          </cell>
          <cell r="B209" t="str">
            <v>Orange U.S.D./Villa Park High School</v>
          </cell>
          <cell r="C209" t="str">
            <v>SO3</v>
          </cell>
          <cell r="D209" t="str">
            <v>Cogeneration</v>
          </cell>
          <cell r="E209" t="str">
            <v>Pam Snethen</v>
          </cell>
          <cell r="F209" t="str">
            <v>Active</v>
          </cell>
          <cell r="G209">
            <v>34452</v>
          </cell>
          <cell r="H209">
            <v>5</v>
          </cell>
          <cell r="I209">
            <v>34227</v>
          </cell>
          <cell r="J209">
            <v>34227</v>
          </cell>
          <cell r="N209">
            <v>85</v>
          </cell>
          <cell r="O209">
            <v>85</v>
          </cell>
          <cell r="S209">
            <v>85</v>
          </cell>
        </row>
        <row r="210">
          <cell r="A210">
            <v>2424</v>
          </cell>
          <cell r="B210" t="str">
            <v>Rio Hondo College</v>
          </cell>
          <cell r="C210" t="str">
            <v>SO3</v>
          </cell>
          <cell r="D210" t="str">
            <v>Cogeneration</v>
          </cell>
          <cell r="E210" t="str">
            <v>Bruce McCarthy</v>
          </cell>
          <cell r="F210" t="str">
            <v>Terminated</v>
          </cell>
          <cell r="G210">
            <v>33130</v>
          </cell>
          <cell r="H210">
            <v>15</v>
          </cell>
          <cell r="I210">
            <v>33289</v>
          </cell>
          <cell r="J210">
            <v>33289</v>
          </cell>
          <cell r="K210">
            <v>36611</v>
          </cell>
          <cell r="N210">
            <v>60</v>
          </cell>
          <cell r="O210">
            <v>60</v>
          </cell>
          <cell r="S210">
            <v>60</v>
          </cell>
        </row>
        <row r="211">
          <cell r="A211">
            <v>2430</v>
          </cell>
          <cell r="B211" t="str">
            <v>DCOR, LLC</v>
          </cell>
          <cell r="C211" t="str">
            <v>SO1</v>
          </cell>
          <cell r="D211" t="str">
            <v>Cogeneration</v>
          </cell>
          <cell r="E211" t="str">
            <v>Michele Walker</v>
          </cell>
          <cell r="F211" t="str">
            <v>Active</v>
          </cell>
          <cell r="G211">
            <v>33620</v>
          </cell>
          <cell r="H211">
            <v>30</v>
          </cell>
          <cell r="I211">
            <v>33654</v>
          </cell>
          <cell r="J211">
            <v>33654</v>
          </cell>
          <cell r="K211">
            <v>44611</v>
          </cell>
          <cell r="M211">
            <v>1400</v>
          </cell>
          <cell r="N211">
            <v>2100</v>
          </cell>
          <cell r="O211">
            <v>3500</v>
          </cell>
          <cell r="Q211">
            <v>1400</v>
          </cell>
          <cell r="R211">
            <v>1400</v>
          </cell>
          <cell r="S211">
            <v>3500</v>
          </cell>
        </row>
        <row r="212">
          <cell r="A212">
            <v>2431</v>
          </cell>
          <cell r="B212" t="str">
            <v>Delano Joint UHSD/Delano High School</v>
          </cell>
          <cell r="C212" t="str">
            <v>SO3</v>
          </cell>
          <cell r="D212" t="str">
            <v>Cogeneration</v>
          </cell>
          <cell r="E212" t="str">
            <v>Michele Walker</v>
          </cell>
          <cell r="F212" t="str">
            <v>Terminated</v>
          </cell>
          <cell r="G212">
            <v>33655</v>
          </cell>
          <cell r="H212">
            <v>10</v>
          </cell>
          <cell r="I212">
            <v>33725</v>
          </cell>
          <cell r="J212">
            <v>33725</v>
          </cell>
          <cell r="K212">
            <v>37833</v>
          </cell>
          <cell r="N212">
            <v>60</v>
          </cell>
          <cell r="O212">
            <v>60</v>
          </cell>
          <cell r="S212">
            <v>60</v>
          </cell>
        </row>
        <row r="213">
          <cell r="A213">
            <v>2433</v>
          </cell>
          <cell r="B213" t="str">
            <v>Chaffey U.S.D. (Chaffey High School)</v>
          </cell>
          <cell r="C213" t="str">
            <v>SO3</v>
          </cell>
          <cell r="D213" t="str">
            <v>Cogeneration</v>
          </cell>
          <cell r="E213" t="str">
            <v>Pam Snethen</v>
          </cell>
          <cell r="F213" t="str">
            <v>Active</v>
          </cell>
          <cell r="G213">
            <v>33679</v>
          </cell>
          <cell r="H213">
            <v>30</v>
          </cell>
          <cell r="I213">
            <v>33662</v>
          </cell>
          <cell r="J213">
            <v>33662</v>
          </cell>
          <cell r="N213">
            <v>75</v>
          </cell>
          <cell r="O213">
            <v>75</v>
          </cell>
          <cell r="S213">
            <v>75</v>
          </cell>
        </row>
        <row r="214">
          <cell r="A214">
            <v>2434</v>
          </cell>
          <cell r="B214" t="str">
            <v>So Cal Gas (SCAQMD)</v>
          </cell>
          <cell r="C214" t="str">
            <v>SO1</v>
          </cell>
          <cell r="D214" t="str">
            <v>Cogeneration</v>
          </cell>
          <cell r="E214" t="str">
            <v>Michele Walker</v>
          </cell>
          <cell r="F214" t="str">
            <v>Terminated</v>
          </cell>
          <cell r="G214">
            <v>33683</v>
          </cell>
          <cell r="H214">
            <v>20</v>
          </cell>
          <cell r="I214">
            <v>33704</v>
          </cell>
          <cell r="J214">
            <v>33704</v>
          </cell>
          <cell r="K214">
            <v>38453</v>
          </cell>
          <cell r="N214">
            <v>200</v>
          </cell>
          <cell r="O214">
            <v>200</v>
          </cell>
          <cell r="S214">
            <v>200</v>
          </cell>
        </row>
        <row r="215">
          <cell r="A215">
            <v>2435</v>
          </cell>
          <cell r="B215" t="str">
            <v>So Cal Gas (Hyatt Regency)</v>
          </cell>
          <cell r="C215" t="str">
            <v>SO1</v>
          </cell>
          <cell r="D215" t="str">
            <v>Cogeneration</v>
          </cell>
          <cell r="E215" t="str">
            <v>Michele Walker</v>
          </cell>
          <cell r="F215" t="str">
            <v>Terminated</v>
          </cell>
          <cell r="G215">
            <v>33683</v>
          </cell>
          <cell r="H215">
            <v>20</v>
          </cell>
          <cell r="I215">
            <v>33861</v>
          </cell>
          <cell r="J215">
            <v>33861</v>
          </cell>
          <cell r="K215">
            <v>38453</v>
          </cell>
          <cell r="N215">
            <v>200</v>
          </cell>
          <cell r="O215">
            <v>200</v>
          </cell>
          <cell r="S215">
            <v>200</v>
          </cell>
        </row>
        <row r="216">
          <cell r="A216">
            <v>2440</v>
          </cell>
          <cell r="B216" t="str">
            <v>Royalty Carpet Mills</v>
          </cell>
          <cell r="C216" t="str">
            <v>SO1</v>
          </cell>
          <cell r="D216" t="str">
            <v>Cogeneration</v>
          </cell>
          <cell r="E216" t="str">
            <v>Michele Walker</v>
          </cell>
          <cell r="F216" t="str">
            <v>Terminated</v>
          </cell>
          <cell r="G216">
            <v>33905</v>
          </cell>
          <cell r="H216">
            <v>30</v>
          </cell>
          <cell r="I216">
            <v>34745</v>
          </cell>
          <cell r="K216">
            <v>37117</v>
          </cell>
          <cell r="N216">
            <v>425</v>
          </cell>
          <cell r="O216">
            <v>425</v>
          </cell>
          <cell r="S216">
            <v>425</v>
          </cell>
        </row>
        <row r="217">
          <cell r="A217">
            <v>2441</v>
          </cell>
          <cell r="B217" t="str">
            <v>Metal Surfaces Inc.</v>
          </cell>
          <cell r="C217" t="str">
            <v>SO1</v>
          </cell>
          <cell r="D217" t="str">
            <v>Cogeneration</v>
          </cell>
          <cell r="E217" t="str">
            <v>Anthony F Blakemore</v>
          </cell>
          <cell r="F217" t="str">
            <v>Inactive</v>
          </cell>
          <cell r="G217">
            <v>34152</v>
          </cell>
          <cell r="H217">
            <v>30</v>
          </cell>
          <cell r="I217">
            <v>34129</v>
          </cell>
          <cell r="J217">
            <v>34129</v>
          </cell>
          <cell r="K217">
            <v>45085</v>
          </cell>
          <cell r="N217">
            <v>350</v>
          </cell>
          <cell r="O217">
            <v>350</v>
          </cell>
          <cell r="S217">
            <v>350</v>
          </cell>
        </row>
        <row r="218">
          <cell r="A218">
            <v>2442</v>
          </cell>
          <cell r="B218" t="str">
            <v>Campbell Motel &amp; Properties Inc.</v>
          </cell>
          <cell r="C218" t="str">
            <v>SO3</v>
          </cell>
          <cell r="D218" t="str">
            <v>Cogeneration</v>
          </cell>
          <cell r="E218" t="str">
            <v>Anthony F Blakemore</v>
          </cell>
          <cell r="F218" t="str">
            <v>Terminated</v>
          </cell>
          <cell r="G218">
            <v>33801</v>
          </cell>
          <cell r="H218">
            <v>20</v>
          </cell>
          <cell r="I218">
            <v>33641</v>
          </cell>
          <cell r="J218">
            <v>33641</v>
          </cell>
          <cell r="K218">
            <v>38802</v>
          </cell>
          <cell r="N218">
            <v>42</v>
          </cell>
          <cell r="O218">
            <v>42</v>
          </cell>
          <cell r="S218">
            <v>42</v>
          </cell>
        </row>
        <row r="219">
          <cell r="A219">
            <v>2443</v>
          </cell>
          <cell r="B219" t="str">
            <v>So Cal Gas (Santa Barbara County Jail)</v>
          </cell>
          <cell r="C219" t="str">
            <v>SO1</v>
          </cell>
          <cell r="D219" t="str">
            <v>Cogeneration</v>
          </cell>
          <cell r="E219" t="str">
            <v>Michele Walker</v>
          </cell>
          <cell r="F219" t="str">
            <v>Terminated</v>
          </cell>
          <cell r="G219">
            <v>33945</v>
          </cell>
          <cell r="H219">
            <v>20</v>
          </cell>
          <cell r="I219">
            <v>34349</v>
          </cell>
          <cell r="J219">
            <v>34349</v>
          </cell>
          <cell r="K219">
            <v>38453</v>
          </cell>
          <cell r="N219">
            <v>200</v>
          </cell>
          <cell r="O219">
            <v>200</v>
          </cell>
          <cell r="S219">
            <v>200</v>
          </cell>
        </row>
        <row r="220">
          <cell r="A220">
            <v>2446</v>
          </cell>
          <cell r="B220" t="str">
            <v>Chaffey Joint UHSD (Etiwanda HS)</v>
          </cell>
          <cell r="C220" t="str">
            <v>SO3</v>
          </cell>
          <cell r="D220" t="str">
            <v>Cogeneration</v>
          </cell>
          <cell r="E220" t="str">
            <v>Pam Snethen</v>
          </cell>
          <cell r="F220" t="str">
            <v>Active</v>
          </cell>
          <cell r="G220">
            <v>33905</v>
          </cell>
          <cell r="H220">
            <v>1</v>
          </cell>
          <cell r="I220">
            <v>34253</v>
          </cell>
          <cell r="J220">
            <v>34253</v>
          </cell>
          <cell r="N220">
            <v>75</v>
          </cell>
          <cell r="O220">
            <v>75</v>
          </cell>
          <cell r="S220">
            <v>75</v>
          </cell>
        </row>
        <row r="221">
          <cell r="A221">
            <v>2448</v>
          </cell>
          <cell r="B221" t="str">
            <v>Porterville Inn</v>
          </cell>
          <cell r="C221" t="str">
            <v>SO3</v>
          </cell>
          <cell r="D221" t="str">
            <v>Cogeneration</v>
          </cell>
          <cell r="E221" t="str">
            <v>Michele Walker</v>
          </cell>
          <cell r="F221" t="str">
            <v>Active</v>
          </cell>
          <cell r="G221">
            <v>34066</v>
          </cell>
          <cell r="H221">
            <v>1</v>
          </cell>
          <cell r="I221">
            <v>34125</v>
          </cell>
          <cell r="J221">
            <v>34125</v>
          </cell>
          <cell r="N221">
            <v>60</v>
          </cell>
          <cell r="O221">
            <v>60</v>
          </cell>
          <cell r="S221">
            <v>60</v>
          </cell>
        </row>
        <row r="222">
          <cell r="A222">
            <v>2451</v>
          </cell>
          <cell r="B222" t="str">
            <v>Southern California Gas (Kraft Food)</v>
          </cell>
          <cell r="C222" t="str">
            <v>SO1</v>
          </cell>
          <cell r="D222" t="str">
            <v>Cogeneration</v>
          </cell>
          <cell r="E222" t="str">
            <v>Michele Walker</v>
          </cell>
          <cell r="F222" t="str">
            <v>Terminated</v>
          </cell>
          <cell r="G222">
            <v>33945</v>
          </cell>
          <cell r="H222">
            <v>20</v>
          </cell>
          <cell r="I222">
            <v>34157</v>
          </cell>
          <cell r="J222">
            <v>34157</v>
          </cell>
          <cell r="K222">
            <v>36839</v>
          </cell>
          <cell r="N222">
            <v>200</v>
          </cell>
          <cell r="O222">
            <v>200</v>
          </cell>
          <cell r="S222">
            <v>200</v>
          </cell>
        </row>
        <row r="223">
          <cell r="A223">
            <v>2452</v>
          </cell>
          <cell r="B223" t="str">
            <v>Southern California Gas (UCSB)</v>
          </cell>
          <cell r="C223" t="str">
            <v>SO1</v>
          </cell>
          <cell r="D223" t="str">
            <v>Cogeneration</v>
          </cell>
          <cell r="E223" t="str">
            <v>Michele Walker</v>
          </cell>
          <cell r="F223" t="str">
            <v>Terminated</v>
          </cell>
          <cell r="G223">
            <v>33945</v>
          </cell>
          <cell r="H223">
            <v>20</v>
          </cell>
          <cell r="I223">
            <v>34241</v>
          </cell>
          <cell r="J223">
            <v>34241</v>
          </cell>
          <cell r="K223">
            <v>36839</v>
          </cell>
          <cell r="N223">
            <v>200</v>
          </cell>
          <cell r="O223">
            <v>200</v>
          </cell>
          <cell r="S223">
            <v>200</v>
          </cell>
        </row>
        <row r="224">
          <cell r="A224">
            <v>2453</v>
          </cell>
          <cell r="B224" t="str">
            <v>Decogen Inc.</v>
          </cell>
          <cell r="C224" t="str">
            <v>SO1</v>
          </cell>
          <cell r="D224" t="str">
            <v>Cogeneration</v>
          </cell>
          <cell r="E224" t="str">
            <v>Michele Walker</v>
          </cell>
          <cell r="F224" t="str">
            <v>Terminated</v>
          </cell>
          <cell r="G224">
            <v>34066</v>
          </cell>
          <cell r="H224">
            <v>20</v>
          </cell>
          <cell r="I224">
            <v>34452</v>
          </cell>
          <cell r="J224">
            <v>34452</v>
          </cell>
          <cell r="K224">
            <v>37955</v>
          </cell>
          <cell r="N224">
            <v>500</v>
          </cell>
          <cell r="O224">
            <v>500</v>
          </cell>
          <cell r="S224">
            <v>500</v>
          </cell>
        </row>
        <row r="225">
          <cell r="A225">
            <v>2455</v>
          </cell>
          <cell r="B225" t="str">
            <v>West End Tennis Club</v>
          </cell>
          <cell r="C225" t="str">
            <v>SO3</v>
          </cell>
          <cell r="D225" t="str">
            <v>Cogeneration</v>
          </cell>
          <cell r="E225" t="str">
            <v>Michele Walker</v>
          </cell>
          <cell r="F225" t="str">
            <v>Terminated</v>
          </cell>
          <cell r="G225">
            <v>34274</v>
          </cell>
          <cell r="H225">
            <v>20</v>
          </cell>
          <cell r="I225">
            <v>34276</v>
          </cell>
          <cell r="J225">
            <v>34276</v>
          </cell>
          <cell r="K225">
            <v>38287</v>
          </cell>
          <cell r="N225">
            <v>20</v>
          </cell>
          <cell r="O225">
            <v>20</v>
          </cell>
          <cell r="S225">
            <v>20</v>
          </cell>
        </row>
        <row r="226">
          <cell r="A226">
            <v>2456</v>
          </cell>
          <cell r="B226" t="str">
            <v>Southern Kern USD (Tropico Middle Sch)</v>
          </cell>
          <cell r="C226" t="str">
            <v>SO3</v>
          </cell>
          <cell r="D226" t="str">
            <v>Cogeneration</v>
          </cell>
          <cell r="E226" t="str">
            <v>Cathy Mendoza</v>
          </cell>
          <cell r="F226" t="str">
            <v>Terminated</v>
          </cell>
          <cell r="G226">
            <v>34400</v>
          </cell>
          <cell r="H226">
            <v>5</v>
          </cell>
          <cell r="I226">
            <v>34415</v>
          </cell>
          <cell r="J226">
            <v>34415</v>
          </cell>
          <cell r="K226">
            <v>36769</v>
          </cell>
          <cell r="N226">
            <v>60</v>
          </cell>
          <cell r="O226">
            <v>60</v>
          </cell>
          <cell r="S226">
            <v>60</v>
          </cell>
        </row>
        <row r="227">
          <cell r="A227">
            <v>2458</v>
          </cell>
          <cell r="B227" t="str">
            <v>Berryman Health #1</v>
          </cell>
          <cell r="C227" t="str">
            <v>SO3</v>
          </cell>
          <cell r="D227" t="str">
            <v>Cogeneration</v>
          </cell>
          <cell r="E227" t="str">
            <v>Michele Walker</v>
          </cell>
          <cell r="F227" t="str">
            <v>Active</v>
          </cell>
          <cell r="G227">
            <v>34304</v>
          </cell>
          <cell r="H227">
            <v>20</v>
          </cell>
          <cell r="I227">
            <v>34291</v>
          </cell>
          <cell r="J227">
            <v>34291</v>
          </cell>
          <cell r="N227">
            <v>35</v>
          </cell>
          <cell r="O227">
            <v>35</v>
          </cell>
          <cell r="S227">
            <v>38</v>
          </cell>
        </row>
        <row r="228">
          <cell r="A228">
            <v>2459</v>
          </cell>
          <cell r="B228" t="str">
            <v>McAnally Egg Ranch</v>
          </cell>
          <cell r="C228" t="str">
            <v>SO1</v>
          </cell>
          <cell r="D228" t="str">
            <v>Cogeneration</v>
          </cell>
          <cell r="E228" t="str">
            <v>Michele Walker</v>
          </cell>
          <cell r="F228" t="str">
            <v>Terminated</v>
          </cell>
          <cell r="G228">
            <v>34344</v>
          </cell>
          <cell r="H228">
            <v>5</v>
          </cell>
          <cell r="I228">
            <v>34335</v>
          </cell>
          <cell r="J228">
            <v>34335</v>
          </cell>
          <cell r="K228">
            <v>37342</v>
          </cell>
          <cell r="N228">
            <v>120</v>
          </cell>
          <cell r="O228">
            <v>120</v>
          </cell>
          <cell r="S228">
            <v>120</v>
          </cell>
        </row>
        <row r="229">
          <cell r="A229">
            <v>2460</v>
          </cell>
          <cell r="B229" t="str">
            <v>Orange County Sanitation District</v>
          </cell>
          <cell r="C229" t="str">
            <v>SO1</v>
          </cell>
          <cell r="D229" t="str">
            <v>Cogeneration</v>
          </cell>
          <cell r="E229" t="str">
            <v>David R Cox</v>
          </cell>
          <cell r="F229" t="str">
            <v>Active</v>
          </cell>
          <cell r="G229">
            <v>33787</v>
          </cell>
          <cell r="H229">
            <v>30</v>
          </cell>
          <cell r="I229">
            <v>34136</v>
          </cell>
          <cell r="J229">
            <v>34136</v>
          </cell>
          <cell r="K229">
            <v>45092</v>
          </cell>
          <cell r="N229">
            <v>4500</v>
          </cell>
          <cell r="O229">
            <v>4500</v>
          </cell>
          <cell r="S229">
            <v>4500</v>
          </cell>
        </row>
        <row r="230">
          <cell r="A230">
            <v>2461</v>
          </cell>
          <cell r="B230" t="str">
            <v>Farm Fresh Foods</v>
          </cell>
          <cell r="C230" t="str">
            <v>SO3</v>
          </cell>
          <cell r="D230" t="str">
            <v>Cogeneration</v>
          </cell>
          <cell r="E230" t="str">
            <v>Bruce McCarthy</v>
          </cell>
          <cell r="F230" t="str">
            <v>Terminated</v>
          </cell>
          <cell r="G230">
            <v>34358</v>
          </cell>
          <cell r="H230">
            <v>5</v>
          </cell>
          <cell r="I230">
            <v>34458</v>
          </cell>
          <cell r="J230">
            <v>34458</v>
          </cell>
          <cell r="K230">
            <v>36958</v>
          </cell>
          <cell r="N230">
            <v>65</v>
          </cell>
          <cell r="O230">
            <v>65</v>
          </cell>
          <cell r="S230">
            <v>65</v>
          </cell>
        </row>
        <row r="231">
          <cell r="A231">
            <v>2462</v>
          </cell>
          <cell r="B231" t="str">
            <v>B. Braun Medical Inc.</v>
          </cell>
          <cell r="C231" t="str">
            <v>SO1</v>
          </cell>
          <cell r="D231" t="str">
            <v>Cogeneration</v>
          </cell>
          <cell r="E231" t="str">
            <v>Anthony F Blakemore</v>
          </cell>
          <cell r="F231" t="str">
            <v>Active</v>
          </cell>
          <cell r="G231">
            <v>34751</v>
          </cell>
          <cell r="H231">
            <v>1</v>
          </cell>
          <cell r="I231">
            <v>34751</v>
          </cell>
          <cell r="J231">
            <v>34751</v>
          </cell>
          <cell r="N231">
            <v>6100</v>
          </cell>
          <cell r="O231">
            <v>6100</v>
          </cell>
          <cell r="S231">
            <v>6100</v>
          </cell>
        </row>
        <row r="232">
          <cell r="A232">
            <v>2463</v>
          </cell>
          <cell r="B232" t="str">
            <v>All Metals Processing of Orange County</v>
          </cell>
          <cell r="C232" t="str">
            <v>SO1</v>
          </cell>
          <cell r="D232" t="str">
            <v>Cogeneration</v>
          </cell>
          <cell r="E232" t="str">
            <v>Michele Walker</v>
          </cell>
          <cell r="F232" t="str">
            <v>Terminated</v>
          </cell>
          <cell r="G232">
            <v>34431</v>
          </cell>
          <cell r="H232">
            <v>30</v>
          </cell>
          <cell r="I232">
            <v>34612</v>
          </cell>
          <cell r="J232">
            <v>34612</v>
          </cell>
          <cell r="K232">
            <v>38561</v>
          </cell>
          <cell r="M232">
            <v>175</v>
          </cell>
          <cell r="O232">
            <v>175</v>
          </cell>
          <cell r="Q232">
            <v>175</v>
          </cell>
          <cell r="R232">
            <v>175</v>
          </cell>
          <cell r="S232">
            <v>175</v>
          </cell>
        </row>
        <row r="233">
          <cell r="A233">
            <v>2464</v>
          </cell>
          <cell r="B233" t="str">
            <v>Corona/Norco USD (Centennial HS)</v>
          </cell>
          <cell r="C233" t="str">
            <v>SO3</v>
          </cell>
          <cell r="D233" t="str">
            <v>Cogeneration</v>
          </cell>
          <cell r="E233" t="str">
            <v>Michele Walker</v>
          </cell>
          <cell r="F233" t="str">
            <v>Terminated</v>
          </cell>
          <cell r="G233">
            <v>34534</v>
          </cell>
          <cell r="H233">
            <v>5</v>
          </cell>
          <cell r="I233">
            <v>34043</v>
          </cell>
          <cell r="J233">
            <v>34043</v>
          </cell>
          <cell r="K233">
            <v>38383</v>
          </cell>
          <cell r="N233">
            <v>70</v>
          </cell>
          <cell r="O233">
            <v>70</v>
          </cell>
          <cell r="S233">
            <v>70</v>
          </cell>
        </row>
        <row r="234">
          <cell r="A234">
            <v>2465</v>
          </cell>
          <cell r="B234" t="str">
            <v>Great Western Malting Company</v>
          </cell>
          <cell r="C234" t="str">
            <v>SO1</v>
          </cell>
          <cell r="D234" t="str">
            <v>Cogeneration</v>
          </cell>
          <cell r="E234" t="str">
            <v>Bruce McCarthy</v>
          </cell>
          <cell r="F234" t="str">
            <v>Terminated</v>
          </cell>
          <cell r="G234">
            <v>34520</v>
          </cell>
          <cell r="H234">
            <v>30</v>
          </cell>
          <cell r="I234">
            <v>34702</v>
          </cell>
          <cell r="J234">
            <v>37095</v>
          </cell>
          <cell r="K234">
            <v>37657</v>
          </cell>
          <cell r="N234">
            <v>750</v>
          </cell>
          <cell r="O234">
            <v>750</v>
          </cell>
          <cell r="S234">
            <v>750</v>
          </cell>
        </row>
        <row r="235">
          <cell r="A235">
            <v>2466</v>
          </cell>
          <cell r="B235" t="str">
            <v>Bixby Knolls Towers</v>
          </cell>
          <cell r="C235" t="str">
            <v>SO1</v>
          </cell>
          <cell r="D235" t="str">
            <v>Cogeneration</v>
          </cell>
          <cell r="E235" t="str">
            <v>Michele Walker</v>
          </cell>
          <cell r="F235" t="str">
            <v>Terminated</v>
          </cell>
          <cell r="G235">
            <v>34495</v>
          </cell>
          <cell r="H235">
            <v>5</v>
          </cell>
          <cell r="I235">
            <v>34743</v>
          </cell>
          <cell r="J235">
            <v>34743</v>
          </cell>
          <cell r="K235">
            <v>37740</v>
          </cell>
          <cell r="N235">
            <v>124</v>
          </cell>
          <cell r="O235">
            <v>124</v>
          </cell>
          <cell r="S235">
            <v>120</v>
          </cell>
        </row>
        <row r="236">
          <cell r="A236">
            <v>2467</v>
          </cell>
          <cell r="B236" t="str">
            <v>Mt. San Antonio College</v>
          </cell>
          <cell r="C236" t="str">
            <v>SO1</v>
          </cell>
          <cell r="D236" t="str">
            <v>Cogeneration</v>
          </cell>
          <cell r="E236" t="str">
            <v>Michele Walker</v>
          </cell>
          <cell r="F236" t="str">
            <v>Terminated</v>
          </cell>
          <cell r="G236">
            <v>34554</v>
          </cell>
          <cell r="H236">
            <v>0</v>
          </cell>
          <cell r="I236">
            <v>34900</v>
          </cell>
          <cell r="J236">
            <v>34554</v>
          </cell>
          <cell r="K236">
            <v>36274</v>
          </cell>
        </row>
        <row r="237">
          <cell r="A237">
            <v>2468</v>
          </cell>
          <cell r="B237" t="str">
            <v>San Bernardino City UHSD (Pacific HS)</v>
          </cell>
          <cell r="C237" t="str">
            <v>SO3</v>
          </cell>
          <cell r="D237" t="str">
            <v>Cogeneration</v>
          </cell>
          <cell r="E237" t="str">
            <v>Pam Snethen</v>
          </cell>
          <cell r="F237" t="str">
            <v>Active</v>
          </cell>
          <cell r="G237">
            <v>34481</v>
          </cell>
          <cell r="H237">
            <v>30</v>
          </cell>
          <cell r="I237">
            <v>34625</v>
          </cell>
          <cell r="J237">
            <v>34625</v>
          </cell>
          <cell r="N237">
            <v>75</v>
          </cell>
          <cell r="O237">
            <v>75</v>
          </cell>
          <cell r="S237">
            <v>75</v>
          </cell>
        </row>
        <row r="238">
          <cell r="A238">
            <v>2469</v>
          </cell>
          <cell r="B238" t="str">
            <v>Oasis Water Park</v>
          </cell>
          <cell r="C238" t="str">
            <v>SO3</v>
          </cell>
          <cell r="D238" t="str">
            <v>Cogeneration</v>
          </cell>
          <cell r="E238" t="str">
            <v>Michele Walker</v>
          </cell>
          <cell r="F238" t="str">
            <v>Terminated</v>
          </cell>
          <cell r="G238">
            <v>34500</v>
          </cell>
          <cell r="H238">
            <v>20</v>
          </cell>
          <cell r="I238">
            <v>34599</v>
          </cell>
          <cell r="J238">
            <v>34599</v>
          </cell>
          <cell r="K238">
            <v>36651</v>
          </cell>
          <cell r="N238">
            <v>70</v>
          </cell>
          <cell r="O238">
            <v>70</v>
          </cell>
          <cell r="S238">
            <v>70</v>
          </cell>
        </row>
        <row r="239">
          <cell r="A239">
            <v>2471</v>
          </cell>
          <cell r="B239" t="str">
            <v>Berryman Health #2</v>
          </cell>
          <cell r="C239" t="str">
            <v>SO3</v>
          </cell>
          <cell r="D239" t="str">
            <v>Cogeneration</v>
          </cell>
          <cell r="E239" t="str">
            <v>Michele Walker</v>
          </cell>
          <cell r="F239" t="str">
            <v>Active</v>
          </cell>
          <cell r="G239">
            <v>34669</v>
          </cell>
          <cell r="H239">
            <v>30</v>
          </cell>
          <cell r="I239">
            <v>34759</v>
          </cell>
          <cell r="J239">
            <v>34759</v>
          </cell>
          <cell r="N239">
            <v>85</v>
          </cell>
          <cell r="O239">
            <v>85</v>
          </cell>
          <cell r="S239">
            <v>85</v>
          </cell>
        </row>
        <row r="240">
          <cell r="A240">
            <v>2472</v>
          </cell>
          <cell r="B240" t="str">
            <v>PCA Metal Finishing, Inc.</v>
          </cell>
          <cell r="C240" t="str">
            <v>SO3</v>
          </cell>
          <cell r="D240" t="str">
            <v>Cogeneration</v>
          </cell>
          <cell r="E240" t="str">
            <v>Cathy Mendoza</v>
          </cell>
          <cell r="F240" t="str">
            <v>Terminated</v>
          </cell>
          <cell r="G240">
            <v>34638</v>
          </cell>
          <cell r="H240">
            <v>30</v>
          </cell>
          <cell r="I240">
            <v>34683</v>
          </cell>
          <cell r="J240">
            <v>34683</v>
          </cell>
          <cell r="K240">
            <v>38769</v>
          </cell>
          <cell r="N240">
            <v>100</v>
          </cell>
          <cell r="O240">
            <v>100</v>
          </cell>
          <cell r="S240">
            <v>100</v>
          </cell>
        </row>
        <row r="241">
          <cell r="A241">
            <v>2473</v>
          </cell>
          <cell r="B241" t="str">
            <v>Cotija Cheese, Incorporated</v>
          </cell>
          <cell r="C241" t="str">
            <v>SO1</v>
          </cell>
          <cell r="D241" t="str">
            <v>Cogeneration</v>
          </cell>
          <cell r="E241" t="str">
            <v>Pam Snethen</v>
          </cell>
          <cell r="F241" t="str">
            <v>Terminated</v>
          </cell>
          <cell r="G241">
            <v>34603</v>
          </cell>
          <cell r="H241">
            <v>5</v>
          </cell>
          <cell r="I241">
            <v>34823</v>
          </cell>
          <cell r="J241">
            <v>34823</v>
          </cell>
          <cell r="K241">
            <v>38834</v>
          </cell>
          <cell r="N241">
            <v>120</v>
          </cell>
          <cell r="O241">
            <v>120</v>
          </cell>
          <cell r="S241">
            <v>120</v>
          </cell>
        </row>
        <row r="242">
          <cell r="A242">
            <v>2474</v>
          </cell>
          <cell r="B242" t="str">
            <v>LA CO Sanitation (Total Energy Facility)</v>
          </cell>
          <cell r="C242" t="str">
            <v>SO1</v>
          </cell>
          <cell r="D242" t="str">
            <v>Cogeneration</v>
          </cell>
          <cell r="E242" t="str">
            <v>Cathy Mendoza</v>
          </cell>
          <cell r="F242" t="str">
            <v>Terminated</v>
          </cell>
          <cell r="G242">
            <v>34862</v>
          </cell>
          <cell r="H242">
            <v>10</v>
          </cell>
          <cell r="I242">
            <v>34862</v>
          </cell>
          <cell r="J242">
            <v>34862</v>
          </cell>
          <cell r="K242">
            <v>36868</v>
          </cell>
          <cell r="M242">
            <v>3276</v>
          </cell>
          <cell r="N242">
            <v>13224</v>
          </cell>
          <cell r="O242">
            <v>16500</v>
          </cell>
          <cell r="Q242">
            <v>3276</v>
          </cell>
          <cell r="R242">
            <v>3276</v>
          </cell>
          <cell r="S242">
            <v>16500</v>
          </cell>
        </row>
        <row r="243">
          <cell r="A243">
            <v>2475</v>
          </cell>
          <cell r="B243" t="str">
            <v>Anderson Lithographic Co.</v>
          </cell>
          <cell r="C243" t="str">
            <v>SO1</v>
          </cell>
          <cell r="D243" t="str">
            <v>Cogeneration</v>
          </cell>
          <cell r="E243" t="str">
            <v>Pam Snethen</v>
          </cell>
          <cell r="F243" t="str">
            <v>Active</v>
          </cell>
          <cell r="G243">
            <v>34661</v>
          </cell>
          <cell r="H243">
            <v>15</v>
          </cell>
          <cell r="I243">
            <v>34899</v>
          </cell>
          <cell r="J243">
            <v>34899</v>
          </cell>
          <cell r="K243">
            <v>40377</v>
          </cell>
          <cell r="M243">
            <v>2750</v>
          </cell>
          <cell r="N243">
            <v>2250</v>
          </cell>
          <cell r="O243">
            <v>5000</v>
          </cell>
          <cell r="Q243">
            <v>2750</v>
          </cell>
          <cell r="R243">
            <v>2750</v>
          </cell>
          <cell r="S243">
            <v>5000</v>
          </cell>
        </row>
        <row r="244">
          <cell r="A244">
            <v>2476</v>
          </cell>
          <cell r="B244" t="str">
            <v>Quaker City Plating</v>
          </cell>
          <cell r="C244" t="str">
            <v>SO3</v>
          </cell>
          <cell r="D244" t="str">
            <v>Cogeneration</v>
          </cell>
          <cell r="E244" t="str">
            <v>Michele Walker</v>
          </cell>
          <cell r="F244" t="str">
            <v>Active</v>
          </cell>
          <cell r="G244">
            <v>34792</v>
          </cell>
          <cell r="H244">
            <v>30</v>
          </cell>
          <cell r="I244">
            <v>34852</v>
          </cell>
          <cell r="J244">
            <v>34852</v>
          </cell>
          <cell r="N244">
            <v>32</v>
          </cell>
          <cell r="O244">
            <v>32</v>
          </cell>
          <cell r="S244">
            <v>32</v>
          </cell>
        </row>
        <row r="245">
          <cell r="A245">
            <v>2478</v>
          </cell>
          <cell r="B245" t="str">
            <v>Charter Oak High School Dist.</v>
          </cell>
          <cell r="C245" t="str">
            <v>SO3</v>
          </cell>
          <cell r="D245" t="str">
            <v>Cogeneration</v>
          </cell>
          <cell r="E245" t="str">
            <v>Michele Walker</v>
          </cell>
          <cell r="F245" t="str">
            <v>Active</v>
          </cell>
          <cell r="G245">
            <v>35094</v>
          </cell>
          <cell r="H245">
            <v>15</v>
          </cell>
          <cell r="I245">
            <v>35117</v>
          </cell>
          <cell r="J245">
            <v>35117</v>
          </cell>
          <cell r="K245">
            <v>38843</v>
          </cell>
          <cell r="N245">
            <v>85</v>
          </cell>
          <cell r="O245">
            <v>85</v>
          </cell>
          <cell r="S245">
            <v>85</v>
          </cell>
        </row>
        <row r="246">
          <cell r="A246">
            <v>2479</v>
          </cell>
          <cell r="B246" t="str">
            <v>Termo Company</v>
          </cell>
          <cell r="C246" t="str">
            <v>SO1</v>
          </cell>
          <cell r="D246" t="str">
            <v>Cogeneration</v>
          </cell>
          <cell r="E246" t="str">
            <v>Cathy Mendoza</v>
          </cell>
          <cell r="F246" t="str">
            <v>Active</v>
          </cell>
          <cell r="G246">
            <v>35201</v>
          </cell>
          <cell r="H246">
            <v>1</v>
          </cell>
          <cell r="I246">
            <v>35223</v>
          </cell>
          <cell r="J246">
            <v>35223</v>
          </cell>
          <cell r="K246">
            <v>46179</v>
          </cell>
          <cell r="N246">
            <v>190</v>
          </cell>
          <cell r="O246">
            <v>190</v>
          </cell>
          <cell r="S246">
            <v>190</v>
          </cell>
        </row>
        <row r="247">
          <cell r="A247">
            <v>2480</v>
          </cell>
          <cell r="B247" t="str">
            <v>Chevron El Segundo III</v>
          </cell>
          <cell r="C247" t="str">
            <v>SO1</v>
          </cell>
          <cell r="D247" t="str">
            <v>Cogeneration</v>
          </cell>
          <cell r="E247" t="str">
            <v>David R Cox</v>
          </cell>
          <cell r="F247" t="str">
            <v>Active</v>
          </cell>
          <cell r="G247">
            <v>35128</v>
          </cell>
          <cell r="H247">
            <v>1</v>
          </cell>
          <cell r="I247">
            <v>35138</v>
          </cell>
          <cell r="J247">
            <v>35138</v>
          </cell>
          <cell r="N247">
            <v>48200</v>
          </cell>
          <cell r="O247">
            <v>48200</v>
          </cell>
          <cell r="S247">
            <v>48200</v>
          </cell>
        </row>
        <row r="248">
          <cell r="A248">
            <v>2482</v>
          </cell>
          <cell r="B248" t="str">
            <v>Cogen Partners</v>
          </cell>
          <cell r="C248" t="str">
            <v>NEG</v>
          </cell>
          <cell r="D248" t="str">
            <v>Cogeneration</v>
          </cell>
          <cell r="E248" t="str">
            <v>Michele Walker</v>
          </cell>
          <cell r="F248" t="str">
            <v>Terminated</v>
          </cell>
          <cell r="G248">
            <v>35559</v>
          </cell>
          <cell r="H248">
            <v>4</v>
          </cell>
          <cell r="I248">
            <v>35582</v>
          </cell>
          <cell r="K248">
            <v>37255</v>
          </cell>
          <cell r="N248">
            <v>120</v>
          </cell>
          <cell r="O248">
            <v>120</v>
          </cell>
          <cell r="S248">
            <v>120</v>
          </cell>
        </row>
        <row r="249">
          <cell r="A249">
            <v>2483</v>
          </cell>
          <cell r="B249" t="str">
            <v>Culver City (Pool)</v>
          </cell>
          <cell r="C249" t="str">
            <v>NEG</v>
          </cell>
          <cell r="D249" t="str">
            <v>Cogeneration</v>
          </cell>
          <cell r="E249" t="str">
            <v>Michele Walker</v>
          </cell>
          <cell r="F249" t="str">
            <v>Terminated</v>
          </cell>
          <cell r="G249">
            <v>35517</v>
          </cell>
          <cell r="H249">
            <v>4</v>
          </cell>
          <cell r="K249">
            <v>37255</v>
          </cell>
          <cell r="N249">
            <v>60</v>
          </cell>
          <cell r="O249">
            <v>60</v>
          </cell>
          <cell r="S249">
            <v>60</v>
          </cell>
        </row>
        <row r="250">
          <cell r="A250">
            <v>2484</v>
          </cell>
          <cell r="B250" t="str">
            <v>Culver City (City Hall)</v>
          </cell>
          <cell r="C250" t="str">
            <v>NEG</v>
          </cell>
          <cell r="D250" t="str">
            <v>Cogeneration</v>
          </cell>
          <cell r="E250" t="str">
            <v>Michele Walker</v>
          </cell>
          <cell r="F250" t="str">
            <v>Terminated</v>
          </cell>
          <cell r="G250">
            <v>35572</v>
          </cell>
          <cell r="H250">
            <v>0</v>
          </cell>
          <cell r="I250">
            <v>35582</v>
          </cell>
          <cell r="K250">
            <v>37255</v>
          </cell>
          <cell r="N250">
            <v>120</v>
          </cell>
          <cell r="O250">
            <v>120</v>
          </cell>
          <cell r="S250">
            <v>120</v>
          </cell>
        </row>
        <row r="251">
          <cell r="A251">
            <v>2485</v>
          </cell>
          <cell r="B251" t="str">
            <v>Culver City (Vets Bldg)</v>
          </cell>
          <cell r="C251" t="str">
            <v>NEG</v>
          </cell>
          <cell r="D251" t="str">
            <v>Cogeneration</v>
          </cell>
          <cell r="E251" t="str">
            <v>Michele Walker</v>
          </cell>
          <cell r="F251" t="str">
            <v>Terminated</v>
          </cell>
          <cell r="G251">
            <v>35572</v>
          </cell>
          <cell r="H251">
            <v>4</v>
          </cell>
          <cell r="I251">
            <v>35643</v>
          </cell>
          <cell r="K251">
            <v>37255</v>
          </cell>
          <cell r="N251">
            <v>120</v>
          </cell>
          <cell r="O251">
            <v>120</v>
          </cell>
          <cell r="S251">
            <v>120</v>
          </cell>
        </row>
        <row r="252">
          <cell r="A252">
            <v>2486</v>
          </cell>
          <cell r="B252" t="str">
            <v>Culver City (Police Bldg)</v>
          </cell>
          <cell r="C252" t="str">
            <v>NEG</v>
          </cell>
          <cell r="D252" t="str">
            <v>Cogeneration</v>
          </cell>
          <cell r="E252" t="str">
            <v>Michele Walker</v>
          </cell>
          <cell r="F252" t="str">
            <v>Terminated</v>
          </cell>
          <cell r="G252">
            <v>35572</v>
          </cell>
          <cell r="H252">
            <v>4</v>
          </cell>
          <cell r="I252">
            <v>35643</v>
          </cell>
          <cell r="K252">
            <v>37255</v>
          </cell>
          <cell r="N252">
            <v>120</v>
          </cell>
          <cell r="O252">
            <v>120</v>
          </cell>
          <cell r="S252">
            <v>120</v>
          </cell>
        </row>
        <row r="253">
          <cell r="A253">
            <v>2487</v>
          </cell>
          <cell r="B253" t="str">
            <v>City of Montery Park</v>
          </cell>
          <cell r="C253" t="str">
            <v>NEG</v>
          </cell>
          <cell r="D253" t="str">
            <v>Cogeneration</v>
          </cell>
          <cell r="E253" t="str">
            <v>Michele Walker</v>
          </cell>
          <cell r="F253" t="str">
            <v>Terminated</v>
          </cell>
          <cell r="G253">
            <v>35682</v>
          </cell>
          <cell r="H253">
            <v>0</v>
          </cell>
          <cell r="I253">
            <v>35704</v>
          </cell>
          <cell r="K253">
            <v>37255</v>
          </cell>
          <cell r="N253">
            <v>60</v>
          </cell>
          <cell r="O253">
            <v>60</v>
          </cell>
          <cell r="S253">
            <v>60</v>
          </cell>
        </row>
        <row r="254">
          <cell r="A254">
            <v>2488</v>
          </cell>
          <cell r="B254" t="str">
            <v>City of South Gate</v>
          </cell>
          <cell r="C254" t="str">
            <v>NEG</v>
          </cell>
          <cell r="D254" t="str">
            <v>Cogeneration</v>
          </cell>
          <cell r="E254" t="str">
            <v>Michele Walker</v>
          </cell>
          <cell r="F254" t="str">
            <v>Terminated</v>
          </cell>
          <cell r="G254">
            <v>35957</v>
          </cell>
          <cell r="H254">
            <v>0</v>
          </cell>
          <cell r="I254">
            <v>35977</v>
          </cell>
          <cell r="K254">
            <v>37255</v>
          </cell>
          <cell r="N254">
            <v>120</v>
          </cell>
          <cell r="O254">
            <v>120</v>
          </cell>
          <cell r="S254">
            <v>120</v>
          </cell>
        </row>
        <row r="255">
          <cell r="A255">
            <v>2490</v>
          </cell>
          <cell r="B255" t="str">
            <v>City of Oxnard</v>
          </cell>
          <cell r="C255" t="str">
            <v>SO1</v>
          </cell>
          <cell r="D255" t="str">
            <v>Cogeneration</v>
          </cell>
          <cell r="E255" t="str">
            <v>Cathy Mendoza</v>
          </cell>
          <cell r="F255" t="str">
            <v>Active</v>
          </cell>
          <cell r="G255">
            <v>32308</v>
          </cell>
          <cell r="H255">
            <v>0</v>
          </cell>
          <cell r="I255">
            <v>29963</v>
          </cell>
          <cell r="J255">
            <v>29963</v>
          </cell>
          <cell r="N255">
            <v>1500</v>
          </cell>
          <cell r="O255">
            <v>1500</v>
          </cell>
          <cell r="S255">
            <v>1500</v>
          </cell>
        </row>
        <row r="256">
          <cell r="A256">
            <v>2496</v>
          </cell>
          <cell r="B256" t="str">
            <v>LA CO Sanitation (Total Energy Facility)</v>
          </cell>
          <cell r="C256" t="str">
            <v>GF Bypass</v>
          </cell>
          <cell r="D256" t="str">
            <v>Cogeneration</v>
          </cell>
          <cell r="E256" t="str">
            <v>Cathy Mendoza</v>
          </cell>
          <cell r="F256" t="str">
            <v>Terminated</v>
          </cell>
          <cell r="G256">
            <v>36869</v>
          </cell>
          <cell r="H256">
            <v>1</v>
          </cell>
          <cell r="I256">
            <v>34862</v>
          </cell>
          <cell r="K256">
            <v>37116</v>
          </cell>
        </row>
        <row r="257">
          <cell r="A257">
            <v>2502</v>
          </cell>
          <cell r="B257" t="str">
            <v>San Antonio Community Hospital</v>
          </cell>
          <cell r="C257" t="str">
            <v>GF Bypass</v>
          </cell>
          <cell r="D257" t="str">
            <v>Cogeneration</v>
          </cell>
          <cell r="E257" t="str">
            <v>Cathy Mendoza</v>
          </cell>
          <cell r="F257" t="str">
            <v>Active</v>
          </cell>
          <cell r="G257">
            <v>36972</v>
          </cell>
          <cell r="H257">
            <v>1</v>
          </cell>
          <cell r="I257">
            <v>31306</v>
          </cell>
        </row>
        <row r="258">
          <cell r="A258">
            <v>2717</v>
          </cell>
          <cell r="B258" t="str">
            <v>Kern River Cogeneration Company</v>
          </cell>
          <cell r="C258" t="str">
            <v>RSO1</v>
          </cell>
          <cell r="D258" t="str">
            <v>Cogeneration</v>
          </cell>
          <cell r="E258" t="str">
            <v>David R Cox</v>
          </cell>
          <cell r="F258" t="str">
            <v>Active</v>
          </cell>
          <cell r="G258">
            <v>38569</v>
          </cell>
          <cell r="H258">
            <v>5</v>
          </cell>
          <cell r="I258">
            <v>38574</v>
          </cell>
          <cell r="J258">
            <v>38574</v>
          </cell>
          <cell r="K258">
            <v>38868</v>
          </cell>
          <cell r="M258">
            <v>300000</v>
          </cell>
          <cell r="O258">
            <v>300000</v>
          </cell>
          <cell r="Q258">
            <v>300000</v>
          </cell>
          <cell r="R258">
            <v>300000</v>
          </cell>
          <cell r="S258">
            <v>300000</v>
          </cell>
        </row>
        <row r="259">
          <cell r="A259">
            <v>2801</v>
          </cell>
          <cell r="B259" t="str">
            <v>Kern River Cogeneration Company</v>
          </cell>
          <cell r="C259" t="str">
            <v>NEG</v>
          </cell>
          <cell r="D259" t="str">
            <v>Cogeneration</v>
          </cell>
          <cell r="E259" t="str">
            <v>David R Cox</v>
          </cell>
          <cell r="F259" t="str">
            <v>Inactive</v>
          </cell>
          <cell r="G259">
            <v>38701</v>
          </cell>
          <cell r="H259">
            <v>5</v>
          </cell>
          <cell r="I259">
            <v>38869</v>
          </cell>
          <cell r="J259">
            <v>38869</v>
          </cell>
          <cell r="K259">
            <v>40724</v>
          </cell>
        </row>
        <row r="260">
          <cell r="A260">
            <v>2802</v>
          </cell>
          <cell r="B260" t="str">
            <v>City of Palm Springs (Municipal Complex)</v>
          </cell>
          <cell r="C260" t="str">
            <v>RSO1</v>
          </cell>
          <cell r="D260" t="str">
            <v>Cogeneration</v>
          </cell>
          <cell r="E260" t="str">
            <v>David R Cox</v>
          </cell>
          <cell r="F260" t="str">
            <v>Active</v>
          </cell>
          <cell r="G260">
            <v>38596</v>
          </cell>
          <cell r="H260">
            <v>5</v>
          </cell>
          <cell r="I260">
            <v>38601</v>
          </cell>
          <cell r="J260">
            <v>38601</v>
          </cell>
          <cell r="K260">
            <v>40426</v>
          </cell>
          <cell r="M260">
            <v>380</v>
          </cell>
          <cell r="O260">
            <v>380</v>
          </cell>
          <cell r="Q260">
            <v>380</v>
          </cell>
          <cell r="R260">
            <v>380</v>
          </cell>
          <cell r="S260">
            <v>1300</v>
          </cell>
        </row>
        <row r="261">
          <cell r="A261">
            <v>2803</v>
          </cell>
          <cell r="B261" t="str">
            <v>City of Palm Springs (Sunrise Plaza)</v>
          </cell>
          <cell r="C261" t="str">
            <v>RSO1</v>
          </cell>
          <cell r="D261" t="str">
            <v>Cogeneration</v>
          </cell>
          <cell r="E261" t="str">
            <v>David R Cox</v>
          </cell>
          <cell r="F261" t="str">
            <v>Active</v>
          </cell>
          <cell r="G261">
            <v>38596</v>
          </cell>
          <cell r="H261">
            <v>5</v>
          </cell>
          <cell r="I261">
            <v>38626</v>
          </cell>
          <cell r="J261">
            <v>38626</v>
          </cell>
          <cell r="K261">
            <v>40451</v>
          </cell>
          <cell r="M261">
            <v>216</v>
          </cell>
          <cell r="O261">
            <v>216</v>
          </cell>
          <cell r="Q261">
            <v>216</v>
          </cell>
          <cell r="R261">
            <v>216</v>
          </cell>
          <cell r="S261">
            <v>650</v>
          </cell>
        </row>
        <row r="262">
          <cell r="A262">
            <v>2901</v>
          </cell>
          <cell r="B262" t="str">
            <v>US Generating Company</v>
          </cell>
          <cell r="C262" t="str">
            <v>BRPU</v>
          </cell>
          <cell r="D262" t="str">
            <v>Cogeneration</v>
          </cell>
          <cell r="E262" t="str">
            <v>Cynthia Shindle</v>
          </cell>
          <cell r="F262" t="str">
            <v>Terminated</v>
          </cell>
          <cell r="G262">
            <v>36100</v>
          </cell>
          <cell r="H262">
            <v>0</v>
          </cell>
        </row>
        <row r="263">
          <cell r="A263">
            <v>3001</v>
          </cell>
          <cell r="B263" t="str">
            <v>Heber Geothermal Company</v>
          </cell>
          <cell r="C263" t="str">
            <v>NEG</v>
          </cell>
          <cell r="D263" t="str">
            <v>Geothermal</v>
          </cell>
          <cell r="E263" t="str">
            <v>Michele Walker</v>
          </cell>
          <cell r="F263" t="str">
            <v>Active</v>
          </cell>
          <cell r="G263">
            <v>30554</v>
          </cell>
          <cell r="H263">
            <v>30</v>
          </cell>
          <cell r="I263">
            <v>31260</v>
          </cell>
          <cell r="J263">
            <v>31396</v>
          </cell>
          <cell r="K263">
            <v>42352</v>
          </cell>
          <cell r="L263">
            <v>45000</v>
          </cell>
          <cell r="M263">
            <v>2000</v>
          </cell>
          <cell r="N263">
            <v>5000</v>
          </cell>
          <cell r="O263">
            <v>52000</v>
          </cell>
          <cell r="P263">
            <v>45000</v>
          </cell>
          <cell r="Q263">
            <v>2000</v>
          </cell>
          <cell r="R263">
            <v>47000</v>
          </cell>
          <cell r="S263">
            <v>52000</v>
          </cell>
        </row>
        <row r="264">
          <cell r="A264">
            <v>3002</v>
          </cell>
          <cell r="B264" t="str">
            <v>Geo East Mesa Electric Company</v>
          </cell>
          <cell r="C264" t="str">
            <v>NEG</v>
          </cell>
          <cell r="D264" t="str">
            <v>Geothermal</v>
          </cell>
          <cell r="E264" t="str">
            <v>Cynthia Shindle</v>
          </cell>
          <cell r="F264" t="str">
            <v>Terminated</v>
          </cell>
          <cell r="G264">
            <v>30720</v>
          </cell>
          <cell r="H264">
            <v>30</v>
          </cell>
          <cell r="I264">
            <v>30590</v>
          </cell>
          <cell r="J264">
            <v>30720</v>
          </cell>
          <cell r="K264">
            <v>45330</v>
          </cell>
          <cell r="L264">
            <v>6000</v>
          </cell>
          <cell r="M264">
            <v>3000</v>
          </cell>
          <cell r="N264">
            <v>4490</v>
          </cell>
          <cell r="O264">
            <v>13490</v>
          </cell>
          <cell r="P264">
            <v>6000</v>
          </cell>
          <cell r="Q264">
            <v>3000</v>
          </cell>
          <cell r="R264">
            <v>9000</v>
          </cell>
          <cell r="S264">
            <v>13490</v>
          </cell>
        </row>
        <row r="265">
          <cell r="A265">
            <v>3003</v>
          </cell>
          <cell r="B265" t="str">
            <v>Mammoth Pacific L. P. (MP1)</v>
          </cell>
          <cell r="C265" t="str">
            <v>NEG</v>
          </cell>
          <cell r="D265" t="str">
            <v>Geothermal</v>
          </cell>
          <cell r="E265" t="str">
            <v>Michele Walker</v>
          </cell>
          <cell r="F265" t="str">
            <v>Active</v>
          </cell>
          <cell r="G265">
            <v>30609</v>
          </cell>
          <cell r="H265">
            <v>30</v>
          </cell>
          <cell r="I265">
            <v>31012</v>
          </cell>
          <cell r="J265">
            <v>31104</v>
          </cell>
          <cell r="K265">
            <v>42061</v>
          </cell>
          <cell r="L265">
            <v>6398</v>
          </cell>
          <cell r="O265">
            <v>6398</v>
          </cell>
          <cell r="P265">
            <v>6398</v>
          </cell>
          <cell r="R265">
            <v>6398</v>
          </cell>
          <cell r="S265">
            <v>10000</v>
          </cell>
        </row>
        <row r="266">
          <cell r="A266">
            <v>3004</v>
          </cell>
          <cell r="B266" t="str">
            <v>Del Ranch, LTD., (Niland #2)</v>
          </cell>
          <cell r="C266" t="str">
            <v>NEG</v>
          </cell>
          <cell r="D266" t="str">
            <v>Geothermal</v>
          </cell>
          <cell r="E266" t="str">
            <v>Cathy Mendoza</v>
          </cell>
          <cell r="F266" t="str">
            <v>Active</v>
          </cell>
          <cell r="G266">
            <v>30734</v>
          </cell>
          <cell r="H266">
            <v>30</v>
          </cell>
          <cell r="I266">
            <v>32431</v>
          </cell>
          <cell r="J266">
            <v>32509</v>
          </cell>
          <cell r="K266">
            <v>43466</v>
          </cell>
          <cell r="L266">
            <v>34000</v>
          </cell>
          <cell r="M266">
            <v>4000</v>
          </cell>
          <cell r="O266">
            <v>38000</v>
          </cell>
          <cell r="P266">
            <v>34000</v>
          </cell>
          <cell r="Q266">
            <v>4000</v>
          </cell>
          <cell r="R266">
            <v>38000</v>
          </cell>
          <cell r="S266">
            <v>42000</v>
          </cell>
        </row>
        <row r="267">
          <cell r="A267">
            <v>3006</v>
          </cell>
          <cell r="B267" t="str">
            <v>Vulcan/Bn Geothermal</v>
          </cell>
          <cell r="C267" t="str">
            <v>SO4</v>
          </cell>
          <cell r="D267" t="str">
            <v>Geothermal</v>
          </cell>
          <cell r="E267" t="str">
            <v>Cathy Mendoza</v>
          </cell>
          <cell r="F267" t="str">
            <v>Active</v>
          </cell>
          <cell r="G267">
            <v>30742</v>
          </cell>
          <cell r="H267">
            <v>30</v>
          </cell>
          <cell r="I267">
            <v>31387</v>
          </cell>
          <cell r="J267">
            <v>31453</v>
          </cell>
          <cell r="K267">
            <v>42409</v>
          </cell>
          <cell r="L267">
            <v>29500</v>
          </cell>
          <cell r="M267">
            <v>4500</v>
          </cell>
          <cell r="O267">
            <v>34000</v>
          </cell>
          <cell r="P267">
            <v>29500</v>
          </cell>
          <cell r="Q267">
            <v>4500</v>
          </cell>
          <cell r="R267">
            <v>34000</v>
          </cell>
          <cell r="S267">
            <v>34000</v>
          </cell>
        </row>
        <row r="268">
          <cell r="A268">
            <v>3008</v>
          </cell>
          <cell r="B268" t="str">
            <v>Coso Finance Partners (Navy I)</v>
          </cell>
          <cell r="C268" t="str">
            <v>SO4</v>
          </cell>
          <cell r="D268" t="str">
            <v>Geothermal</v>
          </cell>
          <cell r="E268" t="str">
            <v>Anthony F Blakemore</v>
          </cell>
          <cell r="F268" t="str">
            <v>Active</v>
          </cell>
          <cell r="G268">
            <v>30837</v>
          </cell>
          <cell r="H268">
            <v>24</v>
          </cell>
          <cell r="I268">
            <v>31971</v>
          </cell>
          <cell r="J268">
            <v>32008</v>
          </cell>
          <cell r="K268">
            <v>40773</v>
          </cell>
          <cell r="L268">
            <v>75000</v>
          </cell>
          <cell r="N268">
            <v>4500</v>
          </cell>
          <cell r="O268">
            <v>79500</v>
          </cell>
          <cell r="P268">
            <v>75000</v>
          </cell>
          <cell r="R268">
            <v>75000</v>
          </cell>
          <cell r="S268">
            <v>79500</v>
          </cell>
        </row>
        <row r="269">
          <cell r="A269">
            <v>3009</v>
          </cell>
          <cell r="B269" t="str">
            <v>Elmore Ltd.</v>
          </cell>
          <cell r="C269" t="str">
            <v>SO4</v>
          </cell>
          <cell r="D269" t="str">
            <v>Geothermal</v>
          </cell>
          <cell r="E269" t="str">
            <v>Cathy Mendoza</v>
          </cell>
          <cell r="F269" t="str">
            <v>Active</v>
          </cell>
          <cell r="G269">
            <v>30848</v>
          </cell>
          <cell r="H269">
            <v>30</v>
          </cell>
          <cell r="I269">
            <v>32482</v>
          </cell>
          <cell r="J269">
            <v>32509</v>
          </cell>
          <cell r="K269">
            <v>43466</v>
          </cell>
          <cell r="L269">
            <v>34000</v>
          </cell>
          <cell r="M269">
            <v>4000</v>
          </cell>
          <cell r="O269">
            <v>38000</v>
          </cell>
          <cell r="P269">
            <v>34000</v>
          </cell>
          <cell r="Q269">
            <v>4000</v>
          </cell>
          <cell r="R269">
            <v>38000</v>
          </cell>
          <cell r="S269">
            <v>42000</v>
          </cell>
        </row>
        <row r="270">
          <cell r="A270">
            <v>3010</v>
          </cell>
          <cell r="B270" t="str">
            <v>Ormesa Geothermal I</v>
          </cell>
          <cell r="C270" t="str">
            <v>SO4</v>
          </cell>
          <cell r="D270" t="str">
            <v>Geothermal</v>
          </cell>
          <cell r="E270" t="str">
            <v>David R Cox</v>
          </cell>
          <cell r="F270" t="str">
            <v>Active</v>
          </cell>
          <cell r="G270">
            <v>30881</v>
          </cell>
          <cell r="H270">
            <v>30</v>
          </cell>
          <cell r="I270">
            <v>31761</v>
          </cell>
          <cell r="J270">
            <v>32059</v>
          </cell>
          <cell r="K270">
            <v>43017</v>
          </cell>
          <cell r="L270">
            <v>31500</v>
          </cell>
          <cell r="M270">
            <v>6500</v>
          </cell>
          <cell r="O270">
            <v>38000</v>
          </cell>
          <cell r="P270">
            <v>31500</v>
          </cell>
          <cell r="Q270">
            <v>6500</v>
          </cell>
          <cell r="R270">
            <v>38000</v>
          </cell>
          <cell r="S270">
            <v>38000</v>
          </cell>
        </row>
        <row r="271">
          <cell r="A271">
            <v>3011</v>
          </cell>
          <cell r="B271" t="str">
            <v>Caithness Dixie Valley, LLC</v>
          </cell>
          <cell r="C271" t="str">
            <v>SO4</v>
          </cell>
          <cell r="D271" t="str">
            <v>Geothermal</v>
          </cell>
          <cell r="E271" t="str">
            <v>Anthony F Blakemore</v>
          </cell>
          <cell r="F271" t="str">
            <v>Active</v>
          </cell>
          <cell r="G271">
            <v>30883</v>
          </cell>
          <cell r="H271">
            <v>30</v>
          </cell>
          <cell r="I271">
            <v>32308</v>
          </cell>
          <cell r="J271">
            <v>32329</v>
          </cell>
          <cell r="K271">
            <v>43285</v>
          </cell>
          <cell r="L271">
            <v>49800</v>
          </cell>
          <cell r="N271">
            <v>6200</v>
          </cell>
          <cell r="O271">
            <v>56000</v>
          </cell>
          <cell r="P271">
            <v>49800</v>
          </cell>
          <cell r="R271">
            <v>49800</v>
          </cell>
          <cell r="S271">
            <v>56000</v>
          </cell>
        </row>
        <row r="272">
          <cell r="A272">
            <v>3012</v>
          </cell>
          <cell r="B272" t="str">
            <v>Ormesa Geothermal II</v>
          </cell>
          <cell r="C272" t="str">
            <v>SO4</v>
          </cell>
          <cell r="D272" t="str">
            <v>Geothermal</v>
          </cell>
          <cell r="E272" t="str">
            <v>David R Cox</v>
          </cell>
          <cell r="F272" t="str">
            <v>Active</v>
          </cell>
          <cell r="G272">
            <v>30846</v>
          </cell>
          <cell r="H272">
            <v>30</v>
          </cell>
          <cell r="I272">
            <v>32142</v>
          </cell>
          <cell r="J272">
            <v>32212</v>
          </cell>
          <cell r="K272">
            <v>43169</v>
          </cell>
          <cell r="L272">
            <v>15000</v>
          </cell>
          <cell r="N272">
            <v>3500</v>
          </cell>
          <cell r="O272">
            <v>18500</v>
          </cell>
          <cell r="P272">
            <v>15000</v>
          </cell>
          <cell r="R272">
            <v>15000</v>
          </cell>
          <cell r="S272">
            <v>18500</v>
          </cell>
        </row>
        <row r="273">
          <cell r="A273">
            <v>3015</v>
          </cell>
          <cell r="B273" t="str">
            <v>Geo East Mesa Limited Partnership</v>
          </cell>
          <cell r="C273" t="str">
            <v>SO4</v>
          </cell>
          <cell r="D273" t="str">
            <v>Geothermal</v>
          </cell>
          <cell r="E273" t="str">
            <v>Cynthia Shindle</v>
          </cell>
          <cell r="F273" t="str">
            <v>Terminated</v>
          </cell>
          <cell r="G273">
            <v>31016</v>
          </cell>
          <cell r="H273">
            <v>30</v>
          </cell>
          <cell r="I273">
            <v>32632</v>
          </cell>
          <cell r="J273">
            <v>32689</v>
          </cell>
          <cell r="K273">
            <v>35885</v>
          </cell>
          <cell r="L273">
            <v>18500</v>
          </cell>
          <cell r="M273">
            <v>18500</v>
          </cell>
          <cell r="O273">
            <v>37000</v>
          </cell>
          <cell r="P273">
            <v>18500</v>
          </cell>
          <cell r="Q273">
            <v>18500</v>
          </cell>
          <cell r="R273">
            <v>37000</v>
          </cell>
          <cell r="S273">
            <v>37000</v>
          </cell>
        </row>
        <row r="274">
          <cell r="A274">
            <v>3016</v>
          </cell>
          <cell r="B274" t="str">
            <v>Geo East Mesa Escrow Account</v>
          </cell>
          <cell r="C274" t="str">
            <v>SO4</v>
          </cell>
          <cell r="D274" t="str">
            <v>Geothermal</v>
          </cell>
          <cell r="E274" t="str">
            <v>Cynthia Shindle</v>
          </cell>
          <cell r="F274" t="str">
            <v>Terminated</v>
          </cell>
          <cell r="G274">
            <v>31016</v>
          </cell>
          <cell r="H274">
            <v>30</v>
          </cell>
          <cell r="I274">
            <v>32646</v>
          </cell>
          <cell r="J274">
            <v>32661</v>
          </cell>
          <cell r="K274">
            <v>35885</v>
          </cell>
          <cell r="L274">
            <v>20000</v>
          </cell>
          <cell r="M274">
            <v>17000</v>
          </cell>
          <cell r="O274">
            <v>37000</v>
          </cell>
          <cell r="P274">
            <v>20000</v>
          </cell>
          <cell r="Q274">
            <v>17000</v>
          </cell>
          <cell r="R274">
            <v>37000</v>
          </cell>
          <cell r="S274">
            <v>37000</v>
          </cell>
        </row>
        <row r="275">
          <cell r="A275">
            <v>3017</v>
          </cell>
          <cell r="B275" t="str">
            <v>Beowawe Power, LLC</v>
          </cell>
          <cell r="C275" t="str">
            <v>SO4</v>
          </cell>
          <cell r="D275" t="str">
            <v>Geothermal</v>
          </cell>
          <cell r="E275" t="str">
            <v>Anthony F Blakemore</v>
          </cell>
          <cell r="F275" t="str">
            <v>Terminated</v>
          </cell>
          <cell r="G275">
            <v>30995</v>
          </cell>
          <cell r="H275">
            <v>30</v>
          </cell>
          <cell r="I275">
            <v>31631</v>
          </cell>
          <cell r="J275">
            <v>31631</v>
          </cell>
          <cell r="K275">
            <v>38717</v>
          </cell>
          <cell r="L275">
            <v>10000</v>
          </cell>
          <cell r="M275">
            <v>1000</v>
          </cell>
          <cell r="N275">
            <v>1500</v>
          </cell>
          <cell r="O275">
            <v>12500</v>
          </cell>
          <cell r="P275">
            <v>10000</v>
          </cell>
          <cell r="Q275">
            <v>1000</v>
          </cell>
          <cell r="R275">
            <v>11000</v>
          </cell>
          <cell r="S275">
            <v>12500</v>
          </cell>
        </row>
        <row r="276">
          <cell r="A276">
            <v>3018</v>
          </cell>
          <cell r="B276" t="str">
            <v>Mammoth Pacific L. P. I (PLES)</v>
          </cell>
          <cell r="C276" t="str">
            <v>SO4</v>
          </cell>
          <cell r="D276" t="str">
            <v>Geothermal</v>
          </cell>
          <cell r="E276" t="str">
            <v>Michele Walker</v>
          </cell>
          <cell r="F276" t="str">
            <v>Active</v>
          </cell>
          <cell r="G276">
            <v>31153</v>
          </cell>
          <cell r="H276">
            <v>30</v>
          </cell>
          <cell r="I276">
            <v>33229</v>
          </cell>
          <cell r="J276">
            <v>33235</v>
          </cell>
          <cell r="K276">
            <v>44192</v>
          </cell>
          <cell r="L276">
            <v>10000</v>
          </cell>
          <cell r="O276">
            <v>10000</v>
          </cell>
          <cell r="P276">
            <v>10000</v>
          </cell>
          <cell r="R276">
            <v>10000</v>
          </cell>
          <cell r="S276">
            <v>10000</v>
          </cell>
        </row>
        <row r="277">
          <cell r="A277">
            <v>3019</v>
          </cell>
          <cell r="B277" t="str">
            <v>Mammoth Pacific, L. P.</v>
          </cell>
          <cell r="C277" t="str">
            <v>NEG</v>
          </cell>
          <cell r="D277" t="str">
            <v>Geothermal</v>
          </cell>
          <cell r="E277" t="str">
            <v>Bruce McCarthy</v>
          </cell>
          <cell r="F277" t="str">
            <v>Terminated</v>
          </cell>
          <cell r="G277">
            <v>35916</v>
          </cell>
          <cell r="H277">
            <v>0</v>
          </cell>
          <cell r="I277">
            <v>35916</v>
          </cell>
          <cell r="K277">
            <v>37407</v>
          </cell>
        </row>
        <row r="278">
          <cell r="A278">
            <v>3021</v>
          </cell>
          <cell r="B278" t="str">
            <v>Second Imperial Geothermal Co.</v>
          </cell>
          <cell r="C278" t="str">
            <v>NEG</v>
          </cell>
          <cell r="D278" t="str">
            <v>Geothermal</v>
          </cell>
          <cell r="E278" t="str">
            <v>Michele Walker</v>
          </cell>
          <cell r="F278" t="str">
            <v>Active</v>
          </cell>
          <cell r="G278">
            <v>31153</v>
          </cell>
          <cell r="H278">
            <v>30</v>
          </cell>
          <cell r="I278">
            <v>34141</v>
          </cell>
          <cell r="J278">
            <v>34155</v>
          </cell>
          <cell r="K278">
            <v>45111</v>
          </cell>
          <cell r="L278">
            <v>32000</v>
          </cell>
          <cell r="M278">
            <v>5000</v>
          </cell>
          <cell r="O278">
            <v>37000</v>
          </cell>
          <cell r="P278">
            <v>32000</v>
          </cell>
          <cell r="Q278">
            <v>5000</v>
          </cell>
          <cell r="R278">
            <v>37000</v>
          </cell>
          <cell r="S278">
            <v>37000</v>
          </cell>
        </row>
        <row r="279">
          <cell r="A279">
            <v>3025</v>
          </cell>
          <cell r="B279" t="str">
            <v>Salton Sea Power Generation L.P. #3</v>
          </cell>
          <cell r="C279" t="str">
            <v>SO4</v>
          </cell>
          <cell r="D279" t="str">
            <v>Geothermal</v>
          </cell>
          <cell r="E279" t="str">
            <v>Cathy Mendoza</v>
          </cell>
          <cell r="F279" t="str">
            <v>Active</v>
          </cell>
          <cell r="G279">
            <v>31153</v>
          </cell>
          <cell r="H279">
            <v>30</v>
          </cell>
          <cell r="I279">
            <v>32511</v>
          </cell>
          <cell r="J279">
            <v>32553</v>
          </cell>
          <cell r="K279">
            <v>43509</v>
          </cell>
          <cell r="L279">
            <v>47500</v>
          </cell>
          <cell r="N279">
            <v>2300</v>
          </cell>
          <cell r="O279">
            <v>49800</v>
          </cell>
          <cell r="P279">
            <v>47500</v>
          </cell>
          <cell r="R279">
            <v>47500</v>
          </cell>
          <cell r="S279">
            <v>49800</v>
          </cell>
        </row>
        <row r="280">
          <cell r="A280">
            <v>3026</v>
          </cell>
          <cell r="B280" t="str">
            <v>Leathers L. P.</v>
          </cell>
          <cell r="C280" t="str">
            <v>SO4</v>
          </cell>
          <cell r="D280" t="str">
            <v>Geothermal</v>
          </cell>
          <cell r="E280" t="str">
            <v>Cathy Mendoza</v>
          </cell>
          <cell r="F280" t="str">
            <v>Active</v>
          </cell>
          <cell r="G280">
            <v>31153</v>
          </cell>
          <cell r="H280">
            <v>30</v>
          </cell>
          <cell r="I280">
            <v>32819</v>
          </cell>
          <cell r="J280">
            <v>32874</v>
          </cell>
          <cell r="K280">
            <v>43830</v>
          </cell>
          <cell r="L280">
            <v>34000</v>
          </cell>
          <cell r="M280">
            <v>4000</v>
          </cell>
          <cell r="O280">
            <v>38000</v>
          </cell>
          <cell r="P280">
            <v>34000</v>
          </cell>
          <cell r="Q280">
            <v>4000</v>
          </cell>
          <cell r="R280">
            <v>38000</v>
          </cell>
          <cell r="S280">
            <v>42000</v>
          </cell>
        </row>
        <row r="281">
          <cell r="A281">
            <v>3027</v>
          </cell>
          <cell r="B281" t="str">
            <v>Mammoth Pacific L P II (MP2)</v>
          </cell>
          <cell r="C281" t="str">
            <v>SO4</v>
          </cell>
          <cell r="D281" t="str">
            <v>Geothermal</v>
          </cell>
          <cell r="E281" t="str">
            <v>Michele Walker</v>
          </cell>
          <cell r="F281" t="str">
            <v>Active</v>
          </cell>
          <cell r="G281">
            <v>31152</v>
          </cell>
          <cell r="H281">
            <v>30</v>
          </cell>
          <cell r="I281">
            <v>33214</v>
          </cell>
          <cell r="J281">
            <v>33214</v>
          </cell>
          <cell r="K281">
            <v>44171</v>
          </cell>
          <cell r="M281">
            <v>9100</v>
          </cell>
          <cell r="N281">
            <v>2900</v>
          </cell>
          <cell r="O281">
            <v>12000</v>
          </cell>
          <cell r="Q281">
            <v>9100</v>
          </cell>
          <cell r="R281">
            <v>9100</v>
          </cell>
          <cell r="S281">
            <v>12000</v>
          </cell>
        </row>
        <row r="282">
          <cell r="A282">
            <v>3028</v>
          </cell>
          <cell r="B282" t="str">
            <v>Salton Sea Power Generation L.P. #2</v>
          </cell>
          <cell r="C282" t="str">
            <v>SO4</v>
          </cell>
          <cell r="D282" t="str">
            <v>Geothermal</v>
          </cell>
          <cell r="E282" t="str">
            <v>Cathy Mendoza</v>
          </cell>
          <cell r="F282" t="str">
            <v>Active</v>
          </cell>
          <cell r="G282">
            <v>31153</v>
          </cell>
          <cell r="H282">
            <v>30</v>
          </cell>
          <cell r="I282">
            <v>32941</v>
          </cell>
          <cell r="J282">
            <v>32968</v>
          </cell>
          <cell r="K282">
            <v>43926</v>
          </cell>
          <cell r="L282">
            <v>15000</v>
          </cell>
          <cell r="N282">
            <v>5000</v>
          </cell>
          <cell r="O282">
            <v>20000</v>
          </cell>
          <cell r="P282">
            <v>15000</v>
          </cell>
          <cell r="R282">
            <v>15000</v>
          </cell>
          <cell r="S282">
            <v>20000</v>
          </cell>
        </row>
        <row r="283">
          <cell r="A283">
            <v>3029</v>
          </cell>
          <cell r="B283" t="str">
            <v>Coso Power Developers</v>
          </cell>
          <cell r="C283" t="str">
            <v>SO4</v>
          </cell>
          <cell r="D283" t="str">
            <v>Geothermal</v>
          </cell>
          <cell r="E283" t="str">
            <v>Anthony F Blakemore</v>
          </cell>
          <cell r="F283" t="str">
            <v>Active</v>
          </cell>
          <cell r="G283">
            <v>31079</v>
          </cell>
          <cell r="H283">
            <v>20</v>
          </cell>
          <cell r="I283">
            <v>32865</v>
          </cell>
          <cell r="J283">
            <v>32885</v>
          </cell>
          <cell r="K283">
            <v>40189</v>
          </cell>
          <cell r="L283">
            <v>67500</v>
          </cell>
          <cell r="N283">
            <v>7500</v>
          </cell>
          <cell r="O283">
            <v>75000</v>
          </cell>
          <cell r="P283">
            <v>67500</v>
          </cell>
          <cell r="R283">
            <v>67500</v>
          </cell>
          <cell r="S283">
            <v>75000</v>
          </cell>
        </row>
        <row r="284">
          <cell r="A284">
            <v>3030</v>
          </cell>
          <cell r="B284" t="str">
            <v>Coso Energy Developers</v>
          </cell>
          <cell r="C284" t="str">
            <v>SO4</v>
          </cell>
          <cell r="D284" t="str">
            <v>Geothermal</v>
          </cell>
          <cell r="E284" t="str">
            <v>Anthony F Blakemore</v>
          </cell>
          <cell r="F284" t="str">
            <v>Active</v>
          </cell>
          <cell r="G284">
            <v>31079</v>
          </cell>
          <cell r="H284">
            <v>30</v>
          </cell>
          <cell r="I284">
            <v>32482</v>
          </cell>
          <cell r="J284">
            <v>32580</v>
          </cell>
          <cell r="K284">
            <v>43536</v>
          </cell>
          <cell r="L284">
            <v>67500</v>
          </cell>
          <cell r="N284">
            <v>7500</v>
          </cell>
          <cell r="O284">
            <v>75000</v>
          </cell>
          <cell r="P284">
            <v>67500</v>
          </cell>
          <cell r="R284">
            <v>67500</v>
          </cell>
          <cell r="S284">
            <v>75000</v>
          </cell>
        </row>
        <row r="285">
          <cell r="A285">
            <v>3032</v>
          </cell>
          <cell r="B285" t="str">
            <v>Dixie Valley Power Partnership</v>
          </cell>
          <cell r="C285" t="str">
            <v>SO1</v>
          </cell>
          <cell r="D285" t="str">
            <v>Geothermal</v>
          </cell>
          <cell r="E285" t="str">
            <v>Bruce McCarthy</v>
          </cell>
          <cell r="F285" t="str">
            <v>Terminated</v>
          </cell>
          <cell r="G285">
            <v>33221</v>
          </cell>
          <cell r="H285">
            <v>4</v>
          </cell>
          <cell r="K285">
            <v>36691</v>
          </cell>
        </row>
        <row r="286">
          <cell r="A286">
            <v>3039</v>
          </cell>
          <cell r="B286" t="str">
            <v>Salton Sea Power Generation L.P. #1</v>
          </cell>
          <cell r="C286" t="str">
            <v>NEG</v>
          </cell>
          <cell r="D286" t="str">
            <v>Geothermal</v>
          </cell>
          <cell r="E286" t="str">
            <v>Cathy Mendoza</v>
          </cell>
          <cell r="F286" t="str">
            <v>Active</v>
          </cell>
          <cell r="G286">
            <v>31905</v>
          </cell>
          <cell r="H286">
            <v>30</v>
          </cell>
          <cell r="I286">
            <v>31959</v>
          </cell>
          <cell r="J286">
            <v>31959</v>
          </cell>
          <cell r="K286">
            <v>42917</v>
          </cell>
          <cell r="L286">
            <v>10000</v>
          </cell>
          <cell r="O286">
            <v>10000</v>
          </cell>
          <cell r="P286">
            <v>10000</v>
          </cell>
          <cell r="R286">
            <v>10000</v>
          </cell>
          <cell r="S286">
            <v>10000</v>
          </cell>
        </row>
        <row r="287">
          <cell r="A287">
            <v>3050</v>
          </cell>
          <cell r="B287" t="str">
            <v>Salton Sea IV</v>
          </cell>
          <cell r="C287" t="str">
            <v>NEG</v>
          </cell>
          <cell r="D287" t="str">
            <v>Geothermal</v>
          </cell>
          <cell r="E287" t="str">
            <v>Cathy Mendoza</v>
          </cell>
          <cell r="F287" t="str">
            <v>Active</v>
          </cell>
          <cell r="G287">
            <v>34667</v>
          </cell>
          <cell r="H287">
            <v>30</v>
          </cell>
          <cell r="I287">
            <v>35194</v>
          </cell>
          <cell r="J287">
            <v>35209</v>
          </cell>
          <cell r="K287">
            <v>46165</v>
          </cell>
          <cell r="L287">
            <v>34000</v>
          </cell>
          <cell r="M287">
            <v>2000</v>
          </cell>
          <cell r="O287">
            <v>36000</v>
          </cell>
          <cell r="P287">
            <v>34000</v>
          </cell>
          <cell r="Q287">
            <v>2000</v>
          </cell>
          <cell r="R287">
            <v>36000</v>
          </cell>
          <cell r="S287">
            <v>36000</v>
          </cell>
        </row>
        <row r="288">
          <cell r="A288">
            <v>3052</v>
          </cell>
          <cell r="B288" t="str">
            <v>Calpine Energy Services, L.P.</v>
          </cell>
          <cell r="C288" t="str">
            <v>ERR</v>
          </cell>
          <cell r="D288" t="str">
            <v>Geothermal</v>
          </cell>
          <cell r="E288" t="str">
            <v>Cathy Mendoza</v>
          </cell>
          <cell r="F288" t="str">
            <v>Active</v>
          </cell>
          <cell r="G288">
            <v>37610</v>
          </cell>
          <cell r="H288">
            <v>10</v>
          </cell>
          <cell r="I288">
            <v>37742</v>
          </cell>
          <cell r="J288">
            <v>37742</v>
          </cell>
          <cell r="K288">
            <v>41394</v>
          </cell>
          <cell r="L288">
            <v>200000</v>
          </cell>
          <cell r="O288">
            <v>200000</v>
          </cell>
          <cell r="P288">
            <v>200000</v>
          </cell>
          <cell r="R288">
            <v>200000</v>
          </cell>
          <cell r="S288">
            <v>200000</v>
          </cell>
        </row>
        <row r="289">
          <cell r="A289">
            <v>3101</v>
          </cell>
          <cell r="B289" t="str">
            <v>Green Borders Geothermal LLC</v>
          </cell>
          <cell r="C289" t="str">
            <v>ERR</v>
          </cell>
          <cell r="D289" t="str">
            <v>Geothermal</v>
          </cell>
          <cell r="E289" t="str">
            <v>David R Cox</v>
          </cell>
          <cell r="F289" t="str">
            <v>Active</v>
          </cell>
          <cell r="G289">
            <v>38419</v>
          </cell>
          <cell r="H289">
            <v>20</v>
          </cell>
          <cell r="I289">
            <v>39538</v>
          </cell>
          <cell r="S289">
            <v>30000</v>
          </cell>
        </row>
        <row r="290">
          <cell r="A290">
            <v>3901</v>
          </cell>
          <cell r="B290" t="str">
            <v>MAGMA Generating Company II</v>
          </cell>
          <cell r="C290" t="str">
            <v>BRPU</v>
          </cell>
          <cell r="D290" t="str">
            <v>Geothermal</v>
          </cell>
          <cell r="E290" t="str">
            <v>Cynthia Shindle</v>
          </cell>
          <cell r="F290" t="str">
            <v>Terminated</v>
          </cell>
          <cell r="G290">
            <v>36100</v>
          </cell>
          <cell r="H290">
            <v>0</v>
          </cell>
        </row>
        <row r="291">
          <cell r="A291">
            <v>3903</v>
          </cell>
          <cell r="B291" t="str">
            <v>Mammoth Power Associates</v>
          </cell>
          <cell r="C291" t="str">
            <v>BRPU</v>
          </cell>
          <cell r="D291" t="str">
            <v>Geothermal</v>
          </cell>
          <cell r="E291" t="str">
            <v>Cynthia Shindle</v>
          </cell>
          <cell r="F291" t="str">
            <v>Terminated</v>
          </cell>
          <cell r="G291">
            <v>36161</v>
          </cell>
          <cell r="H291">
            <v>0</v>
          </cell>
          <cell r="I291">
            <v>36161</v>
          </cell>
        </row>
        <row r="292">
          <cell r="A292">
            <v>3904</v>
          </cell>
          <cell r="B292" t="str">
            <v>Oxbow Power Corporation</v>
          </cell>
          <cell r="C292" t="str">
            <v>BRPU</v>
          </cell>
          <cell r="D292" t="str">
            <v>Geothermal</v>
          </cell>
          <cell r="E292" t="str">
            <v>Cynthia Shindle</v>
          </cell>
          <cell r="F292" t="str">
            <v>Terminated</v>
          </cell>
          <cell r="G292">
            <v>36100</v>
          </cell>
          <cell r="H292">
            <v>0</v>
          </cell>
        </row>
        <row r="293">
          <cell r="A293">
            <v>4003</v>
          </cell>
          <cell r="B293" t="str">
            <v>City of La Habra</v>
          </cell>
          <cell r="C293" t="str">
            <v>SO3</v>
          </cell>
          <cell r="D293" t="str">
            <v>Small Hydro</v>
          </cell>
          <cell r="E293" t="str">
            <v>Michele Walker</v>
          </cell>
          <cell r="F293" t="str">
            <v>Terminated</v>
          </cell>
          <cell r="G293">
            <v>30317</v>
          </cell>
          <cell r="H293">
            <v>1</v>
          </cell>
          <cell r="I293">
            <v>30011</v>
          </cell>
          <cell r="J293">
            <v>30011</v>
          </cell>
          <cell r="K293">
            <v>36003</v>
          </cell>
          <cell r="M293">
            <v>100</v>
          </cell>
          <cell r="O293">
            <v>100</v>
          </cell>
          <cell r="Q293">
            <v>100</v>
          </cell>
          <cell r="R293">
            <v>100</v>
          </cell>
          <cell r="S293">
            <v>100</v>
          </cell>
        </row>
        <row r="294">
          <cell r="A294">
            <v>4004</v>
          </cell>
          <cell r="B294" t="str">
            <v>Hi Head Hydro Incorporated</v>
          </cell>
          <cell r="C294" t="str">
            <v>NEG</v>
          </cell>
          <cell r="D294" t="str">
            <v>Small Hydro</v>
          </cell>
          <cell r="E294" t="str">
            <v>Michele Walker</v>
          </cell>
          <cell r="F294" t="str">
            <v>Active</v>
          </cell>
          <cell r="G294">
            <v>29812</v>
          </cell>
          <cell r="H294">
            <v>40</v>
          </cell>
          <cell r="I294">
            <v>30072</v>
          </cell>
          <cell r="J294">
            <v>30072</v>
          </cell>
          <cell r="K294">
            <v>44681</v>
          </cell>
          <cell r="L294">
            <v>350</v>
          </cell>
          <cell r="O294">
            <v>350</v>
          </cell>
          <cell r="P294">
            <v>350</v>
          </cell>
          <cell r="R294">
            <v>350</v>
          </cell>
          <cell r="S294">
            <v>350</v>
          </cell>
        </row>
        <row r="295">
          <cell r="A295">
            <v>4005</v>
          </cell>
          <cell r="B295" t="str">
            <v>Metropolitan Water District</v>
          </cell>
          <cell r="C295" t="str">
            <v>ERR</v>
          </cell>
          <cell r="D295" t="str">
            <v>Small Hydro</v>
          </cell>
          <cell r="E295" t="str">
            <v>David R Cox</v>
          </cell>
          <cell r="F295" t="str">
            <v>Active</v>
          </cell>
          <cell r="G295">
            <v>30125</v>
          </cell>
          <cell r="H295">
            <v>25</v>
          </cell>
          <cell r="I295">
            <v>28907</v>
          </cell>
          <cell r="J295">
            <v>37926</v>
          </cell>
          <cell r="K295">
            <v>39752</v>
          </cell>
          <cell r="L295">
            <v>12000</v>
          </cell>
          <cell r="M295">
            <v>35200</v>
          </cell>
          <cell r="O295">
            <v>47200</v>
          </cell>
          <cell r="P295">
            <v>12000</v>
          </cell>
          <cell r="Q295">
            <v>35200</v>
          </cell>
          <cell r="R295">
            <v>47200</v>
          </cell>
          <cell r="S295">
            <v>47200</v>
          </cell>
        </row>
        <row r="296">
          <cell r="A296">
            <v>4006</v>
          </cell>
          <cell r="B296" t="str">
            <v>Henwood Associates</v>
          </cell>
          <cell r="C296" t="str">
            <v>NEG</v>
          </cell>
          <cell r="D296" t="str">
            <v>Small Hydro</v>
          </cell>
          <cell r="E296" t="str">
            <v>Michele Walker</v>
          </cell>
          <cell r="F296" t="str">
            <v>Active</v>
          </cell>
          <cell r="G296">
            <v>30160</v>
          </cell>
          <cell r="H296">
            <v>27</v>
          </cell>
          <cell r="I296">
            <v>30498</v>
          </cell>
          <cell r="J296">
            <v>30527</v>
          </cell>
          <cell r="K296">
            <v>40388</v>
          </cell>
          <cell r="L296">
            <v>290</v>
          </cell>
          <cell r="O296">
            <v>290</v>
          </cell>
          <cell r="P296">
            <v>290</v>
          </cell>
          <cell r="R296">
            <v>290</v>
          </cell>
          <cell r="S296">
            <v>290</v>
          </cell>
        </row>
        <row r="297">
          <cell r="A297">
            <v>4007</v>
          </cell>
          <cell r="B297" t="str">
            <v>Lake Hemet MWD</v>
          </cell>
          <cell r="C297" t="str">
            <v>SO3</v>
          </cell>
          <cell r="D297" t="str">
            <v>Small Hydro</v>
          </cell>
          <cell r="E297" t="str">
            <v>Bruce McCarthy</v>
          </cell>
          <cell r="F297" t="str">
            <v>Terminated</v>
          </cell>
          <cell r="G297">
            <v>30133</v>
          </cell>
          <cell r="H297">
            <v>1</v>
          </cell>
          <cell r="I297">
            <v>30072</v>
          </cell>
          <cell r="J297">
            <v>30072</v>
          </cell>
          <cell r="K297">
            <v>38152</v>
          </cell>
          <cell r="M297">
            <v>95</v>
          </cell>
          <cell r="O297">
            <v>95</v>
          </cell>
          <cell r="Q297">
            <v>95</v>
          </cell>
          <cell r="R297">
            <v>95</v>
          </cell>
          <cell r="S297">
            <v>95</v>
          </cell>
        </row>
        <row r="298">
          <cell r="A298">
            <v>4008</v>
          </cell>
          <cell r="B298" t="str">
            <v>Desert Power Company</v>
          </cell>
          <cell r="C298" t="str">
            <v>NEG</v>
          </cell>
          <cell r="D298" t="str">
            <v>Small Hydro</v>
          </cell>
          <cell r="E298" t="str">
            <v>Michele Walker</v>
          </cell>
          <cell r="F298" t="str">
            <v>Active</v>
          </cell>
          <cell r="G298">
            <v>30176</v>
          </cell>
          <cell r="H298">
            <v>45</v>
          </cell>
          <cell r="I298">
            <v>30511</v>
          </cell>
          <cell r="J298">
            <v>30511</v>
          </cell>
          <cell r="K298">
            <v>46947</v>
          </cell>
          <cell r="L298">
            <v>600</v>
          </cell>
          <cell r="M298">
            <v>348</v>
          </cell>
          <cell r="O298">
            <v>948</v>
          </cell>
          <cell r="P298">
            <v>600</v>
          </cell>
          <cell r="Q298">
            <v>348</v>
          </cell>
          <cell r="R298">
            <v>948</v>
          </cell>
          <cell r="S298">
            <v>948</v>
          </cell>
        </row>
        <row r="299">
          <cell r="A299">
            <v>4009</v>
          </cell>
          <cell r="B299" t="str">
            <v>Cucamonga County Water District</v>
          </cell>
          <cell r="C299" t="str">
            <v>SO1</v>
          </cell>
          <cell r="D299" t="str">
            <v>Small Hydro</v>
          </cell>
          <cell r="E299" t="str">
            <v>Michele Walker</v>
          </cell>
          <cell r="F299" t="str">
            <v>Terminated</v>
          </cell>
          <cell r="G299">
            <v>30164</v>
          </cell>
          <cell r="H299">
            <v>1</v>
          </cell>
          <cell r="I299">
            <v>29618</v>
          </cell>
          <cell r="J299">
            <v>29618</v>
          </cell>
          <cell r="K299">
            <v>36733</v>
          </cell>
          <cell r="M299">
            <v>17</v>
          </cell>
          <cell r="O299">
            <v>17</v>
          </cell>
          <cell r="Q299">
            <v>17</v>
          </cell>
          <cell r="R299">
            <v>17</v>
          </cell>
          <cell r="S299">
            <v>17</v>
          </cell>
        </row>
        <row r="300">
          <cell r="A300">
            <v>4010</v>
          </cell>
          <cell r="B300" t="str">
            <v>Calleguas MWD - Unit 1</v>
          </cell>
          <cell r="C300" t="str">
            <v>SO4</v>
          </cell>
          <cell r="D300" t="str">
            <v>Small Hydro</v>
          </cell>
          <cell r="E300" t="str">
            <v>Cathy Mendoza</v>
          </cell>
          <cell r="F300" t="str">
            <v>Active</v>
          </cell>
          <cell r="G300">
            <v>31154</v>
          </cell>
          <cell r="H300">
            <v>30</v>
          </cell>
          <cell r="I300">
            <v>30225</v>
          </cell>
          <cell r="J300">
            <v>30225</v>
          </cell>
          <cell r="K300">
            <v>41182</v>
          </cell>
          <cell r="M300">
            <v>550</v>
          </cell>
          <cell r="O300">
            <v>550</v>
          </cell>
          <cell r="Q300">
            <v>550</v>
          </cell>
          <cell r="R300">
            <v>550</v>
          </cell>
          <cell r="S300">
            <v>550</v>
          </cell>
        </row>
        <row r="301">
          <cell r="A301">
            <v>4011</v>
          </cell>
          <cell r="B301" t="str">
            <v>San Gabriel Valley MWD</v>
          </cell>
          <cell r="C301" t="str">
            <v>SO2</v>
          </cell>
          <cell r="D301" t="str">
            <v>Small Hydro</v>
          </cell>
          <cell r="E301" t="str">
            <v>David R Cox</v>
          </cell>
          <cell r="F301" t="str">
            <v>Active</v>
          </cell>
          <cell r="G301">
            <v>31044</v>
          </cell>
          <cell r="H301">
            <v>20</v>
          </cell>
          <cell r="I301">
            <v>31440</v>
          </cell>
          <cell r="J301">
            <v>31594</v>
          </cell>
          <cell r="K301">
            <v>38899</v>
          </cell>
          <cell r="L301">
            <v>1050</v>
          </cell>
          <cell r="O301">
            <v>1050</v>
          </cell>
          <cell r="P301">
            <v>1050</v>
          </cell>
          <cell r="R301">
            <v>1050</v>
          </cell>
          <cell r="S301">
            <v>1050</v>
          </cell>
        </row>
        <row r="302">
          <cell r="A302">
            <v>4012</v>
          </cell>
          <cell r="B302" t="str">
            <v>City of Santa Barbara</v>
          </cell>
          <cell r="C302" t="str">
            <v>NEG</v>
          </cell>
          <cell r="D302" t="str">
            <v>Small Hydro</v>
          </cell>
          <cell r="E302" t="str">
            <v>Bruce McCarthy</v>
          </cell>
          <cell r="F302" t="str">
            <v>Terminated</v>
          </cell>
          <cell r="G302">
            <v>30292</v>
          </cell>
          <cell r="H302">
            <v>30</v>
          </cell>
          <cell r="I302">
            <v>31224</v>
          </cell>
          <cell r="J302">
            <v>32295</v>
          </cell>
          <cell r="K302">
            <v>36122</v>
          </cell>
          <cell r="L302">
            <v>450</v>
          </cell>
          <cell r="O302">
            <v>450</v>
          </cell>
          <cell r="P302">
            <v>450</v>
          </cell>
          <cell r="R302">
            <v>450</v>
          </cell>
          <cell r="S302">
            <v>700</v>
          </cell>
        </row>
        <row r="303">
          <cell r="A303">
            <v>4013</v>
          </cell>
          <cell r="B303" t="str">
            <v>Tehachapi Cummings Co. Water District</v>
          </cell>
          <cell r="C303" t="str">
            <v>SO3</v>
          </cell>
          <cell r="D303" t="str">
            <v>Small Hydro</v>
          </cell>
          <cell r="E303" t="str">
            <v>Cathy Mendoza</v>
          </cell>
          <cell r="F303" t="str">
            <v>Inactive</v>
          </cell>
          <cell r="G303">
            <v>30383</v>
          </cell>
          <cell r="H303">
            <v>1</v>
          </cell>
          <cell r="I303">
            <v>30590</v>
          </cell>
          <cell r="J303">
            <v>30590</v>
          </cell>
          <cell r="M303">
            <v>35</v>
          </cell>
          <cell r="O303">
            <v>35</v>
          </cell>
          <cell r="Q303">
            <v>35</v>
          </cell>
          <cell r="R303">
            <v>35</v>
          </cell>
          <cell r="S303">
            <v>35</v>
          </cell>
        </row>
        <row r="304">
          <cell r="A304">
            <v>4014</v>
          </cell>
          <cell r="B304" t="str">
            <v>San Bernardino MWD</v>
          </cell>
          <cell r="C304" t="str">
            <v>SO3</v>
          </cell>
          <cell r="D304" t="str">
            <v>Small Hydro</v>
          </cell>
          <cell r="E304" t="str">
            <v>Michele Walker</v>
          </cell>
          <cell r="F304" t="str">
            <v>Active</v>
          </cell>
          <cell r="G304">
            <v>30362</v>
          </cell>
          <cell r="H304">
            <v>1</v>
          </cell>
          <cell r="I304">
            <v>30498</v>
          </cell>
          <cell r="J304">
            <v>30498</v>
          </cell>
          <cell r="M304">
            <v>178</v>
          </cell>
          <cell r="O304">
            <v>178</v>
          </cell>
          <cell r="Q304">
            <v>178</v>
          </cell>
          <cell r="R304">
            <v>178</v>
          </cell>
          <cell r="S304">
            <v>178</v>
          </cell>
        </row>
        <row r="305">
          <cell r="A305">
            <v>4016</v>
          </cell>
          <cell r="B305" t="str">
            <v>Walnut Valley Water District</v>
          </cell>
          <cell r="C305" t="str">
            <v>SO4</v>
          </cell>
          <cell r="D305" t="str">
            <v>Small Hydro</v>
          </cell>
          <cell r="E305" t="str">
            <v>Cathy Mendoza</v>
          </cell>
          <cell r="F305" t="str">
            <v>Active</v>
          </cell>
          <cell r="G305">
            <v>30988</v>
          </cell>
          <cell r="H305">
            <v>30</v>
          </cell>
          <cell r="I305">
            <v>30972</v>
          </cell>
          <cell r="J305">
            <v>30972</v>
          </cell>
          <cell r="K305">
            <v>41928</v>
          </cell>
          <cell r="M305">
            <v>125</v>
          </cell>
          <cell r="O305">
            <v>125</v>
          </cell>
          <cell r="Q305">
            <v>125</v>
          </cell>
          <cell r="R305">
            <v>125</v>
          </cell>
          <cell r="S305">
            <v>125</v>
          </cell>
        </row>
        <row r="306">
          <cell r="A306">
            <v>4017</v>
          </cell>
          <cell r="B306" t="str">
            <v>Irvine Ranch Water District</v>
          </cell>
          <cell r="C306" t="str">
            <v>RSO1</v>
          </cell>
          <cell r="D306" t="str">
            <v>Small Hydro</v>
          </cell>
          <cell r="E306" t="str">
            <v>Michele Walker</v>
          </cell>
          <cell r="F306" t="str">
            <v>Active</v>
          </cell>
          <cell r="G306">
            <v>30568</v>
          </cell>
          <cell r="H306">
            <v>20</v>
          </cell>
          <cell r="I306">
            <v>30773</v>
          </cell>
          <cell r="J306">
            <v>30773</v>
          </cell>
          <cell r="K306">
            <v>40106</v>
          </cell>
          <cell r="M306">
            <v>187</v>
          </cell>
          <cell r="N306">
            <v>4</v>
          </cell>
          <cell r="O306">
            <v>191</v>
          </cell>
          <cell r="Q306">
            <v>187</v>
          </cell>
          <cell r="R306">
            <v>187</v>
          </cell>
          <cell r="S306">
            <v>191</v>
          </cell>
        </row>
        <row r="307">
          <cell r="A307">
            <v>4018</v>
          </cell>
          <cell r="B307" t="str">
            <v>Ordell ad Rita Portwood</v>
          </cell>
          <cell r="C307" t="str">
            <v>SO1</v>
          </cell>
          <cell r="D307" t="str">
            <v>Small Hydro</v>
          </cell>
          <cell r="E307" t="str">
            <v>Cynthia Shindle</v>
          </cell>
          <cell r="F307" t="str">
            <v>Terminated</v>
          </cell>
          <cell r="G307">
            <v>30521</v>
          </cell>
          <cell r="H307">
            <v>1</v>
          </cell>
          <cell r="I307">
            <v>30664</v>
          </cell>
          <cell r="J307">
            <v>30664</v>
          </cell>
          <cell r="K307">
            <v>34863</v>
          </cell>
          <cell r="M307">
            <v>325</v>
          </cell>
          <cell r="O307">
            <v>325</v>
          </cell>
          <cell r="Q307">
            <v>325</v>
          </cell>
          <cell r="R307">
            <v>325</v>
          </cell>
          <cell r="S307">
            <v>325</v>
          </cell>
        </row>
        <row r="308">
          <cell r="A308">
            <v>4019</v>
          </cell>
          <cell r="B308" t="str">
            <v>City of Upland</v>
          </cell>
          <cell r="C308" t="str">
            <v>SO3</v>
          </cell>
          <cell r="D308" t="str">
            <v>Small Hydro</v>
          </cell>
          <cell r="E308" t="str">
            <v>Michele Walker</v>
          </cell>
          <cell r="F308" t="str">
            <v>Terminated</v>
          </cell>
          <cell r="G308">
            <v>30881</v>
          </cell>
          <cell r="H308">
            <v>1</v>
          </cell>
          <cell r="I308">
            <v>30773</v>
          </cell>
          <cell r="J308">
            <v>30773</v>
          </cell>
          <cell r="K308">
            <v>36018</v>
          </cell>
          <cell r="M308">
            <v>90</v>
          </cell>
          <cell r="O308">
            <v>90</v>
          </cell>
          <cell r="Q308">
            <v>90</v>
          </cell>
          <cell r="R308">
            <v>90</v>
          </cell>
          <cell r="S308">
            <v>90</v>
          </cell>
        </row>
        <row r="309">
          <cell r="A309">
            <v>4020</v>
          </cell>
          <cell r="B309" t="str">
            <v>Lake Hemet MWD (Unit 2)</v>
          </cell>
          <cell r="C309" t="str">
            <v>SO4</v>
          </cell>
          <cell r="D309" t="str">
            <v>Small Hydro</v>
          </cell>
          <cell r="E309" t="str">
            <v>Bruce McCarthy</v>
          </cell>
          <cell r="F309" t="str">
            <v>Terminated</v>
          </cell>
          <cell r="G309">
            <v>30708</v>
          </cell>
          <cell r="H309">
            <v>30</v>
          </cell>
          <cell r="I309">
            <v>30854</v>
          </cell>
          <cell r="J309">
            <v>30854</v>
          </cell>
          <cell r="K309">
            <v>38081</v>
          </cell>
          <cell r="M309">
            <v>650</v>
          </cell>
          <cell r="O309">
            <v>650</v>
          </cell>
          <cell r="Q309">
            <v>650</v>
          </cell>
          <cell r="R309">
            <v>650</v>
          </cell>
          <cell r="S309">
            <v>650</v>
          </cell>
        </row>
        <row r="310">
          <cell r="A310">
            <v>4021</v>
          </cell>
          <cell r="B310" t="str">
            <v>City of Buena Park</v>
          </cell>
          <cell r="C310" t="str">
            <v>SO4</v>
          </cell>
          <cell r="D310" t="str">
            <v>Small Hydro</v>
          </cell>
          <cell r="E310" t="str">
            <v>Cynthia Shindle</v>
          </cell>
          <cell r="F310" t="str">
            <v>Terminated</v>
          </cell>
          <cell r="G310">
            <v>30757</v>
          </cell>
          <cell r="H310">
            <v>30</v>
          </cell>
          <cell r="I310">
            <v>31147</v>
          </cell>
          <cell r="J310">
            <v>31218</v>
          </cell>
          <cell r="K310">
            <v>35327</v>
          </cell>
          <cell r="L310">
            <v>100</v>
          </cell>
          <cell r="M310">
            <v>18</v>
          </cell>
          <cell r="O310">
            <v>118</v>
          </cell>
          <cell r="P310">
            <v>100</v>
          </cell>
          <cell r="Q310">
            <v>18</v>
          </cell>
          <cell r="R310">
            <v>118</v>
          </cell>
          <cell r="S310">
            <v>118</v>
          </cell>
        </row>
        <row r="311">
          <cell r="A311">
            <v>4022</v>
          </cell>
          <cell r="B311" t="str">
            <v>Calleguas MWD - Unit 2 (East Portal)</v>
          </cell>
          <cell r="C311" t="str">
            <v>SO4</v>
          </cell>
          <cell r="D311" t="str">
            <v>Small Hydro</v>
          </cell>
          <cell r="E311" t="str">
            <v>Cathy Mendoza</v>
          </cell>
          <cell r="F311" t="str">
            <v>Active</v>
          </cell>
          <cell r="G311">
            <v>31154</v>
          </cell>
          <cell r="H311">
            <v>30</v>
          </cell>
          <cell r="I311">
            <v>30956</v>
          </cell>
          <cell r="J311">
            <v>31154</v>
          </cell>
          <cell r="K311">
            <v>42110</v>
          </cell>
          <cell r="M311">
            <v>1250</v>
          </cell>
          <cell r="O311">
            <v>1250</v>
          </cell>
          <cell r="Q311">
            <v>1250</v>
          </cell>
          <cell r="R311">
            <v>1250</v>
          </cell>
          <cell r="S311">
            <v>1250</v>
          </cell>
        </row>
        <row r="312">
          <cell r="A312">
            <v>4023</v>
          </cell>
          <cell r="B312" t="str">
            <v>San Bernardino MWD (Unit 2)</v>
          </cell>
          <cell r="C312" t="str">
            <v>SO3</v>
          </cell>
          <cell r="D312" t="str">
            <v>Small Hydro</v>
          </cell>
          <cell r="E312" t="str">
            <v>Michele Walker</v>
          </cell>
          <cell r="F312" t="str">
            <v>Terminated</v>
          </cell>
          <cell r="G312">
            <v>30823</v>
          </cell>
          <cell r="H312">
            <v>1</v>
          </cell>
          <cell r="I312">
            <v>30864</v>
          </cell>
          <cell r="K312">
            <v>37255</v>
          </cell>
          <cell r="M312">
            <v>83</v>
          </cell>
          <cell r="O312">
            <v>83</v>
          </cell>
          <cell r="Q312">
            <v>83</v>
          </cell>
          <cell r="R312">
            <v>83</v>
          </cell>
          <cell r="S312">
            <v>83</v>
          </cell>
        </row>
        <row r="313">
          <cell r="A313">
            <v>4025</v>
          </cell>
          <cell r="B313" t="str">
            <v>Desert Water Agency</v>
          </cell>
          <cell r="C313" t="str">
            <v>SO4</v>
          </cell>
          <cell r="D313" t="str">
            <v>Small Hydro</v>
          </cell>
          <cell r="E313" t="str">
            <v>Anthony F Blakemore</v>
          </cell>
          <cell r="F313" t="str">
            <v>Active</v>
          </cell>
          <cell r="G313">
            <v>31006</v>
          </cell>
          <cell r="H313">
            <v>30</v>
          </cell>
          <cell r="I313">
            <v>31513</v>
          </cell>
          <cell r="J313">
            <v>31513</v>
          </cell>
          <cell r="K313">
            <v>42470</v>
          </cell>
          <cell r="M313">
            <v>1000</v>
          </cell>
          <cell r="O313">
            <v>1000</v>
          </cell>
          <cell r="Q313">
            <v>1000</v>
          </cell>
          <cell r="R313">
            <v>1000</v>
          </cell>
          <cell r="S313">
            <v>1000</v>
          </cell>
        </row>
        <row r="314">
          <cell r="A314">
            <v>4026</v>
          </cell>
          <cell r="B314" t="str">
            <v>Desert Water Agency (Snow Creek)</v>
          </cell>
          <cell r="C314" t="str">
            <v>SO4</v>
          </cell>
          <cell r="D314" t="str">
            <v>Small Hydro</v>
          </cell>
          <cell r="E314" t="str">
            <v>Anthony F Blakemore</v>
          </cell>
          <cell r="F314" t="str">
            <v>Active</v>
          </cell>
          <cell r="G314">
            <v>31006</v>
          </cell>
          <cell r="H314">
            <v>30</v>
          </cell>
          <cell r="I314">
            <v>32175</v>
          </cell>
          <cell r="J314">
            <v>32175</v>
          </cell>
          <cell r="K314">
            <v>43132</v>
          </cell>
          <cell r="M314">
            <v>300</v>
          </cell>
          <cell r="O314">
            <v>300</v>
          </cell>
          <cell r="Q314">
            <v>300</v>
          </cell>
          <cell r="R314">
            <v>300</v>
          </cell>
          <cell r="S314">
            <v>300</v>
          </cell>
        </row>
        <row r="315">
          <cell r="A315">
            <v>4027</v>
          </cell>
          <cell r="B315" t="str">
            <v>L. A. County Flood Control District</v>
          </cell>
          <cell r="C315" t="str">
            <v>SO4</v>
          </cell>
          <cell r="D315" t="str">
            <v>Small Hydro</v>
          </cell>
          <cell r="E315" t="str">
            <v>Cathy Mendoza</v>
          </cell>
          <cell r="F315" t="str">
            <v>Terminated</v>
          </cell>
          <cell r="G315">
            <v>31016</v>
          </cell>
          <cell r="H315">
            <v>30</v>
          </cell>
          <cell r="I315">
            <v>31404</v>
          </cell>
          <cell r="J315">
            <v>31404</v>
          </cell>
          <cell r="K315">
            <v>37777</v>
          </cell>
          <cell r="M315">
            <v>950</v>
          </cell>
          <cell r="O315">
            <v>950</v>
          </cell>
          <cell r="Q315">
            <v>950</v>
          </cell>
          <cell r="R315">
            <v>950</v>
          </cell>
          <cell r="S315">
            <v>950</v>
          </cell>
        </row>
        <row r="316">
          <cell r="A316">
            <v>4028</v>
          </cell>
          <cell r="B316" t="str">
            <v>Lower Tule River Irrigation Dist.</v>
          </cell>
          <cell r="C316" t="str">
            <v>SO4</v>
          </cell>
          <cell r="D316" t="str">
            <v>Small Hydro</v>
          </cell>
          <cell r="E316" t="str">
            <v>Anthony F Blakemore</v>
          </cell>
          <cell r="F316" t="str">
            <v>Active</v>
          </cell>
          <cell r="G316">
            <v>31043</v>
          </cell>
          <cell r="H316">
            <v>20</v>
          </cell>
          <cell r="I316">
            <v>32845</v>
          </cell>
          <cell r="J316">
            <v>32845</v>
          </cell>
          <cell r="K316">
            <v>40149</v>
          </cell>
          <cell r="M316">
            <v>1500</v>
          </cell>
          <cell r="O316">
            <v>1500</v>
          </cell>
          <cell r="Q316">
            <v>1500</v>
          </cell>
          <cell r="R316">
            <v>1500</v>
          </cell>
          <cell r="S316">
            <v>1500</v>
          </cell>
        </row>
        <row r="317">
          <cell r="A317">
            <v>4029</v>
          </cell>
          <cell r="B317" t="str">
            <v>LA CO Flood Control District</v>
          </cell>
          <cell r="C317" t="str">
            <v>SO4</v>
          </cell>
          <cell r="D317" t="str">
            <v>Small Hydro</v>
          </cell>
          <cell r="E317" t="str">
            <v>Anthony F Blakemore</v>
          </cell>
          <cell r="F317" t="str">
            <v>Active</v>
          </cell>
          <cell r="G317">
            <v>31023</v>
          </cell>
          <cell r="H317">
            <v>30</v>
          </cell>
          <cell r="I317">
            <v>32067</v>
          </cell>
          <cell r="J317">
            <v>32067</v>
          </cell>
          <cell r="K317">
            <v>43024</v>
          </cell>
          <cell r="M317">
            <v>4975</v>
          </cell>
          <cell r="O317">
            <v>4975</v>
          </cell>
          <cell r="Q317">
            <v>4975</v>
          </cell>
          <cell r="R317">
            <v>4975</v>
          </cell>
          <cell r="S317">
            <v>4975</v>
          </cell>
        </row>
        <row r="318">
          <cell r="A318">
            <v>4030</v>
          </cell>
          <cell r="B318" t="str">
            <v>Daniel M. Bates</v>
          </cell>
          <cell r="C318" t="str">
            <v>SO4</v>
          </cell>
          <cell r="D318" t="str">
            <v>Small Hydro</v>
          </cell>
          <cell r="E318" t="str">
            <v>Pam Snethen</v>
          </cell>
          <cell r="F318" t="str">
            <v>Active</v>
          </cell>
          <cell r="G318">
            <v>31134</v>
          </cell>
          <cell r="H318">
            <v>30</v>
          </cell>
          <cell r="I318">
            <v>32834</v>
          </cell>
          <cell r="J318">
            <v>32834</v>
          </cell>
          <cell r="K318">
            <v>43780</v>
          </cell>
          <cell r="M318">
            <v>350</v>
          </cell>
          <cell r="O318">
            <v>350</v>
          </cell>
          <cell r="Q318">
            <v>350</v>
          </cell>
          <cell r="R318">
            <v>350</v>
          </cell>
          <cell r="S318">
            <v>350</v>
          </cell>
        </row>
        <row r="319">
          <cell r="A319">
            <v>4031</v>
          </cell>
          <cell r="B319" t="str">
            <v>Richard Moss</v>
          </cell>
          <cell r="C319" t="str">
            <v>SO4</v>
          </cell>
          <cell r="D319" t="str">
            <v>Small Hydro</v>
          </cell>
          <cell r="E319" t="str">
            <v>Pam Snethen</v>
          </cell>
          <cell r="F319" t="str">
            <v>Active</v>
          </cell>
          <cell r="G319">
            <v>31135</v>
          </cell>
          <cell r="H319">
            <v>30</v>
          </cell>
          <cell r="I319">
            <v>31527</v>
          </cell>
          <cell r="J319">
            <v>31723</v>
          </cell>
          <cell r="K319">
            <v>42680</v>
          </cell>
          <cell r="M319">
            <v>155</v>
          </cell>
          <cell r="O319">
            <v>155</v>
          </cell>
          <cell r="Q319">
            <v>155</v>
          </cell>
          <cell r="R319">
            <v>155</v>
          </cell>
          <cell r="S319">
            <v>155</v>
          </cell>
        </row>
        <row r="320">
          <cell r="A320">
            <v>4032</v>
          </cell>
          <cell r="B320" t="str">
            <v>Walnut Valley Water District (#2)</v>
          </cell>
          <cell r="C320" t="str">
            <v>SO3</v>
          </cell>
          <cell r="D320" t="str">
            <v>Small Hydro</v>
          </cell>
          <cell r="E320" t="str">
            <v>Cathy Mendoza</v>
          </cell>
          <cell r="F320" t="str">
            <v>Active</v>
          </cell>
          <cell r="G320">
            <v>31127</v>
          </cell>
          <cell r="H320">
            <v>30</v>
          </cell>
          <cell r="I320">
            <v>30972</v>
          </cell>
          <cell r="K320">
            <v>42083</v>
          </cell>
          <cell r="N320">
            <v>25</v>
          </cell>
          <cell r="O320">
            <v>25</v>
          </cell>
          <cell r="S320">
            <v>25</v>
          </cell>
        </row>
        <row r="321">
          <cell r="A321">
            <v>4034</v>
          </cell>
          <cell r="B321" t="str">
            <v>Central Hydroelectric Corp.</v>
          </cell>
          <cell r="C321" t="str">
            <v>SO4</v>
          </cell>
          <cell r="D321" t="str">
            <v>Small Hydro</v>
          </cell>
          <cell r="E321" t="str">
            <v>David R Cox</v>
          </cell>
          <cell r="F321" t="str">
            <v>Active</v>
          </cell>
          <cell r="G321">
            <v>31154</v>
          </cell>
          <cell r="H321">
            <v>30</v>
          </cell>
          <cell r="I321">
            <v>33215</v>
          </cell>
          <cell r="J321">
            <v>33215</v>
          </cell>
          <cell r="K321">
            <v>44172</v>
          </cell>
          <cell r="M321">
            <v>11950</v>
          </cell>
          <cell r="O321">
            <v>11950</v>
          </cell>
          <cell r="Q321">
            <v>11950</v>
          </cell>
          <cell r="R321">
            <v>11950</v>
          </cell>
          <cell r="S321">
            <v>11950</v>
          </cell>
        </row>
        <row r="322">
          <cell r="A322">
            <v>4035</v>
          </cell>
          <cell r="B322" t="str">
            <v>Three Valleys MWD (Fulton Road)</v>
          </cell>
          <cell r="C322" t="str">
            <v>SO4</v>
          </cell>
          <cell r="D322" t="str">
            <v>Small Hydro</v>
          </cell>
          <cell r="E322" t="str">
            <v>David R Cox</v>
          </cell>
          <cell r="F322" t="str">
            <v>Active</v>
          </cell>
          <cell r="G322">
            <v>31153</v>
          </cell>
          <cell r="H322">
            <v>30</v>
          </cell>
          <cell r="I322">
            <v>31869</v>
          </cell>
          <cell r="J322">
            <v>31869</v>
          </cell>
          <cell r="K322">
            <v>42826</v>
          </cell>
          <cell r="M322">
            <v>200</v>
          </cell>
          <cell r="O322">
            <v>200</v>
          </cell>
          <cell r="Q322">
            <v>200</v>
          </cell>
          <cell r="R322">
            <v>200</v>
          </cell>
          <cell r="S322">
            <v>200</v>
          </cell>
        </row>
        <row r="323">
          <cell r="A323">
            <v>4036</v>
          </cell>
          <cell r="B323" t="str">
            <v>Three Valleys MWD (Miramar)</v>
          </cell>
          <cell r="C323" t="str">
            <v>SO4</v>
          </cell>
          <cell r="D323" t="str">
            <v>Small Hydro</v>
          </cell>
          <cell r="E323" t="str">
            <v>David R Cox</v>
          </cell>
          <cell r="F323" t="str">
            <v>Active</v>
          </cell>
          <cell r="G323">
            <v>31153</v>
          </cell>
          <cell r="H323">
            <v>30</v>
          </cell>
          <cell r="I323">
            <v>31880</v>
          </cell>
          <cell r="J323">
            <v>31880</v>
          </cell>
          <cell r="K323">
            <v>42837</v>
          </cell>
          <cell r="M323">
            <v>520</v>
          </cell>
          <cell r="O323">
            <v>520</v>
          </cell>
          <cell r="Q323">
            <v>520</v>
          </cell>
          <cell r="R323">
            <v>520</v>
          </cell>
          <cell r="S323">
            <v>520</v>
          </cell>
        </row>
        <row r="324">
          <cell r="A324">
            <v>4037</v>
          </cell>
          <cell r="B324" t="str">
            <v>Three Valleys MWD (Williams)</v>
          </cell>
          <cell r="C324" t="str">
            <v>SO4</v>
          </cell>
          <cell r="D324" t="str">
            <v>Small Hydro</v>
          </cell>
          <cell r="E324" t="str">
            <v>David R Cox</v>
          </cell>
          <cell r="F324" t="str">
            <v>Active</v>
          </cell>
          <cell r="G324">
            <v>30422</v>
          </cell>
          <cell r="H324">
            <v>30</v>
          </cell>
          <cell r="I324">
            <v>31870</v>
          </cell>
          <cell r="J324">
            <v>31870</v>
          </cell>
          <cell r="K324">
            <v>42827</v>
          </cell>
          <cell r="M324">
            <v>350</v>
          </cell>
          <cell r="O324">
            <v>350</v>
          </cell>
          <cell r="Q324">
            <v>350</v>
          </cell>
          <cell r="R324">
            <v>350</v>
          </cell>
          <cell r="S324">
            <v>350</v>
          </cell>
        </row>
        <row r="325">
          <cell r="A325">
            <v>4039</v>
          </cell>
          <cell r="B325" t="str">
            <v>Kaweah River Power Authority</v>
          </cell>
          <cell r="C325" t="str">
            <v>SO4</v>
          </cell>
          <cell r="D325" t="str">
            <v>Small Hydro</v>
          </cell>
          <cell r="E325" t="str">
            <v>David R Cox</v>
          </cell>
          <cell r="F325" t="str">
            <v>Active</v>
          </cell>
          <cell r="G325">
            <v>31152</v>
          </cell>
          <cell r="H325">
            <v>30</v>
          </cell>
          <cell r="I325">
            <v>32948</v>
          </cell>
          <cell r="J325">
            <v>32948</v>
          </cell>
          <cell r="K325">
            <v>43905</v>
          </cell>
          <cell r="M325">
            <v>17000</v>
          </cell>
          <cell r="O325">
            <v>17000</v>
          </cell>
          <cell r="Q325">
            <v>17000</v>
          </cell>
          <cell r="R325">
            <v>17000</v>
          </cell>
          <cell r="S325">
            <v>17000</v>
          </cell>
        </row>
        <row r="326">
          <cell r="A326">
            <v>4049</v>
          </cell>
          <cell r="B326" t="str">
            <v>G Squared Energy (Alamitos)</v>
          </cell>
          <cell r="C326" t="str">
            <v>SO4</v>
          </cell>
          <cell r="D326" t="str">
            <v>Small Hydro</v>
          </cell>
          <cell r="E326" t="str">
            <v>Michele Walker</v>
          </cell>
          <cell r="F326" t="str">
            <v>Terminated</v>
          </cell>
          <cell r="G326">
            <v>31148</v>
          </cell>
          <cell r="H326">
            <v>20</v>
          </cell>
          <cell r="I326">
            <v>31769</v>
          </cell>
          <cell r="J326">
            <v>31769</v>
          </cell>
          <cell r="K326">
            <v>37593</v>
          </cell>
          <cell r="M326">
            <v>250</v>
          </cell>
          <cell r="O326">
            <v>250</v>
          </cell>
          <cell r="Q326">
            <v>250</v>
          </cell>
          <cell r="R326">
            <v>250</v>
          </cell>
          <cell r="S326">
            <v>250</v>
          </cell>
        </row>
        <row r="327">
          <cell r="A327">
            <v>4050</v>
          </cell>
          <cell r="B327" t="str">
            <v>G Squared Energy (Domin. Gap)</v>
          </cell>
          <cell r="C327" t="str">
            <v>SO4</v>
          </cell>
          <cell r="D327" t="str">
            <v>Small Hydro</v>
          </cell>
          <cell r="E327" t="str">
            <v>Michele Walker</v>
          </cell>
          <cell r="F327" t="str">
            <v>Terminated</v>
          </cell>
          <cell r="G327">
            <v>31148</v>
          </cell>
          <cell r="H327">
            <v>20</v>
          </cell>
          <cell r="I327">
            <v>31776</v>
          </cell>
          <cell r="J327">
            <v>31776</v>
          </cell>
          <cell r="K327">
            <v>37593</v>
          </cell>
          <cell r="M327">
            <v>275</v>
          </cell>
          <cell r="O327">
            <v>275</v>
          </cell>
          <cell r="Q327">
            <v>275</v>
          </cell>
          <cell r="R327">
            <v>275</v>
          </cell>
          <cell r="S327">
            <v>275</v>
          </cell>
        </row>
        <row r="328">
          <cell r="A328">
            <v>4051</v>
          </cell>
          <cell r="B328" t="str">
            <v>Montecito Water District</v>
          </cell>
          <cell r="C328" t="str">
            <v>SO4</v>
          </cell>
          <cell r="D328" t="str">
            <v>Small Hydro</v>
          </cell>
          <cell r="E328" t="str">
            <v>Anthony F Blakemore</v>
          </cell>
          <cell r="F328" t="str">
            <v>Active</v>
          </cell>
          <cell r="G328">
            <v>31154</v>
          </cell>
          <cell r="H328">
            <v>30</v>
          </cell>
          <cell r="I328">
            <v>32525</v>
          </cell>
          <cell r="J328">
            <v>32525</v>
          </cell>
          <cell r="K328">
            <v>43481</v>
          </cell>
          <cell r="M328">
            <v>130</v>
          </cell>
          <cell r="O328">
            <v>130</v>
          </cell>
          <cell r="Q328">
            <v>130</v>
          </cell>
          <cell r="R328">
            <v>130</v>
          </cell>
          <cell r="S328">
            <v>130</v>
          </cell>
        </row>
        <row r="329">
          <cell r="A329">
            <v>4052</v>
          </cell>
          <cell r="B329" t="str">
            <v>Calleguas MWD - Unit 3 (Santa Rosa)</v>
          </cell>
          <cell r="C329" t="str">
            <v>SO4</v>
          </cell>
          <cell r="D329" t="str">
            <v>Small Hydro</v>
          </cell>
          <cell r="E329" t="str">
            <v>Cathy Mendoza</v>
          </cell>
          <cell r="F329" t="str">
            <v>Active</v>
          </cell>
          <cell r="G329">
            <v>31154</v>
          </cell>
          <cell r="H329">
            <v>30</v>
          </cell>
          <cell r="I329">
            <v>31594</v>
          </cell>
          <cell r="J329">
            <v>31594</v>
          </cell>
          <cell r="K329">
            <v>42551</v>
          </cell>
          <cell r="M329">
            <v>250</v>
          </cell>
          <cell r="O329">
            <v>250</v>
          </cell>
          <cell r="Q329">
            <v>250</v>
          </cell>
          <cell r="R329">
            <v>250</v>
          </cell>
          <cell r="S329">
            <v>250</v>
          </cell>
        </row>
        <row r="330">
          <cell r="A330">
            <v>4054</v>
          </cell>
          <cell r="B330" t="str">
            <v>City of Santa Ana</v>
          </cell>
          <cell r="C330" t="str">
            <v>SO3</v>
          </cell>
          <cell r="D330" t="str">
            <v>Small Hydro</v>
          </cell>
          <cell r="E330" t="str">
            <v>Pam Snethen</v>
          </cell>
          <cell r="F330" t="str">
            <v>Active</v>
          </cell>
          <cell r="G330">
            <v>31230</v>
          </cell>
          <cell r="H330">
            <v>1</v>
          </cell>
          <cell r="I330">
            <v>31228</v>
          </cell>
          <cell r="J330">
            <v>31228</v>
          </cell>
          <cell r="M330">
            <v>195</v>
          </cell>
          <cell r="O330">
            <v>195</v>
          </cell>
          <cell r="Q330">
            <v>195</v>
          </cell>
          <cell r="R330">
            <v>195</v>
          </cell>
          <cell r="S330">
            <v>195</v>
          </cell>
        </row>
        <row r="331">
          <cell r="A331">
            <v>4055</v>
          </cell>
          <cell r="B331" t="str">
            <v>Goleta Water District</v>
          </cell>
          <cell r="C331" t="str">
            <v>SO3</v>
          </cell>
          <cell r="D331" t="str">
            <v>Small Hydro</v>
          </cell>
          <cell r="E331" t="str">
            <v>Pam Snethen</v>
          </cell>
          <cell r="F331" t="str">
            <v>Active</v>
          </cell>
          <cell r="G331">
            <v>31271</v>
          </cell>
          <cell r="H331">
            <v>1</v>
          </cell>
          <cell r="I331">
            <v>31533</v>
          </cell>
          <cell r="J331">
            <v>31533</v>
          </cell>
          <cell r="M331">
            <v>145</v>
          </cell>
          <cell r="O331">
            <v>145</v>
          </cell>
          <cell r="Q331">
            <v>145</v>
          </cell>
          <cell r="R331">
            <v>145</v>
          </cell>
          <cell r="S331">
            <v>145</v>
          </cell>
        </row>
        <row r="332">
          <cell r="A332">
            <v>4056</v>
          </cell>
          <cell r="B332" t="str">
            <v>City of El Segundo</v>
          </cell>
          <cell r="C332" t="str">
            <v>SO1</v>
          </cell>
          <cell r="D332" t="str">
            <v>Small Hydro</v>
          </cell>
          <cell r="E332" t="str">
            <v>Michele Walker</v>
          </cell>
          <cell r="F332" t="str">
            <v>Terminated</v>
          </cell>
          <cell r="G332">
            <v>31265</v>
          </cell>
          <cell r="H332">
            <v>1</v>
          </cell>
          <cell r="I332">
            <v>31867</v>
          </cell>
          <cell r="J332">
            <v>31867</v>
          </cell>
          <cell r="K332">
            <v>36134</v>
          </cell>
          <cell r="M332">
            <v>520</v>
          </cell>
          <cell r="O332">
            <v>520</v>
          </cell>
          <cell r="Q332">
            <v>520</v>
          </cell>
          <cell r="R332">
            <v>520</v>
          </cell>
          <cell r="S332">
            <v>520</v>
          </cell>
        </row>
        <row r="333">
          <cell r="A333">
            <v>4058</v>
          </cell>
          <cell r="B333" t="str">
            <v>United Water Conservation District</v>
          </cell>
          <cell r="C333" t="str">
            <v>SO1</v>
          </cell>
          <cell r="D333" t="str">
            <v>Small Hydro</v>
          </cell>
          <cell r="E333" t="str">
            <v>Michele Walker</v>
          </cell>
          <cell r="F333" t="str">
            <v>Active</v>
          </cell>
          <cell r="G333">
            <v>31329</v>
          </cell>
          <cell r="H333">
            <v>1</v>
          </cell>
          <cell r="I333">
            <v>31929</v>
          </cell>
          <cell r="J333">
            <v>31929</v>
          </cell>
          <cell r="M333">
            <v>935</v>
          </cell>
          <cell r="O333">
            <v>935</v>
          </cell>
          <cell r="Q333">
            <v>935</v>
          </cell>
          <cell r="R333">
            <v>935</v>
          </cell>
          <cell r="S333">
            <v>935</v>
          </cell>
        </row>
        <row r="334">
          <cell r="A334">
            <v>4071</v>
          </cell>
          <cell r="B334" t="str">
            <v>Deep Springs College</v>
          </cell>
          <cell r="C334" t="str">
            <v>SO3</v>
          </cell>
          <cell r="D334" t="str">
            <v>Small Hydro</v>
          </cell>
          <cell r="E334" t="str">
            <v>Michele Walker</v>
          </cell>
          <cell r="F334" t="str">
            <v>Active</v>
          </cell>
          <cell r="G334">
            <v>32164</v>
          </cell>
          <cell r="H334">
            <v>1</v>
          </cell>
          <cell r="I334">
            <v>32469</v>
          </cell>
          <cell r="J334">
            <v>32469</v>
          </cell>
          <cell r="M334">
            <v>100</v>
          </cell>
          <cell r="O334">
            <v>100</v>
          </cell>
          <cell r="Q334">
            <v>100</v>
          </cell>
          <cell r="R334">
            <v>100</v>
          </cell>
          <cell r="S334">
            <v>100</v>
          </cell>
        </row>
        <row r="335">
          <cell r="A335">
            <v>4076</v>
          </cell>
          <cell r="B335" t="str">
            <v>Camrosa County Water District</v>
          </cell>
          <cell r="C335" t="str">
            <v>SO3</v>
          </cell>
          <cell r="D335" t="str">
            <v>Small Hydro</v>
          </cell>
          <cell r="E335" t="str">
            <v>Michele Walker</v>
          </cell>
          <cell r="F335" t="str">
            <v>Active</v>
          </cell>
          <cell r="G335">
            <v>31377</v>
          </cell>
          <cell r="H335">
            <v>1</v>
          </cell>
          <cell r="I335">
            <v>31939</v>
          </cell>
          <cell r="J335">
            <v>31939</v>
          </cell>
          <cell r="M335">
            <v>150</v>
          </cell>
          <cell r="O335">
            <v>150</v>
          </cell>
          <cell r="Q335">
            <v>150</v>
          </cell>
          <cell r="R335">
            <v>150</v>
          </cell>
          <cell r="S335">
            <v>150</v>
          </cell>
        </row>
        <row r="336">
          <cell r="A336">
            <v>4137</v>
          </cell>
          <cell r="B336" t="str">
            <v>American Energy, Inc. (Fullerton Hydro)</v>
          </cell>
          <cell r="C336" t="str">
            <v>SO2</v>
          </cell>
          <cell r="D336" t="str">
            <v>Small Hydro</v>
          </cell>
          <cell r="E336" t="str">
            <v>Pam Snethen</v>
          </cell>
          <cell r="F336" t="str">
            <v>Active</v>
          </cell>
          <cell r="G336">
            <v>31652</v>
          </cell>
          <cell r="H336">
            <v>30</v>
          </cell>
          <cell r="I336">
            <v>31766</v>
          </cell>
          <cell r="J336">
            <v>31809</v>
          </cell>
          <cell r="K336">
            <v>42766</v>
          </cell>
          <cell r="M336">
            <v>340</v>
          </cell>
          <cell r="N336">
            <v>60</v>
          </cell>
          <cell r="O336">
            <v>400</v>
          </cell>
          <cell r="Q336">
            <v>340</v>
          </cell>
          <cell r="R336">
            <v>340</v>
          </cell>
          <cell r="S336">
            <v>400</v>
          </cell>
        </row>
        <row r="337">
          <cell r="A337">
            <v>4145</v>
          </cell>
          <cell r="B337" t="str">
            <v>Mesa Consolidated Water District</v>
          </cell>
          <cell r="C337" t="str">
            <v>SO3</v>
          </cell>
          <cell r="D337" t="str">
            <v>Small Hydro</v>
          </cell>
          <cell r="E337" t="str">
            <v>Michele Walker</v>
          </cell>
          <cell r="F337" t="str">
            <v>Active</v>
          </cell>
          <cell r="G337">
            <v>32290</v>
          </cell>
          <cell r="H337">
            <v>1</v>
          </cell>
          <cell r="I337">
            <v>32417</v>
          </cell>
          <cell r="N337">
            <v>50</v>
          </cell>
          <cell r="O337">
            <v>50</v>
          </cell>
          <cell r="S337">
            <v>50</v>
          </cell>
        </row>
        <row r="338">
          <cell r="A338">
            <v>4147</v>
          </cell>
          <cell r="B338" t="str">
            <v>Monte Vista Water District</v>
          </cell>
          <cell r="C338" t="str">
            <v>SO1</v>
          </cell>
          <cell r="D338" t="str">
            <v>Small Hydro</v>
          </cell>
          <cell r="E338" t="str">
            <v>Pam Snethen</v>
          </cell>
          <cell r="F338" t="str">
            <v>Active</v>
          </cell>
          <cell r="G338">
            <v>32941</v>
          </cell>
          <cell r="H338">
            <v>30</v>
          </cell>
          <cell r="I338">
            <v>33090</v>
          </cell>
          <cell r="J338">
            <v>33090</v>
          </cell>
          <cell r="K338">
            <v>44047</v>
          </cell>
          <cell r="M338">
            <v>865</v>
          </cell>
          <cell r="O338">
            <v>865</v>
          </cell>
          <cell r="Q338">
            <v>865</v>
          </cell>
          <cell r="R338">
            <v>865</v>
          </cell>
          <cell r="S338">
            <v>865</v>
          </cell>
        </row>
        <row r="339">
          <cell r="A339">
            <v>4149</v>
          </cell>
          <cell r="B339" t="str">
            <v>Municipal Water District of Orange Co.</v>
          </cell>
          <cell r="C339" t="str">
            <v>SO1</v>
          </cell>
          <cell r="D339" t="str">
            <v>Small Hydro</v>
          </cell>
          <cell r="E339" t="str">
            <v>Bruce McCarthy</v>
          </cell>
          <cell r="F339" t="str">
            <v>Terminated</v>
          </cell>
          <cell r="G339">
            <v>33679</v>
          </cell>
          <cell r="H339">
            <v>1</v>
          </cell>
          <cell r="I339">
            <v>33693</v>
          </cell>
          <cell r="J339">
            <v>33693</v>
          </cell>
          <cell r="K339">
            <v>37376</v>
          </cell>
          <cell r="N339">
            <v>600</v>
          </cell>
          <cell r="O339">
            <v>600</v>
          </cell>
          <cell r="S339">
            <v>600</v>
          </cell>
        </row>
        <row r="340">
          <cell r="A340">
            <v>4150</v>
          </cell>
          <cell r="B340" t="str">
            <v>Water Facilities Authority</v>
          </cell>
          <cell r="C340" t="str">
            <v>SO1</v>
          </cell>
          <cell r="D340" t="str">
            <v>Small Hydro</v>
          </cell>
          <cell r="E340" t="str">
            <v>Anthony F Blakemore</v>
          </cell>
          <cell r="F340" t="str">
            <v>Active</v>
          </cell>
          <cell r="G340">
            <v>34459</v>
          </cell>
          <cell r="H340">
            <v>30</v>
          </cell>
          <cell r="I340">
            <v>34572</v>
          </cell>
          <cell r="J340">
            <v>34572</v>
          </cell>
          <cell r="K340">
            <v>45529</v>
          </cell>
          <cell r="M340">
            <v>224</v>
          </cell>
          <cell r="O340">
            <v>224</v>
          </cell>
          <cell r="Q340">
            <v>224</v>
          </cell>
          <cell r="R340">
            <v>224</v>
          </cell>
          <cell r="S340">
            <v>224</v>
          </cell>
        </row>
        <row r="341">
          <cell r="A341">
            <v>4152</v>
          </cell>
          <cell r="B341" t="str">
            <v>Calleguas MWD (Springville Hydro)</v>
          </cell>
          <cell r="C341" t="str">
            <v>SO1</v>
          </cell>
          <cell r="D341" t="str">
            <v>Small Hydro</v>
          </cell>
          <cell r="E341" t="str">
            <v>Cathy Mendoza</v>
          </cell>
          <cell r="F341" t="str">
            <v>Active</v>
          </cell>
          <cell r="G341">
            <v>34066</v>
          </cell>
          <cell r="H341">
            <v>1</v>
          </cell>
          <cell r="I341">
            <v>34410</v>
          </cell>
          <cell r="J341">
            <v>34410</v>
          </cell>
          <cell r="K341">
            <v>45367</v>
          </cell>
          <cell r="M341">
            <v>1000</v>
          </cell>
          <cell r="O341">
            <v>1000</v>
          </cell>
          <cell r="Q341">
            <v>1000</v>
          </cell>
          <cell r="R341">
            <v>1000</v>
          </cell>
          <cell r="S341">
            <v>1000</v>
          </cell>
        </row>
        <row r="342">
          <cell r="A342">
            <v>5005</v>
          </cell>
          <cell r="B342" t="str">
            <v>Sunray Energy, Inc.</v>
          </cell>
          <cell r="C342" t="str">
            <v>NEG</v>
          </cell>
          <cell r="D342" t="str">
            <v>Solar</v>
          </cell>
          <cell r="E342" t="str">
            <v>David R Cox</v>
          </cell>
          <cell r="F342" t="str">
            <v>Active</v>
          </cell>
          <cell r="G342">
            <v>34831</v>
          </cell>
          <cell r="H342">
            <v>30</v>
          </cell>
          <cell r="I342">
            <v>30988</v>
          </cell>
          <cell r="J342">
            <v>31212</v>
          </cell>
          <cell r="K342">
            <v>42369</v>
          </cell>
          <cell r="L342">
            <v>43800</v>
          </cell>
          <cell r="O342">
            <v>43800</v>
          </cell>
          <cell r="P342">
            <v>43800</v>
          </cell>
          <cell r="R342">
            <v>43800</v>
          </cell>
          <cell r="S342">
            <v>43800</v>
          </cell>
        </row>
        <row r="343">
          <cell r="A343">
            <v>5017</v>
          </cell>
          <cell r="B343" t="str">
            <v>Luz Solar Partners Ltd. III</v>
          </cell>
          <cell r="C343" t="str">
            <v>SO4</v>
          </cell>
          <cell r="D343" t="str">
            <v>Solar</v>
          </cell>
          <cell r="E343" t="str">
            <v>Cathy Mendoza</v>
          </cell>
          <cell r="F343" t="str">
            <v>Active</v>
          </cell>
          <cell r="G343">
            <v>31154</v>
          </cell>
          <cell r="H343">
            <v>30</v>
          </cell>
          <cell r="I343">
            <v>31764</v>
          </cell>
          <cell r="J343">
            <v>31803</v>
          </cell>
          <cell r="K343">
            <v>42760</v>
          </cell>
          <cell r="L343">
            <v>30000</v>
          </cell>
          <cell r="N343">
            <v>5000</v>
          </cell>
          <cell r="O343">
            <v>35000</v>
          </cell>
          <cell r="P343">
            <v>30000</v>
          </cell>
          <cell r="R343">
            <v>30000</v>
          </cell>
          <cell r="S343">
            <v>35000</v>
          </cell>
        </row>
        <row r="344">
          <cell r="A344">
            <v>5018</v>
          </cell>
          <cell r="B344" t="str">
            <v>Luz Solar Partners Ltd. IV</v>
          </cell>
          <cell r="C344" t="str">
            <v>SO4</v>
          </cell>
          <cell r="D344" t="str">
            <v>Solar</v>
          </cell>
          <cell r="E344" t="str">
            <v>Cathy Mendoza</v>
          </cell>
          <cell r="F344" t="str">
            <v>Active</v>
          </cell>
          <cell r="G344">
            <v>31154</v>
          </cell>
          <cell r="H344">
            <v>30</v>
          </cell>
          <cell r="I344">
            <v>31769</v>
          </cell>
          <cell r="J344">
            <v>31807</v>
          </cell>
          <cell r="K344">
            <v>42764</v>
          </cell>
          <cell r="L344">
            <v>30000</v>
          </cell>
          <cell r="N344">
            <v>5000</v>
          </cell>
          <cell r="O344">
            <v>35000</v>
          </cell>
          <cell r="P344">
            <v>30000</v>
          </cell>
          <cell r="R344">
            <v>30000</v>
          </cell>
          <cell r="S344">
            <v>35000</v>
          </cell>
        </row>
        <row r="345">
          <cell r="A345">
            <v>5019</v>
          </cell>
          <cell r="B345" t="str">
            <v>Luz Solar Partners Ltd. V</v>
          </cell>
          <cell r="C345" t="str">
            <v>SO4</v>
          </cell>
          <cell r="D345" t="str">
            <v>Solar</v>
          </cell>
          <cell r="E345" t="str">
            <v>Cathy Mendoza</v>
          </cell>
          <cell r="F345" t="str">
            <v>Active</v>
          </cell>
          <cell r="G345">
            <v>31154</v>
          </cell>
          <cell r="H345">
            <v>30</v>
          </cell>
          <cell r="I345">
            <v>32049</v>
          </cell>
          <cell r="J345">
            <v>32143</v>
          </cell>
          <cell r="K345">
            <v>43100</v>
          </cell>
          <cell r="L345">
            <v>30000</v>
          </cell>
          <cell r="N345">
            <v>5000</v>
          </cell>
          <cell r="O345">
            <v>35000</v>
          </cell>
          <cell r="P345">
            <v>30000</v>
          </cell>
          <cell r="R345">
            <v>30000</v>
          </cell>
          <cell r="S345">
            <v>35000</v>
          </cell>
        </row>
        <row r="346">
          <cell r="A346">
            <v>5020</v>
          </cell>
          <cell r="B346" t="str">
            <v>Luz Solar Partners Ltd. VI</v>
          </cell>
          <cell r="C346" t="str">
            <v>SO4</v>
          </cell>
          <cell r="D346" t="str">
            <v>Solar</v>
          </cell>
          <cell r="E346" t="str">
            <v>Cathy Mendoza</v>
          </cell>
          <cell r="F346" t="str">
            <v>Active</v>
          </cell>
          <cell r="G346">
            <v>31154</v>
          </cell>
          <cell r="H346">
            <v>30</v>
          </cell>
          <cell r="I346">
            <v>32502</v>
          </cell>
          <cell r="J346">
            <v>32560</v>
          </cell>
          <cell r="K346">
            <v>43516</v>
          </cell>
          <cell r="L346">
            <v>30000</v>
          </cell>
          <cell r="N346">
            <v>5000</v>
          </cell>
          <cell r="O346">
            <v>35000</v>
          </cell>
          <cell r="P346">
            <v>30000</v>
          </cell>
          <cell r="R346">
            <v>30000</v>
          </cell>
          <cell r="S346">
            <v>35000</v>
          </cell>
        </row>
        <row r="347">
          <cell r="A347">
            <v>5021</v>
          </cell>
          <cell r="B347" t="str">
            <v>Luz Solar Partners Ltd. VII</v>
          </cell>
          <cell r="C347" t="str">
            <v>SO4</v>
          </cell>
          <cell r="D347" t="str">
            <v>Solar</v>
          </cell>
          <cell r="E347" t="str">
            <v>Cathy Mendoza</v>
          </cell>
          <cell r="F347" t="str">
            <v>Active</v>
          </cell>
          <cell r="G347">
            <v>31154</v>
          </cell>
          <cell r="H347">
            <v>30</v>
          </cell>
          <cell r="I347">
            <v>32506</v>
          </cell>
          <cell r="J347">
            <v>32569</v>
          </cell>
          <cell r="K347">
            <v>43525</v>
          </cell>
          <cell r="L347">
            <v>30000</v>
          </cell>
          <cell r="N347">
            <v>5000</v>
          </cell>
          <cell r="O347">
            <v>35000</v>
          </cell>
          <cell r="P347">
            <v>30000</v>
          </cell>
          <cell r="R347">
            <v>30000</v>
          </cell>
          <cell r="S347">
            <v>35000</v>
          </cell>
        </row>
        <row r="348">
          <cell r="A348">
            <v>5022</v>
          </cell>
          <cell r="B348" t="str">
            <v>Community Environmental Council, Inc.</v>
          </cell>
          <cell r="C348" t="str">
            <v>SO3</v>
          </cell>
          <cell r="D348" t="str">
            <v>Solar</v>
          </cell>
          <cell r="E348" t="str">
            <v>Michele Walker</v>
          </cell>
          <cell r="F348" t="str">
            <v>Terminated</v>
          </cell>
          <cell r="G348">
            <v>31210</v>
          </cell>
          <cell r="H348">
            <v>1</v>
          </cell>
          <cell r="I348">
            <v>31291</v>
          </cell>
          <cell r="J348">
            <v>31291</v>
          </cell>
          <cell r="K348">
            <v>38453</v>
          </cell>
          <cell r="N348">
            <v>2</v>
          </cell>
          <cell r="O348">
            <v>2</v>
          </cell>
          <cell r="S348">
            <v>2</v>
          </cell>
        </row>
        <row r="349">
          <cell r="A349">
            <v>5050</v>
          </cell>
          <cell r="B349" t="str">
            <v>Luz Solar Partners Ltd. VIII</v>
          </cell>
          <cell r="C349" t="str">
            <v>SO2</v>
          </cell>
          <cell r="D349" t="str">
            <v>Solar</v>
          </cell>
          <cell r="E349" t="str">
            <v>Cathy Mendoza</v>
          </cell>
          <cell r="F349" t="str">
            <v>Active</v>
          </cell>
          <cell r="G349">
            <v>31478</v>
          </cell>
          <cell r="H349">
            <v>30</v>
          </cell>
          <cell r="I349">
            <v>32871</v>
          </cell>
          <cell r="J349">
            <v>33023</v>
          </cell>
          <cell r="K349">
            <v>43980</v>
          </cell>
          <cell r="L349">
            <v>80000</v>
          </cell>
          <cell r="O349">
            <v>80000</v>
          </cell>
          <cell r="P349">
            <v>80000</v>
          </cell>
          <cell r="R349">
            <v>80000</v>
          </cell>
          <cell r="S349">
            <v>80000</v>
          </cell>
        </row>
        <row r="350">
          <cell r="A350">
            <v>5051</v>
          </cell>
          <cell r="B350" t="str">
            <v>Luz Solar Partners Ltd. IX</v>
          </cell>
          <cell r="C350" t="str">
            <v>SO2</v>
          </cell>
          <cell r="D350" t="str">
            <v>Solar</v>
          </cell>
          <cell r="E350" t="str">
            <v>Cathy Mendoza</v>
          </cell>
          <cell r="F350" t="str">
            <v>Active</v>
          </cell>
          <cell r="G350">
            <v>31478</v>
          </cell>
          <cell r="H350">
            <v>30</v>
          </cell>
          <cell r="I350">
            <v>33157</v>
          </cell>
          <cell r="J350">
            <v>33346</v>
          </cell>
          <cell r="K350">
            <v>44304</v>
          </cell>
          <cell r="L350">
            <v>80000</v>
          </cell>
          <cell r="O350">
            <v>80000</v>
          </cell>
          <cell r="P350">
            <v>80000</v>
          </cell>
          <cell r="R350">
            <v>80000</v>
          </cell>
          <cell r="S350">
            <v>80000</v>
          </cell>
        </row>
        <row r="351">
          <cell r="A351">
            <v>5066</v>
          </cell>
          <cell r="B351" t="str">
            <v>SCAQMD Solar Port</v>
          </cell>
          <cell r="C351" t="str">
            <v>SO3</v>
          </cell>
          <cell r="D351" t="str">
            <v>Solar</v>
          </cell>
          <cell r="E351" t="str">
            <v>Pam Snethen</v>
          </cell>
          <cell r="F351" t="str">
            <v>Active</v>
          </cell>
          <cell r="G351">
            <v>34743</v>
          </cell>
          <cell r="H351">
            <v>5</v>
          </cell>
          <cell r="I351">
            <v>34334</v>
          </cell>
          <cell r="J351">
            <v>34334</v>
          </cell>
          <cell r="N351">
            <v>73</v>
          </cell>
          <cell r="O351">
            <v>73</v>
          </cell>
          <cell r="S351">
            <v>73</v>
          </cell>
        </row>
        <row r="352">
          <cell r="A352">
            <v>5067</v>
          </cell>
          <cell r="B352" t="str">
            <v>Robert Siebert</v>
          </cell>
          <cell r="C352" t="str">
            <v>SO3</v>
          </cell>
          <cell r="D352" t="str">
            <v>Solar</v>
          </cell>
          <cell r="E352" t="str">
            <v>Anthony F Blakemore</v>
          </cell>
          <cell r="F352" t="str">
            <v>Terminated</v>
          </cell>
          <cell r="G352">
            <v>34569</v>
          </cell>
          <cell r="H352">
            <v>10</v>
          </cell>
          <cell r="I352">
            <v>34696</v>
          </cell>
          <cell r="J352">
            <v>34696</v>
          </cell>
          <cell r="N352">
            <v>1</v>
          </cell>
          <cell r="O352">
            <v>1</v>
          </cell>
          <cell r="S352">
            <v>1</v>
          </cell>
        </row>
        <row r="353">
          <cell r="A353">
            <v>5071</v>
          </cell>
          <cell r="B353" t="str">
            <v>Taco Loco</v>
          </cell>
          <cell r="C353" t="str">
            <v>SO3</v>
          </cell>
          <cell r="D353" t="str">
            <v>Solar</v>
          </cell>
          <cell r="E353" t="str">
            <v>Cathy Mendoza</v>
          </cell>
          <cell r="F353" t="str">
            <v>Terminated</v>
          </cell>
          <cell r="G353">
            <v>35202</v>
          </cell>
          <cell r="H353">
            <v>10</v>
          </cell>
          <cell r="I353">
            <v>35367</v>
          </cell>
          <cell r="J353">
            <v>35367</v>
          </cell>
          <cell r="K353">
            <v>36660</v>
          </cell>
        </row>
        <row r="354">
          <cell r="A354">
            <v>5090</v>
          </cell>
          <cell r="B354" t="str">
            <v>Community Corp. of Santa Monica</v>
          </cell>
          <cell r="C354" t="str">
            <v>NEG</v>
          </cell>
          <cell r="D354" t="str">
            <v>Solar</v>
          </cell>
          <cell r="E354" t="str">
            <v>Pam Snethen</v>
          </cell>
          <cell r="F354" t="str">
            <v>Terminated</v>
          </cell>
          <cell r="G354">
            <v>37414</v>
          </cell>
          <cell r="H354">
            <v>0</v>
          </cell>
          <cell r="I354">
            <v>37419</v>
          </cell>
          <cell r="K354">
            <v>38807</v>
          </cell>
          <cell r="M354">
            <v>42</v>
          </cell>
          <cell r="O354">
            <v>42</v>
          </cell>
          <cell r="Q354">
            <v>42</v>
          </cell>
          <cell r="R354">
            <v>42</v>
          </cell>
          <cell r="S354">
            <v>45</v>
          </cell>
        </row>
        <row r="355">
          <cell r="A355">
            <v>5101</v>
          </cell>
          <cell r="B355" t="str">
            <v>SES Solar One LLC</v>
          </cell>
          <cell r="C355" t="str">
            <v>ERR</v>
          </cell>
          <cell r="D355" t="str">
            <v>Solar</v>
          </cell>
          <cell r="E355" t="str">
            <v>Cathy Mendoza</v>
          </cell>
          <cell r="F355" t="str">
            <v>Active</v>
          </cell>
          <cell r="G355">
            <v>38573</v>
          </cell>
          <cell r="H355">
            <v>20</v>
          </cell>
        </row>
        <row r="356">
          <cell r="A356">
            <v>5200</v>
          </cell>
          <cell r="B356" t="str">
            <v>John Paul Dejoria</v>
          </cell>
          <cell r="C356" t="str">
            <v>QF Bypass</v>
          </cell>
          <cell r="D356" t="str">
            <v>Solar</v>
          </cell>
          <cell r="E356" t="str">
            <v>Michele Walker</v>
          </cell>
          <cell r="F356" t="str">
            <v>Terminated</v>
          </cell>
          <cell r="G356">
            <v>35969</v>
          </cell>
          <cell r="H356">
            <v>1</v>
          </cell>
          <cell r="I356">
            <v>35977</v>
          </cell>
          <cell r="K356">
            <v>36159</v>
          </cell>
          <cell r="S356">
            <v>6</v>
          </cell>
        </row>
        <row r="357">
          <cell r="A357">
            <v>5201</v>
          </cell>
          <cell r="B357" t="str">
            <v>The Chouniard Family Trust</v>
          </cell>
          <cell r="C357" t="str">
            <v>QF Bypass</v>
          </cell>
          <cell r="D357" t="str">
            <v>Solar</v>
          </cell>
          <cell r="E357" t="str">
            <v>Michele Walker</v>
          </cell>
          <cell r="F357" t="str">
            <v>Terminated</v>
          </cell>
          <cell r="G357">
            <v>35969</v>
          </cell>
          <cell r="H357">
            <v>1</v>
          </cell>
          <cell r="I357">
            <v>35977</v>
          </cell>
          <cell r="K357">
            <v>36159</v>
          </cell>
          <cell r="S357">
            <v>2</v>
          </cell>
        </row>
        <row r="358">
          <cell r="A358">
            <v>5202</v>
          </cell>
          <cell r="B358" t="str">
            <v>Ronald L Rambin</v>
          </cell>
          <cell r="C358" t="str">
            <v>QF Bypass</v>
          </cell>
          <cell r="D358" t="str">
            <v>Solar</v>
          </cell>
          <cell r="E358" t="str">
            <v>Michele Walker</v>
          </cell>
          <cell r="F358" t="str">
            <v>Terminated</v>
          </cell>
          <cell r="G358">
            <v>35986</v>
          </cell>
          <cell r="H358">
            <v>1</v>
          </cell>
          <cell r="I358">
            <v>36008</v>
          </cell>
          <cell r="K358">
            <v>36159</v>
          </cell>
          <cell r="S358">
            <v>6</v>
          </cell>
        </row>
        <row r="359">
          <cell r="A359">
            <v>5203</v>
          </cell>
          <cell r="B359" t="str">
            <v>Fred Beasom</v>
          </cell>
          <cell r="C359" t="str">
            <v>QF Bypass</v>
          </cell>
          <cell r="D359" t="str">
            <v>Solar</v>
          </cell>
          <cell r="E359" t="str">
            <v>Michele Walker</v>
          </cell>
          <cell r="F359" t="str">
            <v>Terminated</v>
          </cell>
          <cell r="G359">
            <v>35986</v>
          </cell>
          <cell r="H359">
            <v>1</v>
          </cell>
          <cell r="I359">
            <v>36008</v>
          </cell>
          <cell r="K359">
            <v>36159</v>
          </cell>
          <cell r="S359">
            <v>3</v>
          </cell>
        </row>
        <row r="360">
          <cell r="A360">
            <v>5204</v>
          </cell>
          <cell r="B360" t="str">
            <v>Joel Davidson</v>
          </cell>
          <cell r="C360" t="str">
            <v>QF Bypass</v>
          </cell>
          <cell r="D360" t="str">
            <v>Solar</v>
          </cell>
          <cell r="E360" t="str">
            <v>Michele Walker</v>
          </cell>
          <cell r="F360" t="str">
            <v>Terminated</v>
          </cell>
          <cell r="G360">
            <v>35986</v>
          </cell>
          <cell r="H360">
            <v>1</v>
          </cell>
          <cell r="I360">
            <v>36008</v>
          </cell>
          <cell r="K360">
            <v>36159</v>
          </cell>
          <cell r="S360">
            <v>2</v>
          </cell>
        </row>
        <row r="361">
          <cell r="A361">
            <v>5205</v>
          </cell>
          <cell r="B361" t="str">
            <v>Tom</v>
          </cell>
          <cell r="C361" t="str">
            <v>SO1</v>
          </cell>
          <cell r="D361" t="str">
            <v>Solar</v>
          </cell>
          <cell r="E361" t="str">
            <v>Michele Walker</v>
          </cell>
          <cell r="F361" t="str">
            <v>Terminated</v>
          </cell>
          <cell r="G361">
            <v>35582</v>
          </cell>
          <cell r="H361">
            <v>0</v>
          </cell>
          <cell r="I361">
            <v>35582</v>
          </cell>
          <cell r="K361">
            <v>35581</v>
          </cell>
        </row>
        <row r="362">
          <cell r="A362">
            <v>6004</v>
          </cell>
          <cell r="B362" t="str">
            <v>FPL Energy Cabazon Wind, LLC</v>
          </cell>
          <cell r="C362" t="str">
            <v>SO4</v>
          </cell>
          <cell r="D362" t="str">
            <v>Wind</v>
          </cell>
          <cell r="E362" t="str">
            <v>Anthony F Blakemore</v>
          </cell>
          <cell r="F362" t="str">
            <v>Active</v>
          </cell>
          <cell r="G362">
            <v>31019</v>
          </cell>
          <cell r="H362">
            <v>30</v>
          </cell>
          <cell r="I362">
            <v>31019</v>
          </cell>
          <cell r="J362">
            <v>31019</v>
          </cell>
          <cell r="K362">
            <v>41975</v>
          </cell>
          <cell r="M362">
            <v>40000</v>
          </cell>
          <cell r="O362">
            <v>40000</v>
          </cell>
          <cell r="Q362">
            <v>39750</v>
          </cell>
          <cell r="R362">
            <v>39750</v>
          </cell>
          <cell r="S362">
            <v>40000</v>
          </cell>
        </row>
        <row r="363">
          <cell r="A363">
            <v>6006</v>
          </cell>
          <cell r="B363" t="str">
            <v>Mogul Energy Partnership I</v>
          </cell>
          <cell r="C363" t="str">
            <v>NEG</v>
          </cell>
          <cell r="D363" t="str">
            <v>Wind</v>
          </cell>
          <cell r="E363" t="str">
            <v>Cathy Mendoza</v>
          </cell>
          <cell r="F363" t="str">
            <v>Active</v>
          </cell>
          <cell r="G363">
            <v>30012</v>
          </cell>
          <cell r="H363">
            <v>30</v>
          </cell>
          <cell r="I363">
            <v>30126</v>
          </cell>
          <cell r="J363">
            <v>30126</v>
          </cell>
          <cell r="K363">
            <v>41084</v>
          </cell>
          <cell r="M363">
            <v>4000</v>
          </cell>
          <cell r="O363">
            <v>4000</v>
          </cell>
          <cell r="Q363">
            <v>4000</v>
          </cell>
          <cell r="R363">
            <v>4000</v>
          </cell>
          <cell r="S363">
            <v>4000</v>
          </cell>
        </row>
        <row r="364">
          <cell r="A364">
            <v>6007</v>
          </cell>
          <cell r="B364" t="str">
            <v>Mesa Wind Developers</v>
          </cell>
          <cell r="C364" t="str">
            <v>NEG</v>
          </cell>
          <cell r="D364" t="str">
            <v>Wind</v>
          </cell>
          <cell r="E364" t="str">
            <v>Bruce McCarthy</v>
          </cell>
          <cell r="F364" t="str">
            <v>Terminated</v>
          </cell>
          <cell r="G364">
            <v>30053</v>
          </cell>
          <cell r="H364">
            <v>20</v>
          </cell>
          <cell r="I364">
            <v>31015</v>
          </cell>
          <cell r="J364">
            <v>31015</v>
          </cell>
          <cell r="K364">
            <v>38525</v>
          </cell>
          <cell r="M364">
            <v>30000</v>
          </cell>
          <cell r="O364">
            <v>30000</v>
          </cell>
          <cell r="Q364">
            <v>29900</v>
          </cell>
          <cell r="R364">
            <v>29900</v>
          </cell>
          <cell r="S364">
            <v>30000</v>
          </cell>
        </row>
        <row r="365">
          <cell r="A365">
            <v>6009</v>
          </cell>
          <cell r="B365" t="str">
            <v>San Gorgonio Wind Farms Inc I</v>
          </cell>
          <cell r="C365" t="str">
            <v>NEG</v>
          </cell>
          <cell r="D365" t="str">
            <v>Wind</v>
          </cell>
          <cell r="E365" t="str">
            <v>Cathy Mendoza</v>
          </cell>
          <cell r="F365" t="str">
            <v>Active</v>
          </cell>
          <cell r="G365">
            <v>30260</v>
          </cell>
          <cell r="H365">
            <v>25</v>
          </cell>
          <cell r="I365">
            <v>30376</v>
          </cell>
          <cell r="J365">
            <v>30376</v>
          </cell>
          <cell r="K365">
            <v>39507</v>
          </cell>
          <cell r="L365">
            <v>360</v>
          </cell>
          <cell r="M365">
            <v>2144</v>
          </cell>
          <cell r="N365">
            <v>496</v>
          </cell>
          <cell r="O365">
            <v>3000</v>
          </cell>
          <cell r="P365">
            <v>360</v>
          </cell>
          <cell r="Q365">
            <v>2144</v>
          </cell>
          <cell r="R365">
            <v>2504</v>
          </cell>
          <cell r="S365">
            <v>3000</v>
          </cell>
        </row>
        <row r="366">
          <cell r="A366">
            <v>6010</v>
          </cell>
          <cell r="B366" t="str">
            <v>Zond Systems Inc.  II</v>
          </cell>
          <cell r="C366" t="str">
            <v>NEG</v>
          </cell>
          <cell r="D366" t="str">
            <v>Wind</v>
          </cell>
          <cell r="E366" t="str">
            <v>Bruce McCarthy</v>
          </cell>
          <cell r="F366" t="str">
            <v>Terminated</v>
          </cell>
          <cell r="G366">
            <v>30315</v>
          </cell>
          <cell r="H366">
            <v>30</v>
          </cell>
          <cell r="I366">
            <v>30357</v>
          </cell>
          <cell r="J366">
            <v>30357</v>
          </cell>
          <cell r="K366">
            <v>35620</v>
          </cell>
          <cell r="L366">
            <v>9325</v>
          </cell>
          <cell r="O366">
            <v>9325</v>
          </cell>
          <cell r="S366">
            <v>9325</v>
          </cell>
        </row>
        <row r="367">
          <cell r="A367">
            <v>6011</v>
          </cell>
          <cell r="B367" t="str">
            <v>Boxcar I Power Purchase Contract Trust</v>
          </cell>
          <cell r="C367" t="str">
            <v>SO4</v>
          </cell>
          <cell r="D367" t="str">
            <v>Wind</v>
          </cell>
          <cell r="E367" t="str">
            <v>David R Cox</v>
          </cell>
          <cell r="F367" t="str">
            <v>Active</v>
          </cell>
          <cell r="G367">
            <v>30862</v>
          </cell>
          <cell r="H367">
            <v>30</v>
          </cell>
          <cell r="I367">
            <v>30314</v>
          </cell>
          <cell r="J367">
            <v>30803</v>
          </cell>
          <cell r="K367">
            <v>41759</v>
          </cell>
          <cell r="M367">
            <v>8000</v>
          </cell>
          <cell r="O367">
            <v>8000</v>
          </cell>
          <cell r="Q367">
            <v>5222</v>
          </cell>
          <cell r="R367">
            <v>5222</v>
          </cell>
          <cell r="S367">
            <v>8000</v>
          </cell>
        </row>
        <row r="368">
          <cell r="A368">
            <v>6012</v>
          </cell>
          <cell r="B368" t="str">
            <v>Windsong Wind Park</v>
          </cell>
          <cell r="C368" t="str">
            <v>NEG</v>
          </cell>
          <cell r="D368" t="str">
            <v>Wind</v>
          </cell>
          <cell r="E368" t="str">
            <v>David R Cox</v>
          </cell>
          <cell r="F368" t="str">
            <v>Active</v>
          </cell>
          <cell r="G368">
            <v>30378</v>
          </cell>
          <cell r="H368">
            <v>30</v>
          </cell>
          <cell r="I368">
            <v>30313</v>
          </cell>
          <cell r="J368">
            <v>30378</v>
          </cell>
          <cell r="K368">
            <v>41336</v>
          </cell>
          <cell r="L368">
            <v>2400</v>
          </cell>
          <cell r="O368">
            <v>2400</v>
          </cell>
          <cell r="P368">
            <v>2400</v>
          </cell>
          <cell r="R368">
            <v>2400</v>
          </cell>
          <cell r="S368">
            <v>2400</v>
          </cell>
        </row>
        <row r="369">
          <cell r="A369">
            <v>6019</v>
          </cell>
          <cell r="B369" t="str">
            <v>Zephyr Park, LTD</v>
          </cell>
          <cell r="C369" t="str">
            <v>SO4</v>
          </cell>
          <cell r="D369" t="str">
            <v>Wind</v>
          </cell>
          <cell r="E369" t="str">
            <v>David R Cox</v>
          </cell>
          <cell r="F369" t="str">
            <v>Active</v>
          </cell>
          <cell r="G369">
            <v>30823</v>
          </cell>
          <cell r="H369">
            <v>30</v>
          </cell>
          <cell r="I369">
            <v>36312</v>
          </cell>
          <cell r="J369">
            <v>30707</v>
          </cell>
          <cell r="K369">
            <v>41664</v>
          </cell>
          <cell r="M369">
            <v>4200</v>
          </cell>
          <cell r="O369">
            <v>4200</v>
          </cell>
          <cell r="Q369">
            <v>3500</v>
          </cell>
          <cell r="R369">
            <v>3500</v>
          </cell>
          <cell r="S369">
            <v>4200</v>
          </cell>
        </row>
        <row r="370">
          <cell r="A370">
            <v>6024</v>
          </cell>
          <cell r="B370" t="str">
            <v>Ridgetop Energy, LLC (I)</v>
          </cell>
          <cell r="C370" t="str">
            <v>SO4</v>
          </cell>
          <cell r="D370" t="str">
            <v>Wind</v>
          </cell>
          <cell r="E370" t="str">
            <v>Anthony F Blakemore</v>
          </cell>
          <cell r="F370" t="str">
            <v>Active</v>
          </cell>
          <cell r="G370">
            <v>31250</v>
          </cell>
          <cell r="H370">
            <v>30</v>
          </cell>
          <cell r="I370">
            <v>30681</v>
          </cell>
          <cell r="J370">
            <v>31078</v>
          </cell>
          <cell r="K370">
            <v>42034</v>
          </cell>
          <cell r="M370">
            <v>65000</v>
          </cell>
          <cell r="O370">
            <v>65000</v>
          </cell>
          <cell r="Q370">
            <v>64964</v>
          </cell>
          <cell r="R370">
            <v>64964</v>
          </cell>
          <cell r="S370">
            <v>65000</v>
          </cell>
        </row>
        <row r="371">
          <cell r="A371">
            <v>6029</v>
          </cell>
          <cell r="B371" t="str">
            <v>Coram Energy LLC  (ECT)</v>
          </cell>
          <cell r="C371" t="str">
            <v>RSO1</v>
          </cell>
          <cell r="D371" t="str">
            <v>Wind</v>
          </cell>
          <cell r="E371" t="str">
            <v>David R Cox</v>
          </cell>
          <cell r="F371" t="str">
            <v>Active</v>
          </cell>
          <cell r="G371">
            <v>30670</v>
          </cell>
          <cell r="H371">
            <v>20</v>
          </cell>
          <cell r="I371">
            <v>30651</v>
          </cell>
          <cell r="J371">
            <v>30771</v>
          </cell>
          <cell r="K371">
            <v>40109</v>
          </cell>
          <cell r="M371">
            <v>7500</v>
          </cell>
          <cell r="O371">
            <v>7500</v>
          </cell>
          <cell r="Q371">
            <v>7500</v>
          </cell>
          <cell r="R371">
            <v>7500</v>
          </cell>
          <cell r="S371">
            <v>7500</v>
          </cell>
        </row>
        <row r="372">
          <cell r="A372">
            <v>6030</v>
          </cell>
          <cell r="B372" t="str">
            <v>Windpower Partners 1993 L.P.</v>
          </cell>
          <cell r="C372" t="str">
            <v>SO4</v>
          </cell>
          <cell r="D372" t="str">
            <v>Wind</v>
          </cell>
          <cell r="E372" t="str">
            <v>Anthony F Blakemore</v>
          </cell>
          <cell r="F372" t="str">
            <v>Active</v>
          </cell>
          <cell r="G372">
            <v>30711</v>
          </cell>
          <cell r="H372">
            <v>30</v>
          </cell>
          <cell r="I372">
            <v>31029</v>
          </cell>
          <cell r="J372">
            <v>31029</v>
          </cell>
          <cell r="K372">
            <v>41985</v>
          </cell>
          <cell r="L372">
            <v>1656</v>
          </cell>
          <cell r="M372">
            <v>15424</v>
          </cell>
          <cell r="O372">
            <v>17080</v>
          </cell>
          <cell r="P372">
            <v>1656</v>
          </cell>
          <cell r="Q372">
            <v>11844</v>
          </cell>
          <cell r="R372">
            <v>13500</v>
          </cell>
          <cell r="S372">
            <v>17080</v>
          </cell>
        </row>
        <row r="373">
          <cell r="A373">
            <v>6031</v>
          </cell>
          <cell r="B373" t="str">
            <v>EUI Management PH Inc.</v>
          </cell>
          <cell r="C373" t="str">
            <v>SO4</v>
          </cell>
          <cell r="D373" t="str">
            <v>Wind</v>
          </cell>
          <cell r="E373" t="str">
            <v>David R Cox</v>
          </cell>
          <cell r="F373" t="str">
            <v>Active</v>
          </cell>
          <cell r="G373">
            <v>30769</v>
          </cell>
          <cell r="H373">
            <v>30</v>
          </cell>
          <cell r="I373">
            <v>31412</v>
          </cell>
          <cell r="J373">
            <v>31412</v>
          </cell>
          <cell r="K373">
            <v>42368</v>
          </cell>
          <cell r="M373">
            <v>25535</v>
          </cell>
          <cell r="O373">
            <v>25535</v>
          </cell>
          <cell r="Q373">
            <v>24483</v>
          </cell>
          <cell r="R373">
            <v>24483</v>
          </cell>
          <cell r="S373">
            <v>25535</v>
          </cell>
        </row>
        <row r="374">
          <cell r="A374">
            <v>6034</v>
          </cell>
          <cell r="B374" t="str">
            <v>So. California Sunbelt Developers</v>
          </cell>
          <cell r="C374" t="str">
            <v>SO4</v>
          </cell>
          <cell r="D374" t="str">
            <v>Wind</v>
          </cell>
          <cell r="E374" t="str">
            <v>Pam Snethen</v>
          </cell>
          <cell r="F374" t="str">
            <v>Inactive</v>
          </cell>
          <cell r="G374">
            <v>30838</v>
          </cell>
          <cell r="H374">
            <v>30</v>
          </cell>
          <cell r="I374">
            <v>31047</v>
          </cell>
          <cell r="J374">
            <v>31047</v>
          </cell>
          <cell r="K374">
            <v>42003</v>
          </cell>
          <cell r="S374">
            <v>16600</v>
          </cell>
        </row>
        <row r="375">
          <cell r="A375">
            <v>6035</v>
          </cell>
          <cell r="B375" t="str">
            <v>Windpower Partners 1993 L.P.</v>
          </cell>
          <cell r="C375" t="str">
            <v>SO4</v>
          </cell>
          <cell r="D375" t="str">
            <v>Wind</v>
          </cell>
          <cell r="E375" t="str">
            <v>Anthony F Blakemore</v>
          </cell>
          <cell r="F375" t="str">
            <v>Active</v>
          </cell>
          <cell r="G375">
            <v>30847</v>
          </cell>
          <cell r="H375">
            <v>30</v>
          </cell>
          <cell r="I375">
            <v>31408</v>
          </cell>
          <cell r="J375">
            <v>31408</v>
          </cell>
          <cell r="K375">
            <v>42364</v>
          </cell>
          <cell r="L375">
            <v>1707</v>
          </cell>
          <cell r="M375">
            <v>4593</v>
          </cell>
          <cell r="O375">
            <v>6300</v>
          </cell>
          <cell r="P375">
            <v>1707</v>
          </cell>
          <cell r="Q375">
            <v>3993</v>
          </cell>
          <cell r="R375">
            <v>5700</v>
          </cell>
          <cell r="S375">
            <v>6300</v>
          </cell>
        </row>
        <row r="376">
          <cell r="A376">
            <v>6036</v>
          </cell>
          <cell r="B376" t="str">
            <v>Section 28 Trust</v>
          </cell>
          <cell r="C376" t="str">
            <v>SO4</v>
          </cell>
          <cell r="D376" t="str">
            <v>Wind</v>
          </cell>
          <cell r="E376" t="str">
            <v>Michele Walker</v>
          </cell>
          <cell r="F376" t="str">
            <v>Terminated</v>
          </cell>
          <cell r="G376">
            <v>30845</v>
          </cell>
          <cell r="H376">
            <v>30</v>
          </cell>
          <cell r="I376">
            <v>31069</v>
          </cell>
          <cell r="J376">
            <v>31065</v>
          </cell>
          <cell r="K376">
            <v>36829</v>
          </cell>
          <cell r="M376">
            <v>43374</v>
          </cell>
          <cell r="N376">
            <v>1072</v>
          </cell>
          <cell r="O376">
            <v>44446</v>
          </cell>
          <cell r="P376">
            <v>2179</v>
          </cell>
          <cell r="Q376">
            <v>26191</v>
          </cell>
          <cell r="R376">
            <v>28370</v>
          </cell>
          <cell r="S376">
            <v>44446</v>
          </cell>
        </row>
        <row r="377">
          <cell r="A377">
            <v>6037</v>
          </cell>
          <cell r="B377" t="str">
            <v>Tehachapi Power Purchase Contract Trust</v>
          </cell>
          <cell r="C377" t="str">
            <v>SO4</v>
          </cell>
          <cell r="D377" t="str">
            <v>Wind</v>
          </cell>
          <cell r="E377" t="str">
            <v>Anthony F Blakemore</v>
          </cell>
          <cell r="F377" t="str">
            <v>Active</v>
          </cell>
          <cell r="G377">
            <v>30841</v>
          </cell>
          <cell r="H377">
            <v>30</v>
          </cell>
          <cell r="I377">
            <v>31761</v>
          </cell>
          <cell r="J377">
            <v>31761</v>
          </cell>
          <cell r="K377">
            <v>42718</v>
          </cell>
          <cell r="M377">
            <v>56000</v>
          </cell>
          <cell r="O377">
            <v>56000</v>
          </cell>
          <cell r="Q377">
            <v>55548</v>
          </cell>
          <cell r="R377">
            <v>55548</v>
          </cell>
          <cell r="S377">
            <v>56000</v>
          </cell>
        </row>
        <row r="378">
          <cell r="A378">
            <v>6039</v>
          </cell>
          <cell r="B378" t="str">
            <v>Enron Wind Systems, LLC (VG # I)</v>
          </cell>
          <cell r="C378" t="str">
            <v>SO4</v>
          </cell>
          <cell r="D378" t="str">
            <v>Wind</v>
          </cell>
          <cell r="E378" t="str">
            <v>Pam Snethen</v>
          </cell>
          <cell r="F378" t="str">
            <v>Active</v>
          </cell>
          <cell r="G378">
            <v>30855</v>
          </cell>
          <cell r="H378">
            <v>30</v>
          </cell>
          <cell r="I378">
            <v>30713</v>
          </cell>
          <cell r="J378">
            <v>30713</v>
          </cell>
          <cell r="K378">
            <v>41670</v>
          </cell>
          <cell r="M378">
            <v>6240</v>
          </cell>
          <cell r="O378">
            <v>6240</v>
          </cell>
          <cell r="Q378">
            <v>5725</v>
          </cell>
          <cell r="R378">
            <v>5725</v>
          </cell>
          <cell r="S378">
            <v>6240</v>
          </cell>
        </row>
        <row r="379">
          <cell r="A379">
            <v>6040</v>
          </cell>
          <cell r="B379" t="str">
            <v>Enron Wind Systems, LLC (VG #2)</v>
          </cell>
          <cell r="C379" t="str">
            <v>SO4</v>
          </cell>
          <cell r="D379" t="str">
            <v>Wind</v>
          </cell>
          <cell r="E379" t="str">
            <v>Pam Snethen</v>
          </cell>
          <cell r="F379" t="str">
            <v>Active</v>
          </cell>
          <cell r="G379">
            <v>30855</v>
          </cell>
          <cell r="H379">
            <v>30</v>
          </cell>
          <cell r="I379">
            <v>30926</v>
          </cell>
          <cell r="J379">
            <v>30926</v>
          </cell>
          <cell r="K379">
            <v>41882</v>
          </cell>
          <cell r="M379">
            <v>6925</v>
          </cell>
          <cell r="O379">
            <v>6925</v>
          </cell>
          <cell r="Q379">
            <v>6895</v>
          </cell>
          <cell r="R379">
            <v>6895</v>
          </cell>
          <cell r="S379">
            <v>6925</v>
          </cell>
        </row>
        <row r="380">
          <cell r="A380">
            <v>6041</v>
          </cell>
          <cell r="B380" t="str">
            <v>Enron Wind Systems, LLC (VG #3)</v>
          </cell>
          <cell r="C380" t="str">
            <v>SO4</v>
          </cell>
          <cell r="D380" t="str">
            <v>Wind</v>
          </cell>
          <cell r="E380" t="str">
            <v>Pam Snethen</v>
          </cell>
          <cell r="F380" t="str">
            <v>Active</v>
          </cell>
          <cell r="G380">
            <v>30855</v>
          </cell>
          <cell r="H380">
            <v>30</v>
          </cell>
          <cell r="I380">
            <v>31017</v>
          </cell>
          <cell r="J380">
            <v>31017</v>
          </cell>
          <cell r="K380">
            <v>41973</v>
          </cell>
          <cell r="M380">
            <v>6015</v>
          </cell>
          <cell r="O380">
            <v>6015</v>
          </cell>
          <cell r="Q380">
            <v>5955</v>
          </cell>
          <cell r="R380">
            <v>5955</v>
          </cell>
          <cell r="S380">
            <v>6015</v>
          </cell>
        </row>
        <row r="381">
          <cell r="A381">
            <v>6042</v>
          </cell>
          <cell r="B381" t="str">
            <v>Enron Wind Systems, LLC (VG #4)</v>
          </cell>
          <cell r="C381" t="str">
            <v>SO4</v>
          </cell>
          <cell r="D381" t="str">
            <v>Wind</v>
          </cell>
          <cell r="E381" t="str">
            <v>Pam Snethen</v>
          </cell>
          <cell r="F381" t="str">
            <v>Active</v>
          </cell>
          <cell r="G381">
            <v>30855</v>
          </cell>
          <cell r="H381">
            <v>30</v>
          </cell>
          <cell r="I381">
            <v>31337</v>
          </cell>
          <cell r="J381">
            <v>31337</v>
          </cell>
          <cell r="K381">
            <v>42293</v>
          </cell>
          <cell r="M381">
            <v>6770</v>
          </cell>
          <cell r="O381">
            <v>6770</v>
          </cell>
          <cell r="Q381">
            <v>6265</v>
          </cell>
          <cell r="R381">
            <v>6265</v>
          </cell>
          <cell r="S381">
            <v>6770</v>
          </cell>
        </row>
        <row r="382">
          <cell r="A382">
            <v>6043</v>
          </cell>
          <cell r="B382" t="str">
            <v>Zond Wind Systems Partners, Series 85-A</v>
          </cell>
          <cell r="C382" t="str">
            <v>SO4</v>
          </cell>
          <cell r="D382" t="str">
            <v>Wind</v>
          </cell>
          <cell r="E382" t="str">
            <v>Pam Snethen</v>
          </cell>
          <cell r="F382" t="str">
            <v>Active</v>
          </cell>
          <cell r="G382">
            <v>30855</v>
          </cell>
          <cell r="H382">
            <v>30</v>
          </cell>
          <cell r="I382">
            <v>31364</v>
          </cell>
          <cell r="J382">
            <v>31364</v>
          </cell>
          <cell r="K382">
            <v>42321</v>
          </cell>
          <cell r="M382">
            <v>17000</v>
          </cell>
          <cell r="O382">
            <v>17000</v>
          </cell>
          <cell r="Q382">
            <v>14890</v>
          </cell>
          <cell r="R382">
            <v>14890</v>
          </cell>
          <cell r="S382">
            <v>17000</v>
          </cell>
        </row>
        <row r="383">
          <cell r="A383">
            <v>6044</v>
          </cell>
          <cell r="B383" t="str">
            <v>Zond Wind Systems Partners, Series 85-B</v>
          </cell>
          <cell r="C383" t="str">
            <v>SO4</v>
          </cell>
          <cell r="D383" t="str">
            <v>Wind</v>
          </cell>
          <cell r="E383" t="str">
            <v>Pam Snethen</v>
          </cell>
          <cell r="F383" t="str">
            <v>Active</v>
          </cell>
          <cell r="G383">
            <v>30855</v>
          </cell>
          <cell r="H383">
            <v>30</v>
          </cell>
          <cell r="I383">
            <v>31751</v>
          </cell>
          <cell r="J383">
            <v>31751</v>
          </cell>
          <cell r="K383">
            <v>42709</v>
          </cell>
          <cell r="M383">
            <v>22500</v>
          </cell>
          <cell r="O383">
            <v>22500</v>
          </cell>
          <cell r="Q383">
            <v>21240</v>
          </cell>
          <cell r="R383">
            <v>21240</v>
          </cell>
          <cell r="S383">
            <v>22500</v>
          </cell>
        </row>
        <row r="384">
          <cell r="A384">
            <v>6051</v>
          </cell>
          <cell r="B384" t="str">
            <v>Section 20 Trust</v>
          </cell>
          <cell r="C384" t="str">
            <v>SO4</v>
          </cell>
          <cell r="D384" t="str">
            <v>Wind</v>
          </cell>
          <cell r="E384" t="str">
            <v>Michele Walker</v>
          </cell>
          <cell r="F384" t="str">
            <v>Active</v>
          </cell>
          <cell r="G384">
            <v>30869</v>
          </cell>
          <cell r="H384">
            <v>30</v>
          </cell>
          <cell r="I384">
            <v>31057</v>
          </cell>
          <cell r="J384">
            <v>31057</v>
          </cell>
          <cell r="K384">
            <v>42013</v>
          </cell>
          <cell r="M384">
            <v>13510</v>
          </cell>
          <cell r="O384">
            <v>13510</v>
          </cell>
          <cell r="Q384">
            <v>12928</v>
          </cell>
          <cell r="R384">
            <v>12928</v>
          </cell>
          <cell r="S384">
            <v>13510</v>
          </cell>
        </row>
        <row r="385">
          <cell r="A385">
            <v>6052</v>
          </cell>
          <cell r="B385" t="str">
            <v>NAWP Inc. [East Winds Proj]</v>
          </cell>
          <cell r="C385" t="str">
            <v>SO4</v>
          </cell>
          <cell r="D385" t="str">
            <v>Wind</v>
          </cell>
          <cell r="E385" t="str">
            <v>Michele Walker</v>
          </cell>
          <cell r="F385" t="str">
            <v>Active</v>
          </cell>
          <cell r="G385">
            <v>30869</v>
          </cell>
          <cell r="H385">
            <v>30</v>
          </cell>
          <cell r="I385">
            <v>31054</v>
          </cell>
          <cell r="J385">
            <v>31054</v>
          </cell>
          <cell r="K385">
            <v>42010</v>
          </cell>
          <cell r="M385">
            <v>4165</v>
          </cell>
          <cell r="O385">
            <v>4165</v>
          </cell>
          <cell r="Q385">
            <v>4900</v>
          </cell>
          <cell r="R385">
            <v>4900</v>
          </cell>
          <cell r="S385">
            <v>4165</v>
          </cell>
        </row>
        <row r="386">
          <cell r="A386">
            <v>6053</v>
          </cell>
          <cell r="B386" t="str">
            <v>Difwind Farms Limited V</v>
          </cell>
          <cell r="C386" t="str">
            <v>SO4</v>
          </cell>
          <cell r="D386" t="str">
            <v>Wind</v>
          </cell>
          <cell r="E386" t="str">
            <v>David R Cox</v>
          </cell>
          <cell r="F386" t="str">
            <v>Active</v>
          </cell>
          <cell r="G386">
            <v>30869</v>
          </cell>
          <cell r="H386">
            <v>30</v>
          </cell>
          <cell r="I386">
            <v>31700</v>
          </cell>
          <cell r="J386">
            <v>31700</v>
          </cell>
          <cell r="K386">
            <v>42657</v>
          </cell>
          <cell r="M386">
            <v>7900</v>
          </cell>
          <cell r="O386">
            <v>7900</v>
          </cell>
          <cell r="Q386">
            <v>7884</v>
          </cell>
          <cell r="R386">
            <v>7884</v>
          </cell>
          <cell r="S386">
            <v>7900</v>
          </cell>
        </row>
        <row r="387">
          <cell r="A387">
            <v>6054</v>
          </cell>
          <cell r="B387" t="str">
            <v>Wind Farm Management  Inc.</v>
          </cell>
          <cell r="C387" t="str">
            <v>SO4</v>
          </cell>
          <cell r="D387" t="str">
            <v>Wind</v>
          </cell>
          <cell r="E387" t="str">
            <v>Michele Walker</v>
          </cell>
          <cell r="F387" t="str">
            <v>Terminated</v>
          </cell>
          <cell r="G387">
            <v>30914</v>
          </cell>
          <cell r="H387">
            <v>30</v>
          </cell>
          <cell r="I387">
            <v>31072</v>
          </cell>
          <cell r="J387">
            <v>31072</v>
          </cell>
          <cell r="K387">
            <v>37986</v>
          </cell>
          <cell r="M387">
            <v>5000</v>
          </cell>
          <cell r="O387">
            <v>5000</v>
          </cell>
          <cell r="Q387">
            <v>400</v>
          </cell>
          <cell r="R387">
            <v>400</v>
          </cell>
          <cell r="S387">
            <v>5000</v>
          </cell>
        </row>
        <row r="388">
          <cell r="A388">
            <v>6055</v>
          </cell>
          <cell r="B388" t="str">
            <v>Coram Energy, LLC</v>
          </cell>
          <cell r="C388" t="str">
            <v>SO4</v>
          </cell>
          <cell r="D388" t="str">
            <v>Wind</v>
          </cell>
          <cell r="E388" t="str">
            <v>David R Cox</v>
          </cell>
          <cell r="F388" t="str">
            <v>Active</v>
          </cell>
          <cell r="G388">
            <v>30901</v>
          </cell>
          <cell r="H388">
            <v>30</v>
          </cell>
          <cell r="I388">
            <v>31387</v>
          </cell>
          <cell r="J388">
            <v>31387</v>
          </cell>
          <cell r="K388">
            <v>42343</v>
          </cell>
          <cell r="M388">
            <v>3000</v>
          </cell>
          <cell r="O388">
            <v>3000</v>
          </cell>
          <cell r="Q388">
            <v>1880</v>
          </cell>
          <cell r="R388">
            <v>1880</v>
          </cell>
          <cell r="S388">
            <v>3000</v>
          </cell>
        </row>
        <row r="389">
          <cell r="A389">
            <v>6056</v>
          </cell>
          <cell r="B389" t="str">
            <v>So.California Sunbelt Dev (Edom Hill)</v>
          </cell>
          <cell r="C389" t="str">
            <v>SO4</v>
          </cell>
          <cell r="D389" t="str">
            <v>Wind</v>
          </cell>
          <cell r="E389" t="str">
            <v>Pam Snethen</v>
          </cell>
          <cell r="F389" t="str">
            <v>Active</v>
          </cell>
          <cell r="G389">
            <v>30930</v>
          </cell>
          <cell r="H389">
            <v>30</v>
          </cell>
          <cell r="I389">
            <v>31121</v>
          </cell>
          <cell r="J389">
            <v>31121</v>
          </cell>
          <cell r="K389">
            <v>42077</v>
          </cell>
          <cell r="M389">
            <v>20000</v>
          </cell>
          <cell r="O389">
            <v>20000</v>
          </cell>
          <cell r="Q389">
            <v>10465</v>
          </cell>
          <cell r="R389">
            <v>10465</v>
          </cell>
          <cell r="S389">
            <v>20000</v>
          </cell>
        </row>
        <row r="390">
          <cell r="A390">
            <v>6057</v>
          </cell>
          <cell r="B390" t="str">
            <v>Cameron Ridge LLC (III)</v>
          </cell>
          <cell r="C390" t="str">
            <v>SO4</v>
          </cell>
          <cell r="D390" t="str">
            <v>Wind</v>
          </cell>
          <cell r="E390" t="str">
            <v>Anthony F Blakemore</v>
          </cell>
          <cell r="F390" t="str">
            <v>Active</v>
          </cell>
          <cell r="G390">
            <v>30900</v>
          </cell>
          <cell r="H390">
            <v>30</v>
          </cell>
          <cell r="I390">
            <v>31003</v>
          </cell>
          <cell r="J390">
            <v>31003</v>
          </cell>
          <cell r="K390">
            <v>41959</v>
          </cell>
          <cell r="M390">
            <v>47120</v>
          </cell>
          <cell r="O390">
            <v>47120</v>
          </cell>
          <cell r="Q390">
            <v>47016</v>
          </cell>
          <cell r="R390">
            <v>47016</v>
          </cell>
          <cell r="S390">
            <v>47120</v>
          </cell>
        </row>
        <row r="391">
          <cell r="A391">
            <v>6058</v>
          </cell>
          <cell r="B391" t="str">
            <v>San Gorgonio Westwinds II, LLC</v>
          </cell>
          <cell r="C391" t="str">
            <v>SO4</v>
          </cell>
          <cell r="D391" t="str">
            <v>Wind</v>
          </cell>
          <cell r="E391" t="str">
            <v>Michele Walker</v>
          </cell>
          <cell r="F391" t="str">
            <v>Active</v>
          </cell>
          <cell r="G391">
            <v>30935</v>
          </cell>
          <cell r="H391">
            <v>30</v>
          </cell>
          <cell r="I391">
            <v>31375</v>
          </cell>
          <cell r="J391">
            <v>31375</v>
          </cell>
          <cell r="K391">
            <v>42331</v>
          </cell>
          <cell r="M391">
            <v>10000</v>
          </cell>
          <cell r="O391">
            <v>10000</v>
          </cell>
          <cell r="Q391">
            <v>5680</v>
          </cell>
          <cell r="R391">
            <v>5680</v>
          </cell>
          <cell r="S391">
            <v>10000</v>
          </cell>
        </row>
        <row r="392">
          <cell r="A392">
            <v>6060</v>
          </cell>
          <cell r="B392" t="str">
            <v>Calwind Resources Inc.</v>
          </cell>
          <cell r="C392" t="str">
            <v>SO4</v>
          </cell>
          <cell r="D392" t="str">
            <v>Wind</v>
          </cell>
          <cell r="E392" t="str">
            <v>Cathy Mendoza</v>
          </cell>
          <cell r="F392" t="str">
            <v>Active</v>
          </cell>
          <cell r="G392">
            <v>31000</v>
          </cell>
          <cell r="H392">
            <v>25</v>
          </cell>
          <cell r="I392">
            <v>31046</v>
          </cell>
          <cell r="J392">
            <v>31046</v>
          </cell>
          <cell r="K392">
            <v>40176</v>
          </cell>
          <cell r="M392">
            <v>9000</v>
          </cell>
          <cell r="O392">
            <v>9000</v>
          </cell>
          <cell r="Q392">
            <v>8710</v>
          </cell>
          <cell r="R392">
            <v>8710</v>
          </cell>
          <cell r="S392">
            <v>9000</v>
          </cell>
        </row>
        <row r="393">
          <cell r="A393">
            <v>6061</v>
          </cell>
          <cell r="B393" t="str">
            <v>Windridge Incorporated</v>
          </cell>
          <cell r="C393" t="str">
            <v>SO4</v>
          </cell>
          <cell r="D393" t="str">
            <v>Wind</v>
          </cell>
          <cell r="E393" t="str">
            <v>Cathy Mendoza</v>
          </cell>
          <cell r="F393" t="str">
            <v>Active</v>
          </cell>
          <cell r="G393">
            <v>31023</v>
          </cell>
          <cell r="H393">
            <v>30</v>
          </cell>
          <cell r="I393">
            <v>31199</v>
          </cell>
          <cell r="J393">
            <v>31199</v>
          </cell>
          <cell r="K393">
            <v>42155</v>
          </cell>
          <cell r="M393">
            <v>4500</v>
          </cell>
          <cell r="O393">
            <v>4500</v>
          </cell>
          <cell r="Q393">
            <v>2340</v>
          </cell>
          <cell r="R393">
            <v>2340</v>
          </cell>
          <cell r="S393">
            <v>4500</v>
          </cell>
        </row>
        <row r="394">
          <cell r="A394">
            <v>6062</v>
          </cell>
          <cell r="B394" t="str">
            <v>Energy Development &amp; Const. Corp.</v>
          </cell>
          <cell r="C394" t="str">
            <v>SO4</v>
          </cell>
          <cell r="D394" t="str">
            <v>Wind</v>
          </cell>
          <cell r="E394" t="str">
            <v>Cathy Mendoza</v>
          </cell>
          <cell r="F394" t="str">
            <v>Active</v>
          </cell>
          <cell r="G394">
            <v>31029</v>
          </cell>
          <cell r="H394">
            <v>30</v>
          </cell>
          <cell r="I394">
            <v>31078</v>
          </cell>
          <cell r="J394">
            <v>31078</v>
          </cell>
          <cell r="K394">
            <v>42034</v>
          </cell>
          <cell r="M394">
            <v>11655</v>
          </cell>
          <cell r="O394">
            <v>11655</v>
          </cell>
          <cell r="Q394">
            <v>11700</v>
          </cell>
          <cell r="R394">
            <v>11700</v>
          </cell>
          <cell r="S394">
            <v>11655</v>
          </cell>
        </row>
        <row r="395">
          <cell r="A395">
            <v>6063</v>
          </cell>
          <cell r="B395" t="str">
            <v>Desert Winds I PPC Trust</v>
          </cell>
          <cell r="C395" t="str">
            <v>SO4</v>
          </cell>
          <cell r="D395" t="str">
            <v>Wind</v>
          </cell>
          <cell r="E395" t="str">
            <v>Michele Walker</v>
          </cell>
          <cell r="F395" t="str">
            <v>Active</v>
          </cell>
          <cell r="G395">
            <v>31020</v>
          </cell>
          <cell r="H395">
            <v>30</v>
          </cell>
          <cell r="I395">
            <v>32813</v>
          </cell>
          <cell r="J395">
            <v>32813</v>
          </cell>
          <cell r="K395">
            <v>43769</v>
          </cell>
          <cell r="M395">
            <v>48000</v>
          </cell>
          <cell r="O395">
            <v>48000</v>
          </cell>
          <cell r="Q395">
            <v>48000</v>
          </cell>
          <cell r="R395">
            <v>48000</v>
          </cell>
          <cell r="S395">
            <v>48000</v>
          </cell>
        </row>
        <row r="396">
          <cell r="A396">
            <v>6064</v>
          </cell>
          <cell r="B396" t="str">
            <v>Section 7 Trust</v>
          </cell>
          <cell r="C396" t="str">
            <v>SO4</v>
          </cell>
          <cell r="D396" t="str">
            <v>Wind</v>
          </cell>
          <cell r="E396" t="str">
            <v>Cathy Mendoza</v>
          </cell>
          <cell r="F396" t="str">
            <v>Active</v>
          </cell>
          <cell r="G396">
            <v>31064</v>
          </cell>
          <cell r="H396">
            <v>25</v>
          </cell>
          <cell r="I396">
            <v>31156</v>
          </cell>
          <cell r="J396">
            <v>31156</v>
          </cell>
          <cell r="K396">
            <v>40286</v>
          </cell>
          <cell r="M396">
            <v>28000</v>
          </cell>
          <cell r="O396">
            <v>28000</v>
          </cell>
          <cell r="S396">
            <v>28000</v>
          </cell>
        </row>
        <row r="397">
          <cell r="A397">
            <v>6065</v>
          </cell>
          <cell r="B397" t="str">
            <v>Sky River Partnership (Wilderness I)</v>
          </cell>
          <cell r="C397" t="str">
            <v>SO4</v>
          </cell>
          <cell r="D397" t="str">
            <v>Wind</v>
          </cell>
          <cell r="E397" t="str">
            <v>Anthony F Blakemore</v>
          </cell>
          <cell r="F397" t="str">
            <v>Active</v>
          </cell>
          <cell r="G397">
            <v>31077</v>
          </cell>
          <cell r="H397">
            <v>30</v>
          </cell>
          <cell r="I397">
            <v>33441</v>
          </cell>
          <cell r="J397">
            <v>33441</v>
          </cell>
          <cell r="K397">
            <v>44398</v>
          </cell>
          <cell r="M397">
            <v>36775</v>
          </cell>
          <cell r="O397">
            <v>36775</v>
          </cell>
          <cell r="Q397">
            <v>36225</v>
          </cell>
          <cell r="R397">
            <v>36225</v>
          </cell>
          <cell r="S397">
            <v>36775</v>
          </cell>
        </row>
        <row r="398">
          <cell r="A398">
            <v>6066</v>
          </cell>
          <cell r="B398" t="str">
            <v>Sky River Partnership (Wilderness II)</v>
          </cell>
          <cell r="C398" t="str">
            <v>SO4</v>
          </cell>
          <cell r="D398" t="str">
            <v>Wind</v>
          </cell>
          <cell r="E398" t="str">
            <v>Anthony F Blakemore</v>
          </cell>
          <cell r="F398" t="str">
            <v>Active</v>
          </cell>
          <cell r="G398">
            <v>31077</v>
          </cell>
          <cell r="H398">
            <v>30</v>
          </cell>
          <cell r="I398">
            <v>33389</v>
          </cell>
          <cell r="J398">
            <v>33389</v>
          </cell>
          <cell r="K398">
            <v>44346</v>
          </cell>
          <cell r="M398">
            <v>19800</v>
          </cell>
          <cell r="O398">
            <v>19800</v>
          </cell>
          <cell r="Q398">
            <v>19800</v>
          </cell>
          <cell r="R398">
            <v>19800</v>
          </cell>
          <cell r="S398">
            <v>19800</v>
          </cell>
        </row>
        <row r="399">
          <cell r="A399">
            <v>6067</v>
          </cell>
          <cell r="B399" t="str">
            <v>Sky River Partnership (Wilderness III)</v>
          </cell>
          <cell r="C399" t="str">
            <v>SO4</v>
          </cell>
          <cell r="D399" t="str">
            <v>Wind</v>
          </cell>
          <cell r="E399" t="str">
            <v>Anthony F Blakemore</v>
          </cell>
          <cell r="F399" t="str">
            <v>Active</v>
          </cell>
          <cell r="G399">
            <v>31077</v>
          </cell>
          <cell r="H399">
            <v>30</v>
          </cell>
          <cell r="I399">
            <v>33283</v>
          </cell>
          <cell r="J399">
            <v>33283</v>
          </cell>
          <cell r="K399">
            <v>44240</v>
          </cell>
          <cell r="M399">
            <v>20925</v>
          </cell>
          <cell r="O399">
            <v>20925</v>
          </cell>
          <cell r="Q399">
            <v>20925</v>
          </cell>
          <cell r="R399">
            <v>20925</v>
          </cell>
          <cell r="S399">
            <v>20925</v>
          </cell>
        </row>
        <row r="400">
          <cell r="A400">
            <v>6087</v>
          </cell>
          <cell r="B400" t="str">
            <v>Section 16-29  Trust  (Altech III)</v>
          </cell>
          <cell r="C400" t="str">
            <v>SO4</v>
          </cell>
          <cell r="D400" t="str">
            <v>Wind</v>
          </cell>
          <cell r="E400" t="str">
            <v>Michele Walker</v>
          </cell>
          <cell r="F400" t="str">
            <v>Active</v>
          </cell>
          <cell r="G400">
            <v>31153</v>
          </cell>
          <cell r="H400">
            <v>30</v>
          </cell>
          <cell r="I400">
            <v>31399</v>
          </cell>
          <cell r="J400">
            <v>31399</v>
          </cell>
          <cell r="K400">
            <v>42355</v>
          </cell>
          <cell r="M400">
            <v>32874</v>
          </cell>
          <cell r="O400">
            <v>32874</v>
          </cell>
          <cell r="Q400">
            <v>31508</v>
          </cell>
          <cell r="R400">
            <v>31508</v>
          </cell>
          <cell r="S400">
            <v>32874</v>
          </cell>
        </row>
        <row r="401">
          <cell r="A401">
            <v>6088</v>
          </cell>
          <cell r="B401" t="str">
            <v>Difwind Partners</v>
          </cell>
          <cell r="C401" t="str">
            <v>SO4</v>
          </cell>
          <cell r="D401" t="str">
            <v>Wind</v>
          </cell>
          <cell r="E401" t="str">
            <v>David R Cox</v>
          </cell>
          <cell r="F401" t="str">
            <v>Active</v>
          </cell>
          <cell r="G401">
            <v>31153</v>
          </cell>
          <cell r="H401">
            <v>30</v>
          </cell>
          <cell r="I401">
            <v>31399</v>
          </cell>
          <cell r="J401">
            <v>31399</v>
          </cell>
          <cell r="K401">
            <v>42355</v>
          </cell>
          <cell r="M401">
            <v>15063</v>
          </cell>
          <cell r="O401">
            <v>15063</v>
          </cell>
          <cell r="Q401">
            <v>14955</v>
          </cell>
          <cell r="R401">
            <v>14955</v>
          </cell>
          <cell r="S401">
            <v>15063</v>
          </cell>
        </row>
        <row r="402">
          <cell r="A402">
            <v>6089</v>
          </cell>
          <cell r="B402" t="str">
            <v>CTV Power Purchase Contract Trust</v>
          </cell>
          <cell r="C402" t="str">
            <v>SO4</v>
          </cell>
          <cell r="D402" t="str">
            <v>Wind</v>
          </cell>
          <cell r="E402" t="str">
            <v>Pam Snethen</v>
          </cell>
          <cell r="F402" t="str">
            <v>Active</v>
          </cell>
          <cell r="G402">
            <v>31148</v>
          </cell>
          <cell r="H402">
            <v>30</v>
          </cell>
          <cell r="I402">
            <v>31524</v>
          </cell>
          <cell r="J402">
            <v>31524</v>
          </cell>
          <cell r="K402">
            <v>42481</v>
          </cell>
          <cell r="M402">
            <v>14000</v>
          </cell>
          <cell r="O402">
            <v>14000</v>
          </cell>
          <cell r="Q402">
            <v>13775</v>
          </cell>
          <cell r="R402">
            <v>13775</v>
          </cell>
          <cell r="S402">
            <v>14000</v>
          </cell>
        </row>
        <row r="403">
          <cell r="A403">
            <v>6090</v>
          </cell>
          <cell r="B403" t="str">
            <v>Alta Mesa Pwr. Purch. Contract Trust</v>
          </cell>
          <cell r="C403" t="str">
            <v>SO4</v>
          </cell>
          <cell r="D403" t="str">
            <v>Wind</v>
          </cell>
          <cell r="E403" t="str">
            <v>David R Cox</v>
          </cell>
          <cell r="F403" t="str">
            <v>Active</v>
          </cell>
          <cell r="G403">
            <v>31153</v>
          </cell>
          <cell r="H403">
            <v>30</v>
          </cell>
          <cell r="I403">
            <v>32508</v>
          </cell>
          <cell r="J403">
            <v>32508</v>
          </cell>
          <cell r="K403">
            <v>43464</v>
          </cell>
          <cell r="M403">
            <v>27000</v>
          </cell>
          <cell r="O403">
            <v>27000</v>
          </cell>
          <cell r="Q403">
            <v>28170</v>
          </cell>
          <cell r="R403">
            <v>28170</v>
          </cell>
          <cell r="S403">
            <v>27000</v>
          </cell>
        </row>
        <row r="404">
          <cell r="A404">
            <v>6091</v>
          </cell>
          <cell r="B404" t="str">
            <v>Cameron Ridge LLC (IV)</v>
          </cell>
          <cell r="C404" t="str">
            <v>SO4</v>
          </cell>
          <cell r="D404" t="str">
            <v>Wind</v>
          </cell>
          <cell r="E404" t="str">
            <v>Anthony F Blakemore</v>
          </cell>
          <cell r="F404" t="str">
            <v>Active</v>
          </cell>
          <cell r="G404">
            <v>31153</v>
          </cell>
          <cell r="H404">
            <v>30</v>
          </cell>
          <cell r="I404">
            <v>31412</v>
          </cell>
          <cell r="J404">
            <v>31412</v>
          </cell>
          <cell r="K404">
            <v>42368</v>
          </cell>
          <cell r="M404">
            <v>12760</v>
          </cell>
          <cell r="O404">
            <v>12760</v>
          </cell>
          <cell r="Q404">
            <v>12656</v>
          </cell>
          <cell r="R404">
            <v>12656</v>
          </cell>
          <cell r="S404">
            <v>12760</v>
          </cell>
        </row>
        <row r="405">
          <cell r="A405">
            <v>6092</v>
          </cell>
          <cell r="B405" t="str">
            <v>Ridgetop Energy, LLC (II)</v>
          </cell>
          <cell r="C405" t="str">
            <v>SO4</v>
          </cell>
          <cell r="D405" t="str">
            <v>Wind</v>
          </cell>
          <cell r="E405" t="str">
            <v>Anthony F Blakemore</v>
          </cell>
          <cell r="F405" t="str">
            <v>Active</v>
          </cell>
          <cell r="G405">
            <v>31153</v>
          </cell>
          <cell r="H405">
            <v>30</v>
          </cell>
          <cell r="I405">
            <v>32143</v>
          </cell>
          <cell r="J405">
            <v>32398</v>
          </cell>
          <cell r="K405">
            <v>43354</v>
          </cell>
          <cell r="M405">
            <v>28000</v>
          </cell>
          <cell r="O405">
            <v>28000</v>
          </cell>
          <cell r="Q405">
            <v>27984</v>
          </cell>
          <cell r="R405">
            <v>27984</v>
          </cell>
          <cell r="S405">
            <v>28000</v>
          </cell>
        </row>
        <row r="406">
          <cell r="A406">
            <v>6094</v>
          </cell>
          <cell r="B406" t="str">
            <v>Section 22 Trust  [San Jacinto]</v>
          </cell>
          <cell r="C406" t="str">
            <v>SO4</v>
          </cell>
          <cell r="D406" t="str">
            <v>Wind</v>
          </cell>
          <cell r="E406" t="str">
            <v>Michele Walker</v>
          </cell>
          <cell r="F406" t="str">
            <v>Active</v>
          </cell>
          <cell r="G406">
            <v>31153</v>
          </cell>
          <cell r="H406">
            <v>30</v>
          </cell>
          <cell r="I406">
            <v>31382</v>
          </cell>
          <cell r="J406">
            <v>31382</v>
          </cell>
          <cell r="K406">
            <v>42337</v>
          </cell>
          <cell r="M406">
            <v>18950</v>
          </cell>
          <cell r="O406">
            <v>18950</v>
          </cell>
          <cell r="Q406">
            <v>17035</v>
          </cell>
          <cell r="R406">
            <v>17035</v>
          </cell>
          <cell r="S406">
            <v>18950</v>
          </cell>
        </row>
        <row r="407">
          <cell r="A407">
            <v>6095</v>
          </cell>
          <cell r="B407" t="str">
            <v>Dutch Energy</v>
          </cell>
          <cell r="C407" t="str">
            <v>SO4</v>
          </cell>
          <cell r="D407" t="str">
            <v>Wind</v>
          </cell>
          <cell r="E407" t="str">
            <v>David R Cox</v>
          </cell>
          <cell r="F407" t="str">
            <v>Active</v>
          </cell>
          <cell r="G407">
            <v>31153</v>
          </cell>
          <cell r="H407">
            <v>30</v>
          </cell>
          <cell r="I407">
            <v>32976</v>
          </cell>
          <cell r="J407">
            <v>32976</v>
          </cell>
          <cell r="K407">
            <v>43933</v>
          </cell>
          <cell r="M407">
            <v>8000</v>
          </cell>
          <cell r="O407">
            <v>8000</v>
          </cell>
          <cell r="Q407">
            <v>8000</v>
          </cell>
          <cell r="R407">
            <v>8000</v>
          </cell>
          <cell r="S407">
            <v>8000</v>
          </cell>
        </row>
        <row r="408">
          <cell r="A408">
            <v>6096</v>
          </cell>
          <cell r="B408" t="str">
            <v>Westwind Trust</v>
          </cell>
          <cell r="C408" t="str">
            <v>SO4</v>
          </cell>
          <cell r="D408" t="str">
            <v>Wind</v>
          </cell>
          <cell r="E408" t="str">
            <v>David R Cox</v>
          </cell>
          <cell r="F408" t="str">
            <v>Active</v>
          </cell>
          <cell r="G408">
            <v>31154</v>
          </cell>
          <cell r="H408">
            <v>30</v>
          </cell>
          <cell r="I408">
            <v>31412</v>
          </cell>
          <cell r="J408">
            <v>31412</v>
          </cell>
          <cell r="K408">
            <v>42368</v>
          </cell>
          <cell r="M408">
            <v>22500</v>
          </cell>
          <cell r="O408">
            <v>22500</v>
          </cell>
          <cell r="Q408">
            <v>15657</v>
          </cell>
          <cell r="R408">
            <v>15657</v>
          </cell>
          <cell r="S408">
            <v>22500</v>
          </cell>
        </row>
        <row r="409">
          <cell r="A409">
            <v>6097</v>
          </cell>
          <cell r="B409" t="str">
            <v>Boxcar II Power Purchase Contract Trst</v>
          </cell>
          <cell r="C409" t="str">
            <v>SO4</v>
          </cell>
          <cell r="D409" t="str">
            <v>Wind</v>
          </cell>
          <cell r="E409" t="str">
            <v>David R Cox</v>
          </cell>
          <cell r="F409" t="str">
            <v>Active</v>
          </cell>
          <cell r="G409">
            <v>31153</v>
          </cell>
          <cell r="H409">
            <v>30</v>
          </cell>
          <cell r="I409">
            <v>31408</v>
          </cell>
          <cell r="J409">
            <v>31408</v>
          </cell>
          <cell r="K409">
            <v>42364</v>
          </cell>
          <cell r="M409">
            <v>8000</v>
          </cell>
          <cell r="O409">
            <v>8000</v>
          </cell>
          <cell r="Q409">
            <v>7775</v>
          </cell>
          <cell r="R409">
            <v>7775</v>
          </cell>
          <cell r="S409">
            <v>8000</v>
          </cell>
        </row>
        <row r="410">
          <cell r="A410">
            <v>6098</v>
          </cell>
          <cell r="B410" t="str">
            <v>BNY Western Trust Company</v>
          </cell>
          <cell r="C410" t="str">
            <v>SO4</v>
          </cell>
          <cell r="D410" t="str">
            <v>Wind</v>
          </cell>
          <cell r="E410" t="str">
            <v>Anthony F Blakemore</v>
          </cell>
          <cell r="F410" t="str">
            <v>Active</v>
          </cell>
          <cell r="G410">
            <v>31153</v>
          </cell>
          <cell r="H410">
            <v>30</v>
          </cell>
          <cell r="I410">
            <v>32934</v>
          </cell>
          <cell r="J410">
            <v>32934</v>
          </cell>
          <cell r="K410">
            <v>43891</v>
          </cell>
          <cell r="M410">
            <v>10000</v>
          </cell>
          <cell r="O410">
            <v>10000</v>
          </cell>
          <cell r="Q410">
            <v>9350</v>
          </cell>
          <cell r="R410">
            <v>9350</v>
          </cell>
          <cell r="S410">
            <v>10000</v>
          </cell>
        </row>
        <row r="411">
          <cell r="A411">
            <v>6102</v>
          </cell>
          <cell r="B411" t="str">
            <v>Victory Garden Phase IV Partner - 6102</v>
          </cell>
          <cell r="C411" t="str">
            <v>SO4</v>
          </cell>
          <cell r="D411" t="str">
            <v>Wind</v>
          </cell>
          <cell r="E411" t="str">
            <v>Anthony F Blakemore</v>
          </cell>
          <cell r="F411" t="str">
            <v>Active</v>
          </cell>
          <cell r="G411">
            <v>31153</v>
          </cell>
          <cell r="H411">
            <v>30</v>
          </cell>
          <cell r="I411">
            <v>32949</v>
          </cell>
          <cell r="J411">
            <v>32949</v>
          </cell>
          <cell r="K411">
            <v>43906</v>
          </cell>
          <cell r="M411">
            <v>6975</v>
          </cell>
          <cell r="O411">
            <v>6975</v>
          </cell>
          <cell r="Q411">
            <v>6975</v>
          </cell>
          <cell r="R411">
            <v>6975</v>
          </cell>
          <cell r="S411">
            <v>6975</v>
          </cell>
        </row>
        <row r="412">
          <cell r="A412">
            <v>6103</v>
          </cell>
          <cell r="B412" t="str">
            <v>Victory Garden Phase IV Partner - 6103</v>
          </cell>
          <cell r="C412" t="str">
            <v>SO4</v>
          </cell>
          <cell r="D412" t="str">
            <v>Wind</v>
          </cell>
          <cell r="E412" t="str">
            <v>Anthony F Blakemore</v>
          </cell>
          <cell r="F412" t="str">
            <v>Active</v>
          </cell>
          <cell r="G412">
            <v>31153</v>
          </cell>
          <cell r="H412">
            <v>30</v>
          </cell>
          <cell r="I412">
            <v>32875</v>
          </cell>
          <cell r="J412">
            <v>32875</v>
          </cell>
          <cell r="K412">
            <v>43831</v>
          </cell>
          <cell r="M412">
            <v>6975</v>
          </cell>
          <cell r="O412">
            <v>6975</v>
          </cell>
          <cell r="Q412">
            <v>6975</v>
          </cell>
          <cell r="R412">
            <v>6975</v>
          </cell>
          <cell r="S412">
            <v>6975</v>
          </cell>
        </row>
        <row r="413">
          <cell r="A413">
            <v>6104</v>
          </cell>
          <cell r="B413" t="str">
            <v>Victory Garden Phase IV Partner - 6104</v>
          </cell>
          <cell r="C413" t="str">
            <v>SO4</v>
          </cell>
          <cell r="D413" t="str">
            <v>Wind</v>
          </cell>
          <cell r="E413" t="str">
            <v>Anthony F Blakemore</v>
          </cell>
          <cell r="F413" t="str">
            <v>Active</v>
          </cell>
          <cell r="G413">
            <v>31153</v>
          </cell>
          <cell r="H413">
            <v>30</v>
          </cell>
          <cell r="I413">
            <v>32974</v>
          </cell>
          <cell r="J413">
            <v>32974</v>
          </cell>
          <cell r="K413">
            <v>43931</v>
          </cell>
          <cell r="M413">
            <v>6975</v>
          </cell>
          <cell r="O413">
            <v>6975</v>
          </cell>
          <cell r="Q413">
            <v>6975</v>
          </cell>
          <cell r="R413">
            <v>6975</v>
          </cell>
          <cell r="S413">
            <v>6975</v>
          </cell>
        </row>
        <row r="414">
          <cell r="A414">
            <v>6105</v>
          </cell>
          <cell r="B414" t="str">
            <v>Caithness 251 Wind, LLC  (Monolith X)</v>
          </cell>
          <cell r="C414" t="str">
            <v>SO4</v>
          </cell>
          <cell r="D414" t="str">
            <v>Wind</v>
          </cell>
          <cell r="E414" t="str">
            <v>Anthony F Blakemore</v>
          </cell>
          <cell r="F414" t="str">
            <v>Active</v>
          </cell>
          <cell r="G414">
            <v>31153</v>
          </cell>
          <cell r="H414">
            <v>30</v>
          </cell>
          <cell r="I414">
            <v>31938</v>
          </cell>
          <cell r="J414">
            <v>31938</v>
          </cell>
          <cell r="K414">
            <v>42895</v>
          </cell>
          <cell r="M414">
            <v>5310</v>
          </cell>
          <cell r="O414">
            <v>5310</v>
          </cell>
          <cell r="Q414">
            <v>5010</v>
          </cell>
          <cell r="R414">
            <v>5010</v>
          </cell>
          <cell r="S414">
            <v>5310</v>
          </cell>
        </row>
        <row r="415">
          <cell r="A415">
            <v>6106</v>
          </cell>
          <cell r="B415" t="str">
            <v>Caithness 251 Wind, LLC  (Monolith XI)</v>
          </cell>
          <cell r="C415" t="str">
            <v>SO4</v>
          </cell>
          <cell r="D415" t="str">
            <v>Wind</v>
          </cell>
          <cell r="E415" t="str">
            <v>Anthony F Blakemore</v>
          </cell>
          <cell r="F415" t="str">
            <v>Active</v>
          </cell>
          <cell r="G415">
            <v>31153</v>
          </cell>
          <cell r="H415">
            <v>30</v>
          </cell>
          <cell r="I415">
            <v>31958</v>
          </cell>
          <cell r="J415">
            <v>31958</v>
          </cell>
          <cell r="K415">
            <v>42915</v>
          </cell>
          <cell r="M415">
            <v>4990</v>
          </cell>
          <cell r="O415">
            <v>4990</v>
          </cell>
          <cell r="Q415">
            <v>4990</v>
          </cell>
          <cell r="R415">
            <v>4990</v>
          </cell>
          <cell r="S415">
            <v>4990</v>
          </cell>
        </row>
        <row r="416">
          <cell r="A416">
            <v>6107</v>
          </cell>
          <cell r="B416" t="str">
            <v>Caithness 251 Wind, LLC  (Monolith XII)</v>
          </cell>
          <cell r="C416" t="str">
            <v>SO4</v>
          </cell>
          <cell r="D416" t="str">
            <v>Wind</v>
          </cell>
          <cell r="E416" t="str">
            <v>Anthony F Blakemore</v>
          </cell>
          <cell r="F416" t="str">
            <v>Active</v>
          </cell>
          <cell r="G416">
            <v>31153</v>
          </cell>
          <cell r="H416">
            <v>30</v>
          </cell>
          <cell r="I416">
            <v>31967</v>
          </cell>
          <cell r="J416">
            <v>31967</v>
          </cell>
          <cell r="K416">
            <v>42924</v>
          </cell>
          <cell r="M416">
            <v>6720</v>
          </cell>
          <cell r="O416">
            <v>6720</v>
          </cell>
          <cell r="Q416">
            <v>6720</v>
          </cell>
          <cell r="R416">
            <v>6720</v>
          </cell>
          <cell r="S416">
            <v>6720</v>
          </cell>
        </row>
        <row r="417">
          <cell r="A417">
            <v>6108</v>
          </cell>
          <cell r="B417" t="str">
            <v>Caithness 251 Wind, LLC  (Monolith XIII)</v>
          </cell>
          <cell r="C417" t="str">
            <v>SO4</v>
          </cell>
          <cell r="D417" t="str">
            <v>Wind</v>
          </cell>
          <cell r="E417" t="str">
            <v>Anthony F Blakemore</v>
          </cell>
          <cell r="F417" t="str">
            <v>Active</v>
          </cell>
          <cell r="G417">
            <v>31153</v>
          </cell>
          <cell r="H417">
            <v>30</v>
          </cell>
          <cell r="I417">
            <v>31958</v>
          </cell>
          <cell r="J417">
            <v>31958</v>
          </cell>
          <cell r="K417">
            <v>42915</v>
          </cell>
          <cell r="M417">
            <v>5670</v>
          </cell>
          <cell r="O417">
            <v>5670</v>
          </cell>
          <cell r="Q417">
            <v>5670</v>
          </cell>
          <cell r="R417">
            <v>5670</v>
          </cell>
          <cell r="S417">
            <v>5670</v>
          </cell>
        </row>
        <row r="418">
          <cell r="A418">
            <v>6111</v>
          </cell>
          <cell r="B418" t="str">
            <v>Enron Wind Systems, LLC (Northwind)</v>
          </cell>
          <cell r="C418" t="str">
            <v>SO4</v>
          </cell>
          <cell r="D418" t="str">
            <v>Wind</v>
          </cell>
          <cell r="E418" t="str">
            <v>Pam Snethen</v>
          </cell>
          <cell r="F418" t="str">
            <v>Active</v>
          </cell>
          <cell r="G418">
            <v>31153</v>
          </cell>
          <cell r="H418">
            <v>30</v>
          </cell>
          <cell r="I418">
            <v>31436</v>
          </cell>
          <cell r="J418">
            <v>31436</v>
          </cell>
          <cell r="K418">
            <v>42392</v>
          </cell>
          <cell r="M418">
            <v>6445</v>
          </cell>
          <cell r="O418">
            <v>6445</v>
          </cell>
          <cell r="Q418">
            <v>6315</v>
          </cell>
          <cell r="R418">
            <v>6315</v>
          </cell>
          <cell r="S418">
            <v>6445</v>
          </cell>
        </row>
        <row r="419">
          <cell r="A419">
            <v>6112</v>
          </cell>
          <cell r="B419" t="str">
            <v>Painted Hills Wind Developers</v>
          </cell>
          <cell r="C419" t="str">
            <v>SO4</v>
          </cell>
          <cell r="D419" t="str">
            <v>Wind</v>
          </cell>
          <cell r="E419" t="str">
            <v>Pam Snethen</v>
          </cell>
          <cell r="F419" t="str">
            <v>Active</v>
          </cell>
          <cell r="G419">
            <v>31153</v>
          </cell>
          <cell r="H419">
            <v>30</v>
          </cell>
          <cell r="I419">
            <v>31382</v>
          </cell>
          <cell r="J419">
            <v>31382</v>
          </cell>
          <cell r="K419">
            <v>42338</v>
          </cell>
          <cell r="M419">
            <v>19265</v>
          </cell>
          <cell r="O419">
            <v>19265</v>
          </cell>
          <cell r="Q419">
            <v>19045</v>
          </cell>
          <cell r="R419">
            <v>19045</v>
          </cell>
          <cell r="S419">
            <v>19265</v>
          </cell>
        </row>
        <row r="420">
          <cell r="A420">
            <v>6113</v>
          </cell>
          <cell r="B420" t="str">
            <v>Desert Winds II Pwr Purch Trst</v>
          </cell>
          <cell r="C420" t="str">
            <v>SO4</v>
          </cell>
          <cell r="D420" t="str">
            <v>Wind</v>
          </cell>
          <cell r="E420" t="str">
            <v>Michele Walker</v>
          </cell>
          <cell r="F420" t="str">
            <v>Active</v>
          </cell>
          <cell r="G420">
            <v>31279</v>
          </cell>
          <cell r="H420">
            <v>30</v>
          </cell>
          <cell r="I420">
            <v>33102</v>
          </cell>
          <cell r="J420">
            <v>33102</v>
          </cell>
          <cell r="K420">
            <v>44059</v>
          </cell>
          <cell r="M420">
            <v>75000</v>
          </cell>
          <cell r="O420">
            <v>75000</v>
          </cell>
          <cell r="Q420">
            <v>75000</v>
          </cell>
          <cell r="R420">
            <v>75000</v>
          </cell>
          <cell r="S420">
            <v>75000</v>
          </cell>
        </row>
        <row r="421">
          <cell r="A421">
            <v>6114</v>
          </cell>
          <cell r="B421" t="str">
            <v>Desert Wind III PPC Trust</v>
          </cell>
          <cell r="C421" t="str">
            <v>SO4</v>
          </cell>
          <cell r="D421" t="str">
            <v>Wind</v>
          </cell>
          <cell r="E421" t="str">
            <v>Michele Walker</v>
          </cell>
          <cell r="F421" t="str">
            <v>Active</v>
          </cell>
          <cell r="G421">
            <v>31279</v>
          </cell>
          <cell r="H421">
            <v>30</v>
          </cell>
          <cell r="I421">
            <v>32813</v>
          </cell>
          <cell r="J421">
            <v>32813</v>
          </cell>
          <cell r="K421">
            <v>43769</v>
          </cell>
          <cell r="M421">
            <v>40500</v>
          </cell>
          <cell r="O421">
            <v>40500</v>
          </cell>
          <cell r="Q421">
            <v>37000</v>
          </cell>
          <cell r="R421">
            <v>37000</v>
          </cell>
          <cell r="S421">
            <v>40500</v>
          </cell>
        </row>
        <row r="422">
          <cell r="A422">
            <v>6118</v>
          </cell>
          <cell r="B422" t="str">
            <v>Windpower Partners 1993, L.P.</v>
          </cell>
          <cell r="C422" t="str">
            <v>SO4</v>
          </cell>
          <cell r="D422" t="str">
            <v>Wind</v>
          </cell>
          <cell r="E422" t="str">
            <v>Anthony F Blakemore</v>
          </cell>
          <cell r="F422" t="str">
            <v>Active</v>
          </cell>
          <cell r="G422">
            <v>31153</v>
          </cell>
          <cell r="H422">
            <v>30</v>
          </cell>
          <cell r="I422">
            <v>31848</v>
          </cell>
          <cell r="J422">
            <v>31848</v>
          </cell>
          <cell r="K422">
            <v>42805</v>
          </cell>
          <cell r="L422">
            <v>585</v>
          </cell>
          <cell r="M422">
            <v>5615</v>
          </cell>
          <cell r="O422">
            <v>6200</v>
          </cell>
          <cell r="S422">
            <v>6200</v>
          </cell>
        </row>
        <row r="423">
          <cell r="A423">
            <v>6120</v>
          </cell>
          <cell r="B423" t="str">
            <v>Pitchfork Ranch</v>
          </cell>
          <cell r="C423" t="str">
            <v>SO3</v>
          </cell>
          <cell r="D423" t="str">
            <v>Wind</v>
          </cell>
          <cell r="E423" t="str">
            <v>Michele Walker</v>
          </cell>
          <cell r="F423" t="str">
            <v>Terminated</v>
          </cell>
          <cell r="G423">
            <v>30648</v>
          </cell>
          <cell r="H423">
            <v>1</v>
          </cell>
          <cell r="I423">
            <v>30648</v>
          </cell>
          <cell r="J423">
            <v>30648</v>
          </cell>
          <cell r="K423">
            <v>37958</v>
          </cell>
          <cell r="M423">
            <v>25</v>
          </cell>
          <cell r="O423">
            <v>25</v>
          </cell>
          <cell r="S423">
            <v>25</v>
          </cell>
        </row>
        <row r="424">
          <cell r="A424">
            <v>6130</v>
          </cell>
          <cell r="B424" t="str">
            <v>Lester Keute</v>
          </cell>
          <cell r="C424" t="str">
            <v>SO3</v>
          </cell>
          <cell r="D424" t="str">
            <v>Wind</v>
          </cell>
          <cell r="E424" t="str">
            <v>Cathy Mendoza</v>
          </cell>
          <cell r="F424" t="str">
            <v>Terminated</v>
          </cell>
          <cell r="G424">
            <v>30569</v>
          </cell>
          <cell r="H424">
            <v>1</v>
          </cell>
          <cell r="I424">
            <v>30590</v>
          </cell>
          <cell r="J424">
            <v>30590</v>
          </cell>
          <cell r="K424">
            <v>36191</v>
          </cell>
          <cell r="M424">
            <v>4</v>
          </cell>
          <cell r="O424">
            <v>4</v>
          </cell>
          <cell r="S424">
            <v>4</v>
          </cell>
        </row>
        <row r="425">
          <cell r="A425">
            <v>6213</v>
          </cell>
          <cell r="B425" t="str">
            <v>BNY Western Trust Company</v>
          </cell>
          <cell r="C425" t="str">
            <v>SO4</v>
          </cell>
          <cell r="D425" t="str">
            <v>Wind</v>
          </cell>
          <cell r="E425" t="str">
            <v>David R Cox</v>
          </cell>
          <cell r="F425" t="str">
            <v>Active</v>
          </cell>
          <cell r="G425">
            <v>31665</v>
          </cell>
          <cell r="H425">
            <v>30</v>
          </cell>
          <cell r="I425">
            <v>31768</v>
          </cell>
          <cell r="J425">
            <v>31768</v>
          </cell>
          <cell r="K425">
            <v>42725</v>
          </cell>
          <cell r="L425">
            <v>2549</v>
          </cell>
          <cell r="M425">
            <v>13651</v>
          </cell>
          <cell r="O425">
            <v>16200</v>
          </cell>
          <cell r="P425">
            <v>2532</v>
          </cell>
          <cell r="Q425">
            <v>13563</v>
          </cell>
          <cell r="R425">
            <v>16095</v>
          </cell>
          <cell r="S425">
            <v>16200</v>
          </cell>
        </row>
        <row r="426">
          <cell r="A426">
            <v>6234</v>
          </cell>
          <cell r="B426" t="str">
            <v>Oak Creek Energy Systems Inc.</v>
          </cell>
          <cell r="C426" t="str">
            <v>SO4</v>
          </cell>
          <cell r="D426" t="str">
            <v>Wind</v>
          </cell>
          <cell r="E426" t="str">
            <v>David R Cox</v>
          </cell>
          <cell r="F426" t="str">
            <v>Active</v>
          </cell>
          <cell r="G426">
            <v>32745</v>
          </cell>
          <cell r="H426">
            <v>30</v>
          </cell>
          <cell r="I426">
            <v>31453</v>
          </cell>
          <cell r="J426">
            <v>31777</v>
          </cell>
          <cell r="K426">
            <v>42409</v>
          </cell>
          <cell r="M426">
            <v>24000</v>
          </cell>
          <cell r="O426">
            <v>24000</v>
          </cell>
          <cell r="Q426">
            <v>27917</v>
          </cell>
          <cell r="R426">
            <v>27917</v>
          </cell>
          <cell r="S426">
            <v>27900</v>
          </cell>
        </row>
        <row r="427">
          <cell r="A427">
            <v>6236</v>
          </cell>
          <cell r="B427" t="str">
            <v>Calwind Resources Inc. II</v>
          </cell>
          <cell r="C427" t="str">
            <v>SO1</v>
          </cell>
          <cell r="D427" t="str">
            <v>Wind</v>
          </cell>
          <cell r="E427" t="str">
            <v>Cathy Mendoza</v>
          </cell>
          <cell r="F427" t="str">
            <v>Active</v>
          </cell>
          <cell r="G427">
            <v>33326</v>
          </cell>
          <cell r="H427">
            <v>22</v>
          </cell>
          <cell r="I427">
            <v>33326</v>
          </cell>
          <cell r="J427">
            <v>33326</v>
          </cell>
          <cell r="K427">
            <v>41361</v>
          </cell>
          <cell r="M427">
            <v>21795</v>
          </cell>
          <cell r="O427">
            <v>21795</v>
          </cell>
          <cell r="Q427">
            <v>21775</v>
          </cell>
          <cell r="R427">
            <v>21775</v>
          </cell>
          <cell r="S427">
            <v>21795</v>
          </cell>
        </row>
        <row r="428">
          <cell r="A428">
            <v>6304</v>
          </cell>
          <cell r="B428" t="str">
            <v>Mountain View Power Partners IV, LLC</v>
          </cell>
          <cell r="C428" t="str">
            <v>ERR</v>
          </cell>
          <cell r="D428" t="str">
            <v>Wind</v>
          </cell>
          <cell r="E428" t="str">
            <v>Anthony F Blakemore</v>
          </cell>
          <cell r="F428" t="str">
            <v>Active</v>
          </cell>
          <cell r="G428">
            <v>38419</v>
          </cell>
          <cell r="H428">
            <v>20</v>
          </cell>
          <cell r="I428">
            <v>39066</v>
          </cell>
        </row>
        <row r="429">
          <cell r="A429">
            <v>6305</v>
          </cell>
          <cell r="B429" t="str">
            <v>PPM Energy, Inc.</v>
          </cell>
          <cell r="C429" t="str">
            <v>ERR</v>
          </cell>
          <cell r="D429" t="str">
            <v>Wind</v>
          </cell>
          <cell r="E429" t="str">
            <v>Cathy Mendoza</v>
          </cell>
          <cell r="F429" t="str">
            <v>Active</v>
          </cell>
          <cell r="G429">
            <v>38595</v>
          </cell>
          <cell r="H429">
            <v>0</v>
          </cell>
        </row>
        <row r="430">
          <cell r="A430">
            <v>6306</v>
          </cell>
          <cell r="B430" t="str">
            <v>Coram Energy, LLC</v>
          </cell>
          <cell r="C430" t="str">
            <v>ERR</v>
          </cell>
          <cell r="D430" t="str">
            <v>Wind</v>
          </cell>
          <cell r="E430" t="str">
            <v>Anthony F Blakemore</v>
          </cell>
          <cell r="F430" t="str">
            <v>Active</v>
          </cell>
          <cell r="G430">
            <v>38419</v>
          </cell>
          <cell r="H430">
            <v>20</v>
          </cell>
          <cell r="I430">
            <v>38717</v>
          </cell>
        </row>
        <row r="431">
          <cell r="A431">
            <v>6307</v>
          </cell>
          <cell r="B431" t="str">
            <v>Aero Energy L.L.C.</v>
          </cell>
          <cell r="C431" t="str">
            <v>ERR</v>
          </cell>
          <cell r="D431" t="str">
            <v>Wind</v>
          </cell>
          <cell r="E431" t="str">
            <v>Pam Snethen</v>
          </cell>
          <cell r="F431" t="str">
            <v>Active</v>
          </cell>
          <cell r="G431">
            <v>38419</v>
          </cell>
          <cell r="H431">
            <v>20</v>
          </cell>
        </row>
        <row r="432">
          <cell r="A432">
            <v>6308</v>
          </cell>
          <cell r="B432" t="str">
            <v>PAMC Management Corporation</v>
          </cell>
          <cell r="C432" t="str">
            <v>RSO1</v>
          </cell>
          <cell r="D432" t="str">
            <v>Wind</v>
          </cell>
          <cell r="E432" t="str">
            <v>Pam Snethen</v>
          </cell>
          <cell r="F432" t="str">
            <v>Active</v>
          </cell>
          <cell r="G432">
            <v>38526</v>
          </cell>
          <cell r="H432">
            <v>5</v>
          </cell>
          <cell r="I432">
            <v>38526</v>
          </cell>
          <cell r="K432">
            <v>40351</v>
          </cell>
          <cell r="M432">
            <v>30000</v>
          </cell>
          <cell r="O432">
            <v>30000</v>
          </cell>
          <cell r="Q432">
            <v>29900</v>
          </cell>
          <cell r="R432">
            <v>29900</v>
          </cell>
          <cell r="S432">
            <v>30000</v>
          </cell>
        </row>
        <row r="433">
          <cell r="A433">
            <v>6901</v>
          </cell>
          <cell r="B433" t="str">
            <v>Kenetech Windpower, Inc</v>
          </cell>
          <cell r="C433" t="str">
            <v>BRPU</v>
          </cell>
          <cell r="D433" t="str">
            <v>Wind</v>
          </cell>
          <cell r="E433" t="str">
            <v>Cynthia Shindle</v>
          </cell>
          <cell r="F433" t="str">
            <v>Terminated</v>
          </cell>
          <cell r="G433">
            <v>36161</v>
          </cell>
          <cell r="H433">
            <v>0</v>
          </cell>
          <cell r="I433">
            <v>36161</v>
          </cell>
        </row>
        <row r="434">
          <cell r="A434">
            <v>6902</v>
          </cell>
          <cell r="B434" t="str">
            <v>LG&amp;E Power, Inc</v>
          </cell>
          <cell r="C434" t="str">
            <v>BRPU</v>
          </cell>
          <cell r="D434" t="str">
            <v>Wind</v>
          </cell>
          <cell r="E434" t="str">
            <v>Cynthia Shindle</v>
          </cell>
          <cell r="F434" t="str">
            <v>Terminated</v>
          </cell>
          <cell r="G434">
            <v>36161</v>
          </cell>
          <cell r="H434">
            <v>0</v>
          </cell>
          <cell r="I434">
            <v>36161</v>
          </cell>
        </row>
        <row r="435">
          <cell r="A435">
            <v>6913</v>
          </cell>
          <cell r="B435" t="str">
            <v>Zond Systems, Inc.</v>
          </cell>
          <cell r="C435" t="str">
            <v>BRPU</v>
          </cell>
          <cell r="D435" t="str">
            <v>Wind</v>
          </cell>
          <cell r="E435" t="str">
            <v>Cynthia Shindle</v>
          </cell>
          <cell r="F435" t="str">
            <v>Terminated</v>
          </cell>
          <cell r="G435">
            <v>36161</v>
          </cell>
          <cell r="H435">
            <v>0</v>
          </cell>
          <cell r="I435">
            <v>36161</v>
          </cell>
        </row>
        <row r="436">
          <cell r="A436">
            <v>6920</v>
          </cell>
          <cell r="B436" t="str">
            <v>Seawest Energy Corporation</v>
          </cell>
          <cell r="C436" t="str">
            <v>BRPU</v>
          </cell>
          <cell r="D436" t="str">
            <v>Wind</v>
          </cell>
          <cell r="E436" t="str">
            <v>Cynthia Shindle</v>
          </cell>
          <cell r="F436" t="str">
            <v>Terminated</v>
          </cell>
          <cell r="G436">
            <v>36161</v>
          </cell>
          <cell r="H436">
            <v>0</v>
          </cell>
          <cell r="I436">
            <v>36161</v>
          </cell>
        </row>
        <row r="437">
          <cell r="A437">
            <v>6940</v>
          </cell>
          <cell r="B437" t="str">
            <v>Laird Doctor, General Partner for</v>
          </cell>
          <cell r="C437" t="str">
            <v>BRPU</v>
          </cell>
          <cell r="D437" t="str">
            <v>Wind</v>
          </cell>
          <cell r="E437" t="str">
            <v>Cynthia Shindle</v>
          </cell>
          <cell r="F437" t="str">
            <v>Terminated</v>
          </cell>
          <cell r="G437">
            <v>36312</v>
          </cell>
          <cell r="H437">
            <v>30</v>
          </cell>
          <cell r="I437">
            <v>36312</v>
          </cell>
        </row>
        <row r="438">
          <cell r="A438">
            <v>7002</v>
          </cell>
          <cell r="B438" t="str">
            <v>Rocketdyne Non-QF, Santa Susanna</v>
          </cell>
          <cell r="C438" t="str">
            <v>SO1</v>
          </cell>
          <cell r="E438" t="str">
            <v>Cynthia Shindle</v>
          </cell>
          <cell r="F438" t="str">
            <v>Terminated</v>
          </cell>
          <cell r="G438">
            <v>35408</v>
          </cell>
          <cell r="H438">
            <v>1</v>
          </cell>
          <cell r="I438">
            <v>35387</v>
          </cell>
          <cell r="J438">
            <v>35387</v>
          </cell>
          <cell r="K438">
            <v>35894</v>
          </cell>
          <cell r="M438">
            <v>5000</v>
          </cell>
          <cell r="O438">
            <v>5000</v>
          </cell>
          <cell r="Q438">
            <v>5000</v>
          </cell>
          <cell r="R438">
            <v>5000</v>
          </cell>
          <cell r="S438">
            <v>5000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"/>
      <sheetName val="Step x Step"/>
      <sheetName val="Summary"/>
      <sheetName val="Analysis"/>
      <sheetName val="Forecasts"/>
      <sheetName val="Gas&amp;Power"/>
      <sheetName val="Treasury"/>
      <sheetName val="WIT"/>
      <sheetName val="Gen.Type"/>
      <sheetName val="Chart1"/>
      <sheetName val="Chart2"/>
      <sheetName val="PriceForecasts"/>
      <sheetName val="Sheet3"/>
      <sheetName val="Sheet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">
          <cell r="A1" t="str">
            <v>QFID</v>
          </cell>
          <cell r="B1" t="str">
            <v>Project Name</v>
          </cell>
          <cell r="C1" t="str">
            <v>Contract Type</v>
          </cell>
          <cell r="D1" t="str">
            <v>Technology</v>
          </cell>
          <cell r="E1" t="str">
            <v>Contract Manager</v>
          </cell>
          <cell r="F1" t="str">
            <v>Contract Status</v>
          </cell>
          <cell r="G1" t="str">
            <v>Execution Date</v>
          </cell>
          <cell r="H1" t="str">
            <v>Contract Term</v>
          </cell>
          <cell r="I1" t="str">
            <v>On-Line Date</v>
          </cell>
          <cell r="J1" t="str">
            <v>Firm Oper Date</v>
          </cell>
          <cell r="K1" t="str">
            <v>Termination Date</v>
          </cell>
          <cell r="L1" t="str">
            <v>Contract Firm</v>
          </cell>
          <cell r="M1" t="str">
            <v>Contract As-Avail</v>
          </cell>
          <cell r="N1" t="str">
            <v>Contract Bypass</v>
          </cell>
          <cell r="O1" t="str">
            <v>Total Contract Capacity</v>
          </cell>
          <cell r="P1" t="str">
            <v>On-Line Firm</v>
          </cell>
          <cell r="Q1" t="str">
            <v>On-Line As-Avail</v>
          </cell>
          <cell r="R1" t="str">
            <v>Total Net On-Line Capacity</v>
          </cell>
          <cell r="S1" t="str">
            <v>Nameplate</v>
          </cell>
        </row>
        <row r="2">
          <cell r="A2">
            <v>1004</v>
          </cell>
          <cell r="B2" t="str">
            <v>Central Plants Inc. - Upland</v>
          </cell>
          <cell r="C2" t="str">
            <v>NEG</v>
          </cell>
          <cell r="D2" t="str">
            <v>Biomass</v>
          </cell>
          <cell r="E2" t="str">
            <v>Cynthia Shindle</v>
          </cell>
          <cell r="F2" t="str">
            <v>Terminated</v>
          </cell>
          <cell r="G2">
            <v>30140</v>
          </cell>
          <cell r="H2">
            <v>15</v>
          </cell>
          <cell r="I2">
            <v>30672</v>
          </cell>
          <cell r="J2">
            <v>30672</v>
          </cell>
          <cell r="K2">
            <v>35065</v>
          </cell>
          <cell r="L2">
            <v>300</v>
          </cell>
          <cell r="M2">
            <v>140</v>
          </cell>
          <cell r="N2">
            <v>60</v>
          </cell>
          <cell r="O2">
            <v>500</v>
          </cell>
          <cell r="P2">
            <v>300</v>
          </cell>
          <cell r="Q2">
            <v>140</v>
          </cell>
          <cell r="R2">
            <v>440</v>
          </cell>
          <cell r="S2">
            <v>500</v>
          </cell>
        </row>
        <row r="3">
          <cell r="A3">
            <v>1005</v>
          </cell>
          <cell r="B3" t="str">
            <v>Generating Resource Recovery Partners,LP</v>
          </cell>
          <cell r="C3" t="str">
            <v>RSO1</v>
          </cell>
          <cell r="D3" t="str">
            <v>Biomass</v>
          </cell>
          <cell r="E3" t="str">
            <v>Pam Snethen</v>
          </cell>
          <cell r="F3" t="str">
            <v>Active</v>
          </cell>
          <cell r="G3">
            <v>30140</v>
          </cell>
          <cell r="H3">
            <v>20</v>
          </cell>
          <cell r="I3">
            <v>31031</v>
          </cell>
          <cell r="J3">
            <v>31031</v>
          </cell>
          <cell r="K3">
            <v>40164</v>
          </cell>
          <cell r="M3">
            <v>5625</v>
          </cell>
          <cell r="O3">
            <v>5625</v>
          </cell>
          <cell r="Q3">
            <v>5625</v>
          </cell>
          <cell r="R3">
            <v>5625</v>
          </cell>
          <cell r="S3">
            <v>5625</v>
          </cell>
        </row>
        <row r="4">
          <cell r="A4">
            <v>1007</v>
          </cell>
          <cell r="B4" t="str">
            <v>Royal Farms</v>
          </cell>
          <cell r="C4" t="str">
            <v>SO3</v>
          </cell>
          <cell r="D4" t="str">
            <v>Biomass</v>
          </cell>
          <cell r="E4" t="str">
            <v>Pam Snethen</v>
          </cell>
          <cell r="F4" t="str">
            <v>Active</v>
          </cell>
          <cell r="G4">
            <v>30924</v>
          </cell>
          <cell r="H4">
            <v>1</v>
          </cell>
          <cell r="I4">
            <v>30337</v>
          </cell>
          <cell r="J4">
            <v>30337</v>
          </cell>
          <cell r="N4">
            <v>75</v>
          </cell>
          <cell r="O4">
            <v>75</v>
          </cell>
          <cell r="S4">
            <v>75</v>
          </cell>
        </row>
        <row r="5">
          <cell r="A5">
            <v>1009</v>
          </cell>
          <cell r="B5" t="str">
            <v>L.A. Co. Sanitation Dist CSD 2610</v>
          </cell>
          <cell r="C5" t="str">
            <v>NEG</v>
          </cell>
          <cell r="D5" t="str">
            <v>Biomass</v>
          </cell>
          <cell r="E5" t="str">
            <v>Cathy Mendoza</v>
          </cell>
          <cell r="F5" t="str">
            <v>Active</v>
          </cell>
          <cell r="G5">
            <v>30340</v>
          </cell>
          <cell r="H5">
            <v>1</v>
          </cell>
          <cell r="I5">
            <v>30642</v>
          </cell>
          <cell r="J5">
            <v>30642</v>
          </cell>
          <cell r="M5">
            <v>2550</v>
          </cell>
          <cell r="N5">
            <v>1350</v>
          </cell>
          <cell r="O5">
            <v>3900</v>
          </cell>
          <cell r="Q5">
            <v>2550</v>
          </cell>
          <cell r="R5">
            <v>2550</v>
          </cell>
          <cell r="S5">
            <v>3900</v>
          </cell>
        </row>
        <row r="6">
          <cell r="A6">
            <v>1010</v>
          </cell>
          <cell r="B6" t="str">
            <v>Brea Power Partners L. P.</v>
          </cell>
          <cell r="C6" t="str">
            <v>RSO1</v>
          </cell>
          <cell r="D6" t="str">
            <v>Biomass</v>
          </cell>
          <cell r="E6" t="str">
            <v>Pam Snethen</v>
          </cell>
          <cell r="F6" t="str">
            <v>Active</v>
          </cell>
          <cell r="G6">
            <v>30316</v>
          </cell>
          <cell r="H6">
            <v>5</v>
          </cell>
          <cell r="I6">
            <v>30980</v>
          </cell>
          <cell r="J6">
            <v>31048</v>
          </cell>
          <cell r="K6">
            <v>40260</v>
          </cell>
          <cell r="M6">
            <v>4900</v>
          </cell>
          <cell r="N6">
            <v>725</v>
          </cell>
          <cell r="O6">
            <v>5625</v>
          </cell>
          <cell r="Q6">
            <v>4900</v>
          </cell>
          <cell r="R6">
            <v>4900</v>
          </cell>
          <cell r="S6">
            <v>5625</v>
          </cell>
        </row>
        <row r="7">
          <cell r="A7">
            <v>1011</v>
          </cell>
          <cell r="B7" t="str">
            <v>City of Oxnard</v>
          </cell>
          <cell r="C7" t="str">
            <v>SO1</v>
          </cell>
          <cell r="D7" t="str">
            <v>Biomass</v>
          </cell>
          <cell r="E7" t="str">
            <v>Cathy Mendoza</v>
          </cell>
          <cell r="F7" t="str">
            <v>Terminated</v>
          </cell>
          <cell r="G7">
            <v>32308</v>
          </cell>
          <cell r="H7">
            <v>1</v>
          </cell>
          <cell r="I7">
            <v>29963</v>
          </cell>
          <cell r="J7">
            <v>29963</v>
          </cell>
          <cell r="K7">
            <v>35261</v>
          </cell>
          <cell r="N7">
            <v>1500</v>
          </cell>
          <cell r="O7">
            <v>1500</v>
          </cell>
          <cell r="S7">
            <v>1500</v>
          </cell>
        </row>
        <row r="8">
          <cell r="A8">
            <v>1012</v>
          </cell>
          <cell r="B8" t="str">
            <v>City of Palm Springs - Sewer Plant</v>
          </cell>
          <cell r="C8" t="str">
            <v>SO1</v>
          </cell>
          <cell r="D8" t="str">
            <v>Biomass</v>
          </cell>
          <cell r="E8" t="str">
            <v>Bruce McCarthy</v>
          </cell>
          <cell r="F8" t="str">
            <v>Terminated</v>
          </cell>
          <cell r="G8">
            <v>30441</v>
          </cell>
          <cell r="H8">
            <v>1</v>
          </cell>
          <cell r="I8">
            <v>30441</v>
          </cell>
          <cell r="J8">
            <v>30441</v>
          </cell>
          <cell r="K8">
            <v>37972</v>
          </cell>
          <cell r="M8">
            <v>250</v>
          </cell>
          <cell r="O8">
            <v>250</v>
          </cell>
          <cell r="Q8">
            <v>250</v>
          </cell>
          <cell r="R8">
            <v>250</v>
          </cell>
          <cell r="S8">
            <v>250</v>
          </cell>
        </row>
        <row r="9">
          <cell r="A9">
            <v>1015</v>
          </cell>
          <cell r="B9" t="str">
            <v>Aliso Water Management Agency</v>
          </cell>
          <cell r="C9" t="str">
            <v>NEG</v>
          </cell>
          <cell r="D9" t="str">
            <v>Biomass</v>
          </cell>
          <cell r="E9" t="str">
            <v>Bruce McCarthy</v>
          </cell>
          <cell r="F9" t="str">
            <v>Terminated</v>
          </cell>
          <cell r="G9">
            <v>30414</v>
          </cell>
          <cell r="H9">
            <v>1</v>
          </cell>
          <cell r="I9">
            <v>30473</v>
          </cell>
          <cell r="J9">
            <v>30473</v>
          </cell>
          <cell r="K9">
            <v>37314</v>
          </cell>
          <cell r="N9">
            <v>1200</v>
          </cell>
          <cell r="O9">
            <v>1200</v>
          </cell>
          <cell r="S9">
            <v>1200</v>
          </cell>
        </row>
        <row r="10">
          <cell r="A10">
            <v>1018</v>
          </cell>
          <cell r="B10" t="str">
            <v>Penrose Landfill Gas Conversion, LLC</v>
          </cell>
          <cell r="C10" t="str">
            <v>SO1</v>
          </cell>
          <cell r="D10" t="str">
            <v>Biomass</v>
          </cell>
          <cell r="E10" t="str">
            <v>David R Cox</v>
          </cell>
          <cell r="F10" t="str">
            <v>Terminated</v>
          </cell>
          <cell r="G10">
            <v>30662</v>
          </cell>
          <cell r="H10">
            <v>20</v>
          </cell>
          <cell r="I10">
            <v>31544</v>
          </cell>
          <cell r="J10">
            <v>31544</v>
          </cell>
          <cell r="K10">
            <v>38848</v>
          </cell>
          <cell r="M10">
            <v>11500</v>
          </cell>
          <cell r="N10">
            <v>500</v>
          </cell>
          <cell r="O10">
            <v>12000</v>
          </cell>
          <cell r="Q10">
            <v>11500</v>
          </cell>
          <cell r="R10">
            <v>11500</v>
          </cell>
          <cell r="S10">
            <v>12000</v>
          </cell>
        </row>
        <row r="11">
          <cell r="A11">
            <v>1022</v>
          </cell>
          <cell r="B11" t="str">
            <v>Toyon Landfill Gas Conversion, LLC</v>
          </cell>
          <cell r="C11" t="str">
            <v>SO1</v>
          </cell>
          <cell r="D11" t="str">
            <v>Biomass</v>
          </cell>
          <cell r="E11" t="str">
            <v>David R Cox</v>
          </cell>
          <cell r="F11" t="str">
            <v>Active</v>
          </cell>
          <cell r="G11">
            <v>30297</v>
          </cell>
          <cell r="H11">
            <v>20</v>
          </cell>
          <cell r="I11">
            <v>31544</v>
          </cell>
          <cell r="J11">
            <v>31544</v>
          </cell>
          <cell r="K11">
            <v>38879</v>
          </cell>
          <cell r="M11">
            <v>11500</v>
          </cell>
          <cell r="N11">
            <v>500</v>
          </cell>
          <cell r="O11">
            <v>12000</v>
          </cell>
          <cell r="Q11">
            <v>11500</v>
          </cell>
          <cell r="R11">
            <v>11500</v>
          </cell>
          <cell r="S11">
            <v>12000</v>
          </cell>
        </row>
        <row r="12">
          <cell r="A12">
            <v>1023</v>
          </cell>
          <cell r="B12" t="str">
            <v>Delano Energy Company, Inc.</v>
          </cell>
          <cell r="C12" t="str">
            <v>NEG</v>
          </cell>
          <cell r="D12" t="str">
            <v>Biomass</v>
          </cell>
          <cell r="E12" t="str">
            <v>Bruce McCarthy</v>
          </cell>
          <cell r="F12" t="str">
            <v>Buyout Only</v>
          </cell>
          <cell r="G12">
            <v>30816</v>
          </cell>
          <cell r="H12">
            <v>30</v>
          </cell>
          <cell r="I12">
            <v>33053</v>
          </cell>
          <cell r="J12">
            <v>33120</v>
          </cell>
          <cell r="K12">
            <v>36525</v>
          </cell>
          <cell r="L12">
            <v>48100</v>
          </cell>
          <cell r="M12">
            <v>5250</v>
          </cell>
          <cell r="N12">
            <v>3050</v>
          </cell>
          <cell r="O12">
            <v>56400</v>
          </cell>
          <cell r="P12">
            <v>48100</v>
          </cell>
          <cell r="Q12">
            <v>5250</v>
          </cell>
          <cell r="R12">
            <v>53350</v>
          </cell>
          <cell r="S12">
            <v>56400</v>
          </cell>
        </row>
        <row r="13">
          <cell r="A13">
            <v>1024</v>
          </cell>
          <cell r="B13" t="str">
            <v>West Coast Cogeneration Inc.</v>
          </cell>
          <cell r="C13" t="str">
            <v>SO1</v>
          </cell>
          <cell r="D13" t="str">
            <v>Biomass</v>
          </cell>
          <cell r="E13" t="str">
            <v>Michele Walker</v>
          </cell>
          <cell r="F13" t="str">
            <v>Terminated</v>
          </cell>
          <cell r="G13">
            <v>34878</v>
          </cell>
          <cell r="H13">
            <v>30</v>
          </cell>
          <cell r="I13">
            <v>31544</v>
          </cell>
          <cell r="J13">
            <v>31827</v>
          </cell>
          <cell r="K13">
            <v>34897</v>
          </cell>
          <cell r="M13">
            <v>6500</v>
          </cell>
          <cell r="O13">
            <v>6500</v>
          </cell>
          <cell r="Q13">
            <v>6500</v>
          </cell>
          <cell r="R13">
            <v>6500</v>
          </cell>
          <cell r="S13">
            <v>6500</v>
          </cell>
        </row>
        <row r="14">
          <cell r="A14">
            <v>1026</v>
          </cell>
          <cell r="B14" t="str">
            <v>Commerce Refuse To Energy Authority</v>
          </cell>
          <cell r="C14" t="str">
            <v>NEG</v>
          </cell>
          <cell r="D14" t="str">
            <v>Biomass</v>
          </cell>
          <cell r="E14" t="str">
            <v>Cathy Mendoza</v>
          </cell>
          <cell r="F14" t="str">
            <v>Active</v>
          </cell>
          <cell r="G14">
            <v>30965</v>
          </cell>
          <cell r="H14">
            <v>30</v>
          </cell>
          <cell r="I14">
            <v>31729</v>
          </cell>
          <cell r="J14">
            <v>31778</v>
          </cell>
          <cell r="K14">
            <v>42735</v>
          </cell>
          <cell r="L14">
            <v>10050</v>
          </cell>
          <cell r="M14">
            <v>450</v>
          </cell>
          <cell r="N14">
            <v>1500</v>
          </cell>
          <cell r="O14">
            <v>12000</v>
          </cell>
          <cell r="P14">
            <v>10050</v>
          </cell>
          <cell r="Q14">
            <v>450</v>
          </cell>
          <cell r="R14">
            <v>10500</v>
          </cell>
          <cell r="S14">
            <v>12000</v>
          </cell>
        </row>
        <row r="15">
          <cell r="A15">
            <v>1027</v>
          </cell>
          <cell r="B15" t="str">
            <v>New Charleston Power I L.P.</v>
          </cell>
          <cell r="C15" t="str">
            <v>SO4</v>
          </cell>
          <cell r="D15" t="str">
            <v>Biomass</v>
          </cell>
          <cell r="E15" t="str">
            <v>Cynthia Shindle</v>
          </cell>
          <cell r="F15" t="str">
            <v>Terminated</v>
          </cell>
          <cell r="G15">
            <v>30970</v>
          </cell>
          <cell r="H15">
            <v>30</v>
          </cell>
          <cell r="I15">
            <v>32190</v>
          </cell>
          <cell r="J15">
            <v>32436</v>
          </cell>
          <cell r="K15">
            <v>43392</v>
          </cell>
          <cell r="L15">
            <v>15000</v>
          </cell>
          <cell r="O15">
            <v>15000</v>
          </cell>
          <cell r="P15">
            <v>15000</v>
          </cell>
          <cell r="R15">
            <v>15000</v>
          </cell>
          <cell r="S15">
            <v>15000</v>
          </cell>
        </row>
        <row r="16">
          <cell r="A16">
            <v>1028</v>
          </cell>
          <cell r="B16" t="str">
            <v>City of Long Beach</v>
          </cell>
          <cell r="C16" t="str">
            <v>NEG</v>
          </cell>
          <cell r="D16" t="str">
            <v>Biomass</v>
          </cell>
          <cell r="E16" t="str">
            <v>Pam Snethen</v>
          </cell>
          <cell r="F16" t="str">
            <v>Active</v>
          </cell>
          <cell r="G16">
            <v>31007</v>
          </cell>
          <cell r="H16">
            <v>30</v>
          </cell>
          <cell r="I16">
            <v>32328</v>
          </cell>
          <cell r="J16">
            <v>32485</v>
          </cell>
          <cell r="K16">
            <v>43441</v>
          </cell>
          <cell r="L16">
            <v>19700</v>
          </cell>
          <cell r="M16">
            <v>11400</v>
          </cell>
          <cell r="N16">
            <v>3500</v>
          </cell>
          <cell r="O16">
            <v>34600</v>
          </cell>
          <cell r="P16">
            <v>19700</v>
          </cell>
          <cell r="Q16">
            <v>11400</v>
          </cell>
          <cell r="R16">
            <v>31100</v>
          </cell>
          <cell r="S16">
            <v>34600</v>
          </cell>
        </row>
        <row r="17">
          <cell r="A17">
            <v>1029</v>
          </cell>
          <cell r="B17" t="str">
            <v>Gas Recovery Systems</v>
          </cell>
          <cell r="C17" t="str">
            <v>SO1</v>
          </cell>
          <cell r="D17" t="str">
            <v>Biomass</v>
          </cell>
          <cell r="E17" t="str">
            <v>Bruce McCarthy</v>
          </cell>
          <cell r="F17" t="str">
            <v>Terminated</v>
          </cell>
          <cell r="G17">
            <v>30987</v>
          </cell>
          <cell r="H17">
            <v>30</v>
          </cell>
          <cell r="I17">
            <v>32547</v>
          </cell>
          <cell r="J17">
            <v>32623</v>
          </cell>
          <cell r="K17">
            <v>36691</v>
          </cell>
          <cell r="L17">
            <v>17100</v>
          </cell>
          <cell r="N17">
            <v>2900</v>
          </cell>
          <cell r="O17">
            <v>20000</v>
          </cell>
          <cell r="P17">
            <v>17100</v>
          </cell>
          <cell r="R17">
            <v>17100</v>
          </cell>
          <cell r="S17">
            <v>20000</v>
          </cell>
        </row>
        <row r="18">
          <cell r="A18">
            <v>1031</v>
          </cell>
          <cell r="B18" t="str">
            <v>Sierra Power Corporation</v>
          </cell>
          <cell r="C18" t="str">
            <v>SO4</v>
          </cell>
          <cell r="D18" t="str">
            <v>Biomass</v>
          </cell>
          <cell r="E18" t="str">
            <v>Bruce McCarthy</v>
          </cell>
          <cell r="F18" t="str">
            <v>Terminated</v>
          </cell>
          <cell r="G18">
            <v>31034</v>
          </cell>
          <cell r="H18">
            <v>30</v>
          </cell>
          <cell r="I18">
            <v>31436</v>
          </cell>
          <cell r="J18">
            <v>31474</v>
          </cell>
          <cell r="K18">
            <v>35053</v>
          </cell>
          <cell r="M18">
            <v>9357</v>
          </cell>
          <cell r="O18">
            <v>9357</v>
          </cell>
          <cell r="Q18">
            <v>9357</v>
          </cell>
          <cell r="R18">
            <v>9357</v>
          </cell>
          <cell r="S18">
            <v>9357</v>
          </cell>
        </row>
        <row r="19">
          <cell r="A19">
            <v>1037</v>
          </cell>
          <cell r="B19" t="str">
            <v>Biogen Power I</v>
          </cell>
          <cell r="C19" t="str">
            <v>SO4</v>
          </cell>
          <cell r="D19" t="str">
            <v>Biomass</v>
          </cell>
          <cell r="E19" t="str">
            <v>Cynthia Shindle</v>
          </cell>
          <cell r="F19" t="str">
            <v>Terminated</v>
          </cell>
          <cell r="G19">
            <v>31147</v>
          </cell>
          <cell r="H19">
            <v>20</v>
          </cell>
          <cell r="I19">
            <v>32168</v>
          </cell>
          <cell r="J19">
            <v>32490</v>
          </cell>
          <cell r="K19">
            <v>34709</v>
          </cell>
          <cell r="L19">
            <v>14500</v>
          </cell>
          <cell r="M19">
            <v>1500</v>
          </cell>
          <cell r="N19">
            <v>2600</v>
          </cell>
          <cell r="O19">
            <v>18600</v>
          </cell>
          <cell r="P19">
            <v>14500</v>
          </cell>
          <cell r="Q19">
            <v>1500</v>
          </cell>
          <cell r="R19">
            <v>16000</v>
          </cell>
          <cell r="S19">
            <v>18600</v>
          </cell>
        </row>
        <row r="20">
          <cell r="A20">
            <v>1038</v>
          </cell>
          <cell r="B20" t="str">
            <v>Colmac Energy Incorporated</v>
          </cell>
          <cell r="C20" t="str">
            <v>SO4</v>
          </cell>
          <cell r="D20" t="str">
            <v>Biomass</v>
          </cell>
          <cell r="E20" t="str">
            <v>Anthony F Blakemore</v>
          </cell>
          <cell r="F20" t="str">
            <v>Active</v>
          </cell>
          <cell r="G20">
            <v>31154</v>
          </cell>
          <cell r="H20">
            <v>30</v>
          </cell>
          <cell r="I20">
            <v>33592</v>
          </cell>
          <cell r="J20">
            <v>33638</v>
          </cell>
          <cell r="K20">
            <v>44595</v>
          </cell>
          <cell r="L20">
            <v>45000</v>
          </cell>
          <cell r="N20">
            <v>4900</v>
          </cell>
          <cell r="O20">
            <v>49900</v>
          </cell>
          <cell r="P20">
            <v>45000</v>
          </cell>
          <cell r="R20">
            <v>45000</v>
          </cell>
          <cell r="S20">
            <v>49900</v>
          </cell>
        </row>
        <row r="21">
          <cell r="A21">
            <v>1040</v>
          </cell>
          <cell r="B21" t="str">
            <v>City of Corona</v>
          </cell>
          <cell r="C21" t="str">
            <v>SO4</v>
          </cell>
          <cell r="D21" t="str">
            <v>Biomass</v>
          </cell>
          <cell r="E21" t="str">
            <v>Michele Walker</v>
          </cell>
          <cell r="F21" t="str">
            <v>Terminated</v>
          </cell>
          <cell r="G21">
            <v>30957</v>
          </cell>
          <cell r="H21">
            <v>20</v>
          </cell>
          <cell r="I21">
            <v>31475</v>
          </cell>
          <cell r="J21">
            <v>31475</v>
          </cell>
          <cell r="K21">
            <v>38600</v>
          </cell>
          <cell r="M21">
            <v>5200</v>
          </cell>
          <cell r="O21">
            <v>5200</v>
          </cell>
          <cell r="Q21">
            <v>5200</v>
          </cell>
          <cell r="R21">
            <v>5200</v>
          </cell>
          <cell r="S21">
            <v>5200</v>
          </cell>
        </row>
        <row r="22">
          <cell r="A22">
            <v>1043</v>
          </cell>
          <cell r="B22" t="str">
            <v>Imperial Resource Recovery Assoc L. P.</v>
          </cell>
          <cell r="C22" t="str">
            <v>SO4</v>
          </cell>
          <cell r="D22" t="str">
            <v>Biomass</v>
          </cell>
          <cell r="E22" t="str">
            <v>Cynthia Shindle</v>
          </cell>
          <cell r="F22" t="str">
            <v>Terminated</v>
          </cell>
          <cell r="G22">
            <v>31153</v>
          </cell>
          <cell r="H22">
            <v>30</v>
          </cell>
          <cell r="I22">
            <v>32855</v>
          </cell>
          <cell r="J22">
            <v>32911</v>
          </cell>
          <cell r="K22">
            <v>43868</v>
          </cell>
          <cell r="L22">
            <v>15000</v>
          </cell>
          <cell r="O22">
            <v>15000</v>
          </cell>
          <cell r="P22">
            <v>15000</v>
          </cell>
          <cell r="R22">
            <v>15000</v>
          </cell>
          <cell r="S22">
            <v>15000</v>
          </cell>
        </row>
        <row r="23">
          <cell r="A23">
            <v>1056</v>
          </cell>
          <cell r="B23" t="str">
            <v>L.A. Co. Sanitation Dist #2807</v>
          </cell>
          <cell r="C23" t="str">
            <v>SO2</v>
          </cell>
          <cell r="D23" t="str">
            <v>Biomass</v>
          </cell>
          <cell r="E23" t="str">
            <v>Cynthia Shindle</v>
          </cell>
          <cell r="F23" t="str">
            <v>Terminated</v>
          </cell>
          <cell r="G23">
            <v>31422</v>
          </cell>
          <cell r="H23">
            <v>5</v>
          </cell>
          <cell r="I23">
            <v>31506</v>
          </cell>
          <cell r="J23">
            <v>33035</v>
          </cell>
          <cell r="K23">
            <v>34861</v>
          </cell>
          <cell r="L23">
            <v>1000</v>
          </cell>
          <cell r="N23">
            <v>17500</v>
          </cell>
          <cell r="O23">
            <v>18500</v>
          </cell>
          <cell r="P23">
            <v>1000</v>
          </cell>
          <cell r="R23">
            <v>1000</v>
          </cell>
          <cell r="S23">
            <v>18500</v>
          </cell>
        </row>
        <row r="24">
          <cell r="A24">
            <v>1068</v>
          </cell>
          <cell r="B24" t="str">
            <v>Co. San. Dist #32 of L.A. Co. (Valencia)</v>
          </cell>
          <cell r="C24" t="str">
            <v>NEG</v>
          </cell>
          <cell r="D24" t="str">
            <v>Biomass</v>
          </cell>
          <cell r="E24" t="str">
            <v>David R Cox</v>
          </cell>
          <cell r="F24" t="str">
            <v>Active</v>
          </cell>
          <cell r="G24">
            <v>31509</v>
          </cell>
          <cell r="H24">
            <v>1</v>
          </cell>
          <cell r="I24">
            <v>32042</v>
          </cell>
          <cell r="J24">
            <v>32042</v>
          </cell>
          <cell r="N24">
            <v>500</v>
          </cell>
          <cell r="O24">
            <v>500</v>
          </cell>
          <cell r="S24">
            <v>500</v>
          </cell>
        </row>
        <row r="25">
          <cell r="A25">
            <v>1077</v>
          </cell>
          <cell r="B25" t="str">
            <v>L.A. Co. Sanitation Dist  Spadra</v>
          </cell>
          <cell r="C25" t="str">
            <v>NEG</v>
          </cell>
          <cell r="D25" t="str">
            <v>Biomass</v>
          </cell>
          <cell r="E25" t="str">
            <v>Cathy Mendoza</v>
          </cell>
          <cell r="F25" t="str">
            <v>Active</v>
          </cell>
          <cell r="G25">
            <v>31590</v>
          </cell>
          <cell r="H25">
            <v>30</v>
          </cell>
          <cell r="I25">
            <v>32925</v>
          </cell>
          <cell r="J25">
            <v>33332</v>
          </cell>
          <cell r="K25">
            <v>44289</v>
          </cell>
          <cell r="L25">
            <v>7000</v>
          </cell>
          <cell r="M25">
            <v>1000</v>
          </cell>
          <cell r="N25">
            <v>1000</v>
          </cell>
          <cell r="O25">
            <v>9000</v>
          </cell>
          <cell r="P25">
            <v>7000</v>
          </cell>
          <cell r="Q25">
            <v>1000</v>
          </cell>
          <cell r="R25">
            <v>8000</v>
          </cell>
          <cell r="S25">
            <v>8000</v>
          </cell>
        </row>
        <row r="26">
          <cell r="A26">
            <v>1082</v>
          </cell>
          <cell r="B26" t="str">
            <v>L.A. Co. Sanitation Dist #C-2850</v>
          </cell>
          <cell r="C26" t="str">
            <v>NEG</v>
          </cell>
          <cell r="D26" t="str">
            <v>Biomass</v>
          </cell>
          <cell r="E26" t="str">
            <v>Cathy Mendoza</v>
          </cell>
          <cell r="F26" t="str">
            <v>Active</v>
          </cell>
          <cell r="G26">
            <v>31590</v>
          </cell>
          <cell r="H26">
            <v>20</v>
          </cell>
          <cell r="I26">
            <v>32283</v>
          </cell>
          <cell r="J26">
            <v>32498</v>
          </cell>
          <cell r="K26">
            <v>39802</v>
          </cell>
          <cell r="L26">
            <v>3000</v>
          </cell>
          <cell r="M26">
            <v>4000</v>
          </cell>
          <cell r="N26">
            <v>6000</v>
          </cell>
          <cell r="O26">
            <v>13000</v>
          </cell>
          <cell r="P26">
            <v>3000</v>
          </cell>
          <cell r="Q26">
            <v>4000</v>
          </cell>
          <cell r="R26">
            <v>7000</v>
          </cell>
          <cell r="S26">
            <v>13000</v>
          </cell>
        </row>
        <row r="27">
          <cell r="A27">
            <v>1087</v>
          </cell>
          <cell r="B27" t="str">
            <v>Royal Farms #2</v>
          </cell>
          <cell r="C27" t="str">
            <v>SO3</v>
          </cell>
          <cell r="D27" t="str">
            <v>Biomass</v>
          </cell>
          <cell r="E27" t="str">
            <v>Pam Snethen</v>
          </cell>
          <cell r="F27" t="str">
            <v>Active</v>
          </cell>
          <cell r="G27">
            <v>31717</v>
          </cell>
          <cell r="H27">
            <v>1</v>
          </cell>
          <cell r="I27">
            <v>31862</v>
          </cell>
          <cell r="J27">
            <v>31862</v>
          </cell>
          <cell r="N27">
            <v>100</v>
          </cell>
          <cell r="O27">
            <v>100</v>
          </cell>
          <cell r="S27">
            <v>100</v>
          </cell>
        </row>
        <row r="28">
          <cell r="A28">
            <v>1088</v>
          </cell>
          <cell r="B28" t="str">
            <v>Sharp Ranch</v>
          </cell>
          <cell r="C28" t="str">
            <v>SO3</v>
          </cell>
          <cell r="D28" t="str">
            <v>Biomass</v>
          </cell>
          <cell r="E28" t="str">
            <v>Anthony F Blakemore</v>
          </cell>
          <cell r="F28" t="str">
            <v>Active</v>
          </cell>
          <cell r="G28">
            <v>31717</v>
          </cell>
          <cell r="H28">
            <v>1</v>
          </cell>
          <cell r="I28">
            <v>31867</v>
          </cell>
          <cell r="J28">
            <v>31867</v>
          </cell>
          <cell r="N28">
            <v>75</v>
          </cell>
          <cell r="O28">
            <v>75</v>
          </cell>
          <cell r="S28">
            <v>75</v>
          </cell>
        </row>
        <row r="29">
          <cell r="A29">
            <v>1090</v>
          </cell>
          <cell r="B29" t="str">
            <v>L.A. Co. Sanitation Dist</v>
          </cell>
          <cell r="C29" t="str">
            <v>NEG</v>
          </cell>
          <cell r="D29" t="str">
            <v>Biomass</v>
          </cell>
          <cell r="E29" t="str">
            <v>Cathy Mendoza</v>
          </cell>
          <cell r="F29" t="str">
            <v>Active</v>
          </cell>
          <cell r="G29">
            <v>31034</v>
          </cell>
          <cell r="H29">
            <v>30</v>
          </cell>
          <cell r="I29">
            <v>31632</v>
          </cell>
          <cell r="J29">
            <v>31778</v>
          </cell>
          <cell r="K29">
            <v>42735</v>
          </cell>
          <cell r="L29">
            <v>46000</v>
          </cell>
          <cell r="N29">
            <v>4000</v>
          </cell>
          <cell r="O29">
            <v>50000</v>
          </cell>
          <cell r="P29">
            <v>46000</v>
          </cell>
          <cell r="R29">
            <v>46000</v>
          </cell>
          <cell r="S29">
            <v>50000</v>
          </cell>
        </row>
        <row r="30">
          <cell r="A30">
            <v>1091</v>
          </cell>
          <cell r="B30" t="str">
            <v>North American Trading &amp; Marketing, Inc.</v>
          </cell>
          <cell r="C30" t="str">
            <v>ERR</v>
          </cell>
          <cell r="D30" t="str">
            <v>Biomass</v>
          </cell>
          <cell r="E30" t="str">
            <v>Anthony F Blakemore</v>
          </cell>
          <cell r="F30" t="str">
            <v>Active</v>
          </cell>
          <cell r="G30">
            <v>37610</v>
          </cell>
          <cell r="H30">
            <v>15</v>
          </cell>
        </row>
        <row r="31">
          <cell r="A31">
            <v>1092</v>
          </cell>
          <cell r="B31" t="str">
            <v>Bio Energy Partners</v>
          </cell>
          <cell r="C31" t="str">
            <v>SO1</v>
          </cell>
          <cell r="D31" t="str">
            <v>Biomass</v>
          </cell>
          <cell r="E31" t="str">
            <v>Bruce McCarthy</v>
          </cell>
          <cell r="F31" t="str">
            <v>Terminated</v>
          </cell>
          <cell r="G31">
            <v>33620</v>
          </cell>
          <cell r="H31">
            <v>30</v>
          </cell>
          <cell r="K31">
            <v>34352</v>
          </cell>
        </row>
        <row r="32">
          <cell r="A32">
            <v>1093</v>
          </cell>
          <cell r="B32" t="str">
            <v>WM Energy Solutions, Inc. (El Sobrante)</v>
          </cell>
          <cell r="C32" t="str">
            <v>ERR</v>
          </cell>
          <cell r="D32" t="str">
            <v>Biomass</v>
          </cell>
          <cell r="E32" t="str">
            <v>Pam Snethen</v>
          </cell>
          <cell r="F32" t="str">
            <v>Active</v>
          </cell>
          <cell r="G32">
            <v>37610</v>
          </cell>
          <cell r="H32">
            <v>10</v>
          </cell>
          <cell r="I32">
            <v>38031</v>
          </cell>
          <cell r="J32">
            <v>38101</v>
          </cell>
          <cell r="K32">
            <v>41698</v>
          </cell>
          <cell r="L32">
            <v>2490</v>
          </cell>
          <cell r="O32">
            <v>2490</v>
          </cell>
          <cell r="P32">
            <v>2490</v>
          </cell>
          <cell r="R32">
            <v>2490</v>
          </cell>
          <cell r="S32">
            <v>2490</v>
          </cell>
        </row>
        <row r="33">
          <cell r="A33">
            <v>1095</v>
          </cell>
          <cell r="B33" t="str">
            <v>WM Energy Solutions, Inc. (Simi Valley)</v>
          </cell>
          <cell r="C33" t="str">
            <v>ERR</v>
          </cell>
          <cell r="D33" t="str">
            <v>Biomass</v>
          </cell>
          <cell r="E33" t="str">
            <v>Pam Snethen</v>
          </cell>
          <cell r="F33" t="str">
            <v>Active</v>
          </cell>
          <cell r="G33">
            <v>37610</v>
          </cell>
          <cell r="H33">
            <v>10</v>
          </cell>
          <cell r="I33">
            <v>38019</v>
          </cell>
          <cell r="J33">
            <v>38107</v>
          </cell>
          <cell r="K33">
            <v>41698</v>
          </cell>
          <cell r="L33">
            <v>2490</v>
          </cell>
          <cell r="O33">
            <v>2490</v>
          </cell>
          <cell r="P33">
            <v>2490</v>
          </cell>
          <cell r="R33">
            <v>2490</v>
          </cell>
          <cell r="S33">
            <v>2490</v>
          </cell>
        </row>
        <row r="34">
          <cell r="A34">
            <v>1096</v>
          </cell>
          <cell r="B34" t="str">
            <v>West Coast Cogeneration Inc.</v>
          </cell>
          <cell r="C34" t="str">
            <v>SO1</v>
          </cell>
          <cell r="D34" t="str">
            <v>Biomass</v>
          </cell>
          <cell r="E34" t="str">
            <v>Michele Walker</v>
          </cell>
          <cell r="F34" t="str">
            <v>Terminated</v>
          </cell>
          <cell r="G34">
            <v>34878</v>
          </cell>
          <cell r="H34">
            <v>30</v>
          </cell>
          <cell r="I34">
            <v>34132</v>
          </cell>
          <cell r="J34">
            <v>34133</v>
          </cell>
          <cell r="K34">
            <v>35342</v>
          </cell>
          <cell r="S34">
            <v>6500</v>
          </cell>
        </row>
        <row r="35">
          <cell r="A35">
            <v>1098</v>
          </cell>
          <cell r="B35" t="str">
            <v>Orange County Sanitation District</v>
          </cell>
          <cell r="C35" t="str">
            <v>SO1</v>
          </cell>
          <cell r="D35" t="str">
            <v>Biomass</v>
          </cell>
          <cell r="E35" t="str">
            <v>David R Cox</v>
          </cell>
          <cell r="F35" t="str">
            <v>Active</v>
          </cell>
          <cell r="G35">
            <v>33490</v>
          </cell>
          <cell r="H35">
            <v>30</v>
          </cell>
          <cell r="I35">
            <v>34177</v>
          </cell>
          <cell r="J35">
            <v>34177</v>
          </cell>
          <cell r="K35">
            <v>45133</v>
          </cell>
          <cell r="M35">
            <v>8800</v>
          </cell>
          <cell r="N35">
            <v>3200</v>
          </cell>
          <cell r="O35">
            <v>12000</v>
          </cell>
          <cell r="Q35">
            <v>8800</v>
          </cell>
          <cell r="R35">
            <v>8800</v>
          </cell>
          <cell r="S35">
            <v>12000</v>
          </cell>
        </row>
        <row r="36">
          <cell r="A36">
            <v>1099</v>
          </cell>
          <cell r="B36" t="str">
            <v>Inland Empire Utilities Agency</v>
          </cell>
          <cell r="C36" t="str">
            <v>SO1</v>
          </cell>
          <cell r="D36" t="str">
            <v>Biomass</v>
          </cell>
          <cell r="E36" t="str">
            <v>Anthony F Blakemore</v>
          </cell>
          <cell r="F36" t="str">
            <v>Active</v>
          </cell>
          <cell r="G36">
            <v>33906</v>
          </cell>
          <cell r="H36">
            <v>30</v>
          </cell>
          <cell r="I36">
            <v>33966</v>
          </cell>
          <cell r="J36">
            <v>33966</v>
          </cell>
          <cell r="K36">
            <v>44922</v>
          </cell>
          <cell r="N36">
            <v>580</v>
          </cell>
          <cell r="O36">
            <v>580</v>
          </cell>
          <cell r="S36">
            <v>580</v>
          </cell>
        </row>
        <row r="37">
          <cell r="A37">
            <v>1100</v>
          </cell>
          <cell r="B37" t="str">
            <v>City of Tulare</v>
          </cell>
          <cell r="C37" t="str">
            <v>SO1</v>
          </cell>
          <cell r="D37" t="str">
            <v>Biomass</v>
          </cell>
          <cell r="E37" t="str">
            <v>Cathy Mendoza</v>
          </cell>
          <cell r="F37" t="str">
            <v>Terminated</v>
          </cell>
          <cell r="G37">
            <v>33820</v>
          </cell>
          <cell r="H37">
            <v>30</v>
          </cell>
          <cell r="I37">
            <v>33941</v>
          </cell>
          <cell r="J37">
            <v>33941</v>
          </cell>
          <cell r="K37">
            <v>36272</v>
          </cell>
          <cell r="M37">
            <v>30</v>
          </cell>
          <cell r="N37">
            <v>375</v>
          </cell>
          <cell r="O37">
            <v>405</v>
          </cell>
          <cell r="Q37">
            <v>30</v>
          </cell>
          <cell r="R37">
            <v>30</v>
          </cell>
          <cell r="S37">
            <v>405</v>
          </cell>
        </row>
        <row r="38">
          <cell r="A38">
            <v>1102</v>
          </cell>
          <cell r="B38" t="str">
            <v>Hanson Aggregates WRP, Inc.</v>
          </cell>
          <cell r="C38" t="str">
            <v>SO1</v>
          </cell>
          <cell r="D38" t="str">
            <v>Biomass</v>
          </cell>
          <cell r="E38" t="str">
            <v>Anthony F Blakemore</v>
          </cell>
          <cell r="F38" t="str">
            <v>Active</v>
          </cell>
          <cell r="G38">
            <v>32713</v>
          </cell>
          <cell r="H38">
            <v>1</v>
          </cell>
          <cell r="I38">
            <v>31868</v>
          </cell>
          <cell r="J38">
            <v>31868</v>
          </cell>
          <cell r="M38">
            <v>250</v>
          </cell>
          <cell r="O38">
            <v>250</v>
          </cell>
          <cell r="Q38">
            <v>250</v>
          </cell>
          <cell r="R38">
            <v>250</v>
          </cell>
          <cell r="S38">
            <v>250</v>
          </cell>
        </row>
        <row r="39">
          <cell r="A39">
            <v>1103</v>
          </cell>
          <cell r="B39" t="str">
            <v>MM Tulare Energy LLC</v>
          </cell>
          <cell r="C39" t="str">
            <v>SO1</v>
          </cell>
          <cell r="D39" t="str">
            <v>Biomass</v>
          </cell>
          <cell r="E39" t="str">
            <v>Michele Walker</v>
          </cell>
          <cell r="F39" t="str">
            <v>Active</v>
          </cell>
          <cell r="G39">
            <v>35396</v>
          </cell>
          <cell r="H39">
            <v>5</v>
          </cell>
          <cell r="I39">
            <v>35923</v>
          </cell>
          <cell r="J39">
            <v>35923</v>
          </cell>
          <cell r="K39">
            <v>39082</v>
          </cell>
          <cell r="M39">
            <v>1450</v>
          </cell>
          <cell r="N39">
            <v>450</v>
          </cell>
          <cell r="O39">
            <v>1900</v>
          </cell>
          <cell r="Q39">
            <v>1450</v>
          </cell>
          <cell r="R39">
            <v>1450</v>
          </cell>
          <cell r="S39">
            <v>1900</v>
          </cell>
        </row>
        <row r="40">
          <cell r="A40">
            <v>1104</v>
          </cell>
          <cell r="B40" t="str">
            <v>MM Tajiguas Energy LLC</v>
          </cell>
          <cell r="C40" t="str">
            <v>SO1</v>
          </cell>
          <cell r="D40" t="str">
            <v>Biomass</v>
          </cell>
          <cell r="E40" t="str">
            <v>Michele Walker</v>
          </cell>
          <cell r="F40" t="str">
            <v>Active</v>
          </cell>
          <cell r="G40">
            <v>35391</v>
          </cell>
          <cell r="H40">
            <v>5</v>
          </cell>
          <cell r="I40">
            <v>36743</v>
          </cell>
          <cell r="J40">
            <v>36800</v>
          </cell>
          <cell r="K40">
            <v>39082</v>
          </cell>
          <cell r="M40">
            <v>2750</v>
          </cell>
          <cell r="N40">
            <v>300</v>
          </cell>
          <cell r="O40">
            <v>3050</v>
          </cell>
          <cell r="Q40">
            <v>2750</v>
          </cell>
          <cell r="R40">
            <v>2750</v>
          </cell>
          <cell r="S40">
            <v>3050</v>
          </cell>
        </row>
        <row r="41">
          <cell r="A41">
            <v>1105</v>
          </cell>
          <cell r="B41" t="str">
            <v>MM Lopez Energy LLC</v>
          </cell>
          <cell r="C41" t="str">
            <v>SO1</v>
          </cell>
          <cell r="D41" t="str">
            <v>Biomass</v>
          </cell>
          <cell r="E41" t="str">
            <v>Michele Walker</v>
          </cell>
          <cell r="F41" t="str">
            <v>Active</v>
          </cell>
          <cell r="G41">
            <v>35396</v>
          </cell>
          <cell r="H41">
            <v>5</v>
          </cell>
          <cell r="I41">
            <v>36165</v>
          </cell>
          <cell r="J41">
            <v>36165</v>
          </cell>
          <cell r="K41">
            <v>39082</v>
          </cell>
          <cell r="M41">
            <v>6000</v>
          </cell>
          <cell r="O41">
            <v>6000</v>
          </cell>
          <cell r="Q41">
            <v>6000</v>
          </cell>
          <cell r="R41">
            <v>6000</v>
          </cell>
          <cell r="S41">
            <v>6000</v>
          </cell>
        </row>
        <row r="42">
          <cell r="A42">
            <v>1106</v>
          </cell>
          <cell r="B42" t="str">
            <v>Minnesota Methane (Yolo)</v>
          </cell>
          <cell r="C42" t="str">
            <v>SO1</v>
          </cell>
          <cell r="D42" t="str">
            <v>Biomass</v>
          </cell>
          <cell r="E42" t="str">
            <v>Michele Walker</v>
          </cell>
          <cell r="F42" t="str">
            <v>Active</v>
          </cell>
          <cell r="G42">
            <v>35396</v>
          </cell>
          <cell r="H42">
            <v>5</v>
          </cell>
          <cell r="I42">
            <v>35490</v>
          </cell>
          <cell r="J42">
            <v>35490</v>
          </cell>
          <cell r="K42">
            <v>39082</v>
          </cell>
          <cell r="M42">
            <v>2450</v>
          </cell>
          <cell r="O42">
            <v>2450</v>
          </cell>
          <cell r="Q42">
            <v>2450</v>
          </cell>
          <cell r="R42">
            <v>2450</v>
          </cell>
          <cell r="S42">
            <v>2450</v>
          </cell>
        </row>
        <row r="43">
          <cell r="A43">
            <v>1107</v>
          </cell>
          <cell r="B43" t="str">
            <v>Cambrian Energy Woodville LLC</v>
          </cell>
          <cell r="C43" t="str">
            <v>SO1</v>
          </cell>
          <cell r="D43" t="str">
            <v>Biomass</v>
          </cell>
          <cell r="E43" t="str">
            <v>Michele Walker</v>
          </cell>
          <cell r="F43" t="str">
            <v>Active</v>
          </cell>
          <cell r="G43">
            <v>35396</v>
          </cell>
          <cell r="H43">
            <v>2</v>
          </cell>
          <cell r="I43">
            <v>36511</v>
          </cell>
          <cell r="J43">
            <v>36708</v>
          </cell>
          <cell r="K43">
            <v>39082</v>
          </cell>
          <cell r="M43">
            <v>570</v>
          </cell>
          <cell r="N43">
            <v>30</v>
          </cell>
          <cell r="O43">
            <v>600</v>
          </cell>
          <cell r="Q43">
            <v>570</v>
          </cell>
          <cell r="R43">
            <v>570</v>
          </cell>
          <cell r="S43">
            <v>600</v>
          </cell>
        </row>
        <row r="44">
          <cell r="A44">
            <v>1109</v>
          </cell>
          <cell r="B44" t="str">
            <v>Highgrove Energy LLC</v>
          </cell>
          <cell r="C44" t="str">
            <v>SO1</v>
          </cell>
          <cell r="D44" t="str">
            <v>Biomass</v>
          </cell>
          <cell r="E44" t="str">
            <v>Michele Walker</v>
          </cell>
          <cell r="F44" t="str">
            <v>Terminated</v>
          </cell>
          <cell r="G44">
            <v>35396</v>
          </cell>
          <cell r="H44">
            <v>5</v>
          </cell>
          <cell r="K44">
            <v>37255</v>
          </cell>
          <cell r="M44">
            <v>950</v>
          </cell>
          <cell r="O44">
            <v>950</v>
          </cell>
          <cell r="Q44">
            <v>950</v>
          </cell>
          <cell r="R44">
            <v>950</v>
          </cell>
          <cell r="S44">
            <v>950</v>
          </cell>
        </row>
        <row r="45">
          <cell r="A45">
            <v>1110</v>
          </cell>
          <cell r="B45" t="str">
            <v>MM West Covina LLC (BKK I)</v>
          </cell>
          <cell r="C45" t="str">
            <v>SO1</v>
          </cell>
          <cell r="D45" t="str">
            <v>Biomass</v>
          </cell>
          <cell r="E45" t="str">
            <v>Michele Walker</v>
          </cell>
          <cell r="F45" t="str">
            <v>Active</v>
          </cell>
          <cell r="G45">
            <v>35396</v>
          </cell>
          <cell r="H45">
            <v>5</v>
          </cell>
          <cell r="I45">
            <v>35343</v>
          </cell>
          <cell r="J45">
            <v>35343</v>
          </cell>
          <cell r="K45">
            <v>39082</v>
          </cell>
          <cell r="M45">
            <v>3250</v>
          </cell>
          <cell r="N45">
            <v>3250</v>
          </cell>
          <cell r="O45">
            <v>6500</v>
          </cell>
          <cell r="Q45">
            <v>3250</v>
          </cell>
          <cell r="R45">
            <v>3250</v>
          </cell>
          <cell r="S45">
            <v>6500</v>
          </cell>
        </row>
        <row r="46">
          <cell r="A46">
            <v>1111</v>
          </cell>
          <cell r="B46" t="str">
            <v>MM West Covina LLC (BKK II)</v>
          </cell>
          <cell r="C46" t="str">
            <v>SO1</v>
          </cell>
          <cell r="D46" t="str">
            <v>Biomass</v>
          </cell>
          <cell r="E46" t="str">
            <v>Michele Walker</v>
          </cell>
          <cell r="F46" t="str">
            <v>Active</v>
          </cell>
          <cell r="G46">
            <v>35396</v>
          </cell>
          <cell r="H46">
            <v>5</v>
          </cell>
          <cell r="I46">
            <v>35343</v>
          </cell>
          <cell r="J46">
            <v>35343</v>
          </cell>
          <cell r="K46">
            <v>39082</v>
          </cell>
          <cell r="M46">
            <v>6500</v>
          </cell>
          <cell r="O46">
            <v>6500</v>
          </cell>
          <cell r="Q46">
            <v>6500</v>
          </cell>
          <cell r="R46">
            <v>6500</v>
          </cell>
          <cell r="S46">
            <v>6500</v>
          </cell>
        </row>
        <row r="47">
          <cell r="A47">
            <v>1112</v>
          </cell>
          <cell r="B47" t="str">
            <v>West Covina Energy LLC</v>
          </cell>
          <cell r="C47" t="str">
            <v>SO1</v>
          </cell>
          <cell r="D47" t="str">
            <v>Biomass</v>
          </cell>
          <cell r="E47" t="str">
            <v>Michele Walker</v>
          </cell>
          <cell r="F47" t="str">
            <v>Terminated</v>
          </cell>
          <cell r="G47">
            <v>35396</v>
          </cell>
          <cell r="H47">
            <v>5</v>
          </cell>
          <cell r="K47">
            <v>37255</v>
          </cell>
        </row>
        <row r="48">
          <cell r="A48">
            <v>1114</v>
          </cell>
          <cell r="B48" t="str">
            <v>IEUA</v>
          </cell>
          <cell r="C48" t="str">
            <v>NEG</v>
          </cell>
          <cell r="D48" t="str">
            <v>Biomass</v>
          </cell>
          <cell r="E48" t="str">
            <v>Michele Walker</v>
          </cell>
          <cell r="F48" t="str">
            <v>Terminated</v>
          </cell>
          <cell r="G48">
            <v>36224</v>
          </cell>
          <cell r="H48">
            <v>1</v>
          </cell>
          <cell r="I48">
            <v>36231</v>
          </cell>
          <cell r="K48">
            <v>36223</v>
          </cell>
        </row>
        <row r="49">
          <cell r="A49">
            <v>1115</v>
          </cell>
          <cell r="B49" t="str">
            <v>Wheelabrator Martell, Inc.</v>
          </cell>
          <cell r="C49" t="str">
            <v>SO1</v>
          </cell>
          <cell r="D49" t="str">
            <v>Biomass</v>
          </cell>
          <cell r="E49" t="str">
            <v>Pam Snethen</v>
          </cell>
          <cell r="F49" t="str">
            <v>Inactive</v>
          </cell>
          <cell r="G49">
            <v>35747</v>
          </cell>
          <cell r="H49">
            <v>0</v>
          </cell>
          <cell r="I49">
            <v>35760</v>
          </cell>
          <cell r="K49">
            <v>37255</v>
          </cell>
        </row>
        <row r="50">
          <cell r="A50">
            <v>1126</v>
          </cell>
          <cell r="B50" t="str">
            <v>Ventura Regional Sanitation District</v>
          </cell>
          <cell r="C50" t="str">
            <v>NEG</v>
          </cell>
          <cell r="D50" t="str">
            <v>Biomass</v>
          </cell>
          <cell r="E50" t="str">
            <v>David R Cox</v>
          </cell>
          <cell r="F50" t="str">
            <v>Active</v>
          </cell>
          <cell r="G50">
            <v>38231</v>
          </cell>
          <cell r="H50">
            <v>5</v>
          </cell>
          <cell r="I50">
            <v>38232</v>
          </cell>
          <cell r="J50">
            <v>38232</v>
          </cell>
          <cell r="K50">
            <v>40056</v>
          </cell>
          <cell r="M50">
            <v>70</v>
          </cell>
          <cell r="O50">
            <v>70</v>
          </cell>
          <cell r="Q50">
            <v>70</v>
          </cell>
          <cell r="R50">
            <v>70</v>
          </cell>
          <cell r="S50">
            <v>70</v>
          </cell>
        </row>
        <row r="51">
          <cell r="A51">
            <v>1207</v>
          </cell>
          <cell r="B51" t="str">
            <v>Liberty I Biofuels Power, LLC</v>
          </cell>
          <cell r="C51" t="str">
            <v>ERR</v>
          </cell>
          <cell r="D51" t="str">
            <v>Biomass</v>
          </cell>
          <cell r="E51" t="str">
            <v>Pam Snethen</v>
          </cell>
          <cell r="F51" t="str">
            <v>Active</v>
          </cell>
          <cell r="G51">
            <v>38419</v>
          </cell>
          <cell r="H51">
            <v>15</v>
          </cell>
          <cell r="I51">
            <v>39447</v>
          </cell>
          <cell r="S51">
            <v>5000</v>
          </cell>
        </row>
        <row r="52">
          <cell r="A52">
            <v>1208</v>
          </cell>
          <cell r="B52" t="str">
            <v>Sierra Biomass LLC</v>
          </cell>
          <cell r="C52" t="str">
            <v>ERR</v>
          </cell>
          <cell r="D52" t="str">
            <v>Biomass</v>
          </cell>
          <cell r="E52" t="str">
            <v>David R Cox</v>
          </cell>
          <cell r="F52" t="str">
            <v>Active</v>
          </cell>
          <cell r="G52">
            <v>38419</v>
          </cell>
          <cell r="H52">
            <v>20</v>
          </cell>
          <cell r="I52">
            <v>39447</v>
          </cell>
          <cell r="S52">
            <v>7500</v>
          </cell>
        </row>
        <row r="53">
          <cell r="A53">
            <v>1901</v>
          </cell>
          <cell r="B53" t="str">
            <v>Bowerman Renewable Power partners, L.P.</v>
          </cell>
          <cell r="C53" t="str">
            <v>BRPU</v>
          </cell>
          <cell r="D53" t="str">
            <v>Biomass</v>
          </cell>
          <cell r="E53" t="str">
            <v>Cynthia Shindle</v>
          </cell>
          <cell r="F53" t="str">
            <v>Terminated</v>
          </cell>
          <cell r="G53">
            <v>36161</v>
          </cell>
          <cell r="H53">
            <v>0</v>
          </cell>
          <cell r="I53">
            <v>36161</v>
          </cell>
        </row>
        <row r="54">
          <cell r="A54">
            <v>1903</v>
          </cell>
          <cell r="B54" t="str">
            <v>BTI-Chino, Inc.</v>
          </cell>
          <cell r="C54" t="str">
            <v>BRPU</v>
          </cell>
          <cell r="D54" t="str">
            <v>Biomass</v>
          </cell>
          <cell r="E54" t="str">
            <v>Cynthia Shindle</v>
          </cell>
          <cell r="F54" t="str">
            <v>Terminated</v>
          </cell>
          <cell r="G54">
            <v>36100</v>
          </cell>
          <cell r="H54">
            <v>0</v>
          </cell>
        </row>
        <row r="55">
          <cell r="A55">
            <v>2003</v>
          </cell>
          <cell r="B55" t="str">
            <v>Rhodia, Inc.</v>
          </cell>
          <cell r="C55" t="str">
            <v>SO1</v>
          </cell>
          <cell r="D55" t="str">
            <v>Cogeneration</v>
          </cell>
          <cell r="E55" t="str">
            <v>Anthony F Blakemore</v>
          </cell>
          <cell r="F55" t="str">
            <v>Active</v>
          </cell>
          <cell r="G55">
            <v>33950</v>
          </cell>
          <cell r="H55">
            <v>1</v>
          </cell>
          <cell r="I55">
            <v>27978</v>
          </cell>
          <cell r="J55">
            <v>27978</v>
          </cell>
          <cell r="N55">
            <v>5000</v>
          </cell>
          <cell r="O55">
            <v>5000</v>
          </cell>
          <cell r="S55">
            <v>5000</v>
          </cell>
        </row>
        <row r="56">
          <cell r="A56">
            <v>2005</v>
          </cell>
          <cell r="B56" t="str">
            <v>Chevron, USA, Inc. #1</v>
          </cell>
          <cell r="C56" t="str">
            <v>NEG</v>
          </cell>
          <cell r="D56" t="str">
            <v>Cogeneration</v>
          </cell>
          <cell r="E56" t="str">
            <v>David R Cox</v>
          </cell>
          <cell r="F56" t="str">
            <v>Active</v>
          </cell>
          <cell r="G56">
            <v>30831</v>
          </cell>
          <cell r="H56">
            <v>1</v>
          </cell>
          <cell r="I56">
            <v>28079</v>
          </cell>
          <cell r="J56">
            <v>28079</v>
          </cell>
          <cell r="N56">
            <v>1500</v>
          </cell>
          <cell r="O56">
            <v>1500</v>
          </cell>
          <cell r="S56">
            <v>1500</v>
          </cell>
        </row>
        <row r="57">
          <cell r="A57">
            <v>2006</v>
          </cell>
          <cell r="B57" t="str">
            <v>Vintage Petroleum Inc.</v>
          </cell>
          <cell r="C57" t="str">
            <v>NEG</v>
          </cell>
          <cell r="D57" t="str">
            <v>Cogeneration</v>
          </cell>
          <cell r="E57" t="str">
            <v>Bruce McCarthy</v>
          </cell>
          <cell r="F57" t="str">
            <v>Terminated</v>
          </cell>
          <cell r="G57">
            <v>28980</v>
          </cell>
          <cell r="H57">
            <v>1</v>
          </cell>
          <cell r="I57">
            <v>29291</v>
          </cell>
          <cell r="J57">
            <v>29291</v>
          </cell>
          <cell r="K57">
            <v>36828</v>
          </cell>
          <cell r="N57">
            <v>3300</v>
          </cell>
          <cell r="O57">
            <v>3300</v>
          </cell>
          <cell r="S57">
            <v>3300</v>
          </cell>
        </row>
        <row r="58">
          <cell r="A58">
            <v>2007</v>
          </cell>
          <cell r="B58" t="str">
            <v>Searles Valley Minerals Operations, Inc.</v>
          </cell>
          <cell r="C58" t="str">
            <v>RSO1</v>
          </cell>
          <cell r="D58" t="str">
            <v>Cogeneration</v>
          </cell>
          <cell r="E58" t="str">
            <v>David R Cox</v>
          </cell>
          <cell r="F58" t="str">
            <v>Active</v>
          </cell>
          <cell r="G58">
            <v>29000</v>
          </cell>
          <cell r="H58">
            <v>1</v>
          </cell>
          <cell r="I58">
            <v>29031</v>
          </cell>
          <cell r="J58">
            <v>29031</v>
          </cell>
          <cell r="K58">
            <v>40178</v>
          </cell>
          <cell r="M58">
            <v>15000</v>
          </cell>
          <cell r="O58">
            <v>15000</v>
          </cell>
          <cell r="Q58">
            <v>15000</v>
          </cell>
          <cell r="R58">
            <v>15000</v>
          </cell>
          <cell r="S58">
            <v>15000</v>
          </cell>
        </row>
        <row r="59">
          <cell r="A59">
            <v>2008</v>
          </cell>
          <cell r="B59" t="str">
            <v>Riverside Cement Company</v>
          </cell>
          <cell r="C59" t="str">
            <v>NEG</v>
          </cell>
          <cell r="D59" t="str">
            <v>Cogeneration</v>
          </cell>
          <cell r="E59" t="str">
            <v>Bruce McCarthy</v>
          </cell>
          <cell r="F59" t="str">
            <v>Terminated</v>
          </cell>
          <cell r="G59">
            <v>28982</v>
          </cell>
          <cell r="H59">
            <v>1</v>
          </cell>
          <cell r="I59">
            <v>29014</v>
          </cell>
          <cell r="J59">
            <v>29014</v>
          </cell>
          <cell r="K59">
            <v>37265</v>
          </cell>
          <cell r="N59">
            <v>17000</v>
          </cell>
          <cell r="O59">
            <v>17000</v>
          </cell>
          <cell r="S59">
            <v>17000</v>
          </cell>
        </row>
        <row r="60">
          <cell r="A60">
            <v>2010</v>
          </cell>
          <cell r="B60" t="str">
            <v>Loma Linda University</v>
          </cell>
          <cell r="C60" t="str">
            <v>SO1</v>
          </cell>
          <cell r="D60" t="str">
            <v>Cogeneration</v>
          </cell>
          <cell r="E60" t="str">
            <v>Anthony F Blakemore</v>
          </cell>
          <cell r="F60" t="str">
            <v>Active</v>
          </cell>
          <cell r="G60">
            <v>32846</v>
          </cell>
          <cell r="H60">
            <v>30</v>
          </cell>
          <cell r="I60">
            <v>29312</v>
          </cell>
          <cell r="J60">
            <v>32846</v>
          </cell>
          <cell r="K60">
            <v>43802</v>
          </cell>
          <cell r="M60">
            <v>3800</v>
          </cell>
          <cell r="N60">
            <v>9600</v>
          </cell>
          <cell r="O60">
            <v>13400</v>
          </cell>
          <cell r="Q60">
            <v>3800</v>
          </cell>
          <cell r="R60">
            <v>3800</v>
          </cell>
          <cell r="S60">
            <v>13400</v>
          </cell>
        </row>
        <row r="61">
          <cell r="A61">
            <v>2013</v>
          </cell>
          <cell r="B61" t="str">
            <v>Procter &amp; Gamble Paper Products</v>
          </cell>
          <cell r="C61" t="str">
            <v>NEG</v>
          </cell>
          <cell r="D61" t="str">
            <v>Cogeneration</v>
          </cell>
          <cell r="E61" t="str">
            <v>Cathy Mendoza</v>
          </cell>
          <cell r="F61" t="str">
            <v>Terminated</v>
          </cell>
          <cell r="G61">
            <v>31154</v>
          </cell>
          <cell r="H61">
            <v>15</v>
          </cell>
          <cell r="I61">
            <v>29977</v>
          </cell>
          <cell r="J61">
            <v>31155</v>
          </cell>
          <cell r="K61">
            <v>36632</v>
          </cell>
          <cell r="L61">
            <v>11600</v>
          </cell>
          <cell r="M61">
            <v>500</v>
          </cell>
          <cell r="N61">
            <v>7776</v>
          </cell>
          <cell r="O61">
            <v>19876</v>
          </cell>
          <cell r="P61">
            <v>11600</v>
          </cell>
          <cell r="Q61">
            <v>500</v>
          </cell>
          <cell r="R61">
            <v>12100</v>
          </cell>
          <cell r="S61">
            <v>19876</v>
          </cell>
        </row>
        <row r="62">
          <cell r="A62">
            <v>2014</v>
          </cell>
          <cell r="B62" t="str">
            <v>N. P. Cogeneration, Inc.</v>
          </cell>
          <cell r="C62" t="str">
            <v>SO4</v>
          </cell>
          <cell r="D62" t="str">
            <v>Cogeneration</v>
          </cell>
          <cell r="E62" t="str">
            <v>Bruce McCarthy</v>
          </cell>
          <cell r="F62" t="str">
            <v>Terminated</v>
          </cell>
          <cell r="G62">
            <v>30825</v>
          </cell>
          <cell r="H62">
            <v>20</v>
          </cell>
          <cell r="I62">
            <v>30284</v>
          </cell>
          <cell r="J62">
            <v>30682</v>
          </cell>
          <cell r="K62">
            <v>37102</v>
          </cell>
          <cell r="L62">
            <v>18000</v>
          </cell>
          <cell r="M62">
            <v>2000</v>
          </cell>
          <cell r="N62">
            <v>4700</v>
          </cell>
          <cell r="O62">
            <v>24700</v>
          </cell>
          <cell r="P62">
            <v>18000</v>
          </cell>
          <cell r="Q62">
            <v>2000</v>
          </cell>
          <cell r="R62">
            <v>20000</v>
          </cell>
          <cell r="S62">
            <v>24700</v>
          </cell>
        </row>
        <row r="63">
          <cell r="A63">
            <v>2015</v>
          </cell>
          <cell r="B63" t="str">
            <v>Arco CQC Kiln Inc.</v>
          </cell>
          <cell r="C63" t="str">
            <v>NEG</v>
          </cell>
          <cell r="D63" t="str">
            <v>Cogeneration</v>
          </cell>
          <cell r="E63" t="str">
            <v>Bruce McCarthy</v>
          </cell>
          <cell r="F63" t="str">
            <v>Terminated</v>
          </cell>
          <cell r="G63">
            <v>29951</v>
          </cell>
          <cell r="H63">
            <v>30</v>
          </cell>
          <cell r="I63">
            <v>30369</v>
          </cell>
          <cell r="J63">
            <v>30369</v>
          </cell>
          <cell r="K63">
            <v>36601</v>
          </cell>
          <cell r="L63">
            <v>25000</v>
          </cell>
          <cell r="M63">
            <v>5500</v>
          </cell>
          <cell r="N63">
            <v>3500</v>
          </cell>
          <cell r="O63">
            <v>34000</v>
          </cell>
          <cell r="P63">
            <v>25000</v>
          </cell>
          <cell r="Q63">
            <v>5500</v>
          </cell>
          <cell r="R63">
            <v>30500</v>
          </cell>
          <cell r="S63">
            <v>34000</v>
          </cell>
        </row>
        <row r="64">
          <cell r="A64">
            <v>2018</v>
          </cell>
          <cell r="B64" t="str">
            <v>Chaffey U.S.D./Alta Loma High School</v>
          </cell>
          <cell r="C64" t="str">
            <v>NEG</v>
          </cell>
          <cell r="D64" t="str">
            <v>Cogeneration</v>
          </cell>
          <cell r="E64" t="str">
            <v>Anthony F Blakemore</v>
          </cell>
          <cell r="F64" t="str">
            <v>Active</v>
          </cell>
          <cell r="G64">
            <v>30028</v>
          </cell>
          <cell r="H64">
            <v>1</v>
          </cell>
          <cell r="I64">
            <v>30361</v>
          </cell>
          <cell r="J64">
            <v>30361</v>
          </cell>
          <cell r="N64">
            <v>75</v>
          </cell>
          <cell r="O64">
            <v>75</v>
          </cell>
          <cell r="S64">
            <v>75</v>
          </cell>
        </row>
        <row r="65">
          <cell r="A65">
            <v>2019</v>
          </cell>
          <cell r="B65" t="str">
            <v>U.S. Borax And Chemical Corp.</v>
          </cell>
          <cell r="C65" t="str">
            <v>RSO1</v>
          </cell>
          <cell r="D65" t="str">
            <v>Cogeneration</v>
          </cell>
          <cell r="E65" t="str">
            <v>David R Cox</v>
          </cell>
          <cell r="F65" t="str">
            <v>Active</v>
          </cell>
          <cell r="G65">
            <v>30071</v>
          </cell>
          <cell r="H65">
            <v>20</v>
          </cell>
          <cell r="I65">
            <v>30834</v>
          </cell>
          <cell r="J65">
            <v>30950</v>
          </cell>
          <cell r="K65">
            <v>40080</v>
          </cell>
          <cell r="L65">
            <v>22000</v>
          </cell>
          <cell r="N65">
            <v>23000</v>
          </cell>
          <cell r="O65">
            <v>45000</v>
          </cell>
          <cell r="P65">
            <v>22000</v>
          </cell>
          <cell r="R65">
            <v>22000</v>
          </cell>
          <cell r="S65">
            <v>45000</v>
          </cell>
        </row>
        <row r="66">
          <cell r="A66">
            <v>2023</v>
          </cell>
          <cell r="B66" t="str">
            <v>Sunlaw Cogeneration Partners I</v>
          </cell>
          <cell r="C66" t="str">
            <v>NEG</v>
          </cell>
          <cell r="D66" t="str">
            <v>Cogeneration</v>
          </cell>
          <cell r="E66" t="str">
            <v>Bruce McCarthy</v>
          </cell>
          <cell r="F66" t="str">
            <v>Terminated</v>
          </cell>
          <cell r="G66">
            <v>30147</v>
          </cell>
          <cell r="H66">
            <v>20</v>
          </cell>
          <cell r="I66">
            <v>31518</v>
          </cell>
          <cell r="J66">
            <v>31572</v>
          </cell>
          <cell r="K66">
            <v>36163</v>
          </cell>
          <cell r="L66">
            <v>56000</v>
          </cell>
          <cell r="O66">
            <v>56000</v>
          </cell>
          <cell r="P66">
            <v>56000</v>
          </cell>
          <cell r="R66">
            <v>56000</v>
          </cell>
          <cell r="S66">
            <v>56000</v>
          </cell>
        </row>
        <row r="67">
          <cell r="A67">
            <v>2025</v>
          </cell>
          <cell r="B67" t="str">
            <v>Searles Valley Minerals Operations, Inc.</v>
          </cell>
          <cell r="C67" t="str">
            <v>NEG</v>
          </cell>
          <cell r="D67" t="str">
            <v>Cogeneration</v>
          </cell>
          <cell r="E67" t="str">
            <v>David R Cox</v>
          </cell>
          <cell r="F67" t="str">
            <v>Active</v>
          </cell>
          <cell r="G67">
            <v>30278</v>
          </cell>
          <cell r="H67">
            <v>30</v>
          </cell>
          <cell r="I67">
            <v>30407</v>
          </cell>
          <cell r="J67">
            <v>30510</v>
          </cell>
          <cell r="K67">
            <v>41467</v>
          </cell>
          <cell r="L67">
            <v>12000</v>
          </cell>
          <cell r="M67">
            <v>40000</v>
          </cell>
          <cell r="N67">
            <v>10500</v>
          </cell>
          <cell r="O67">
            <v>62500</v>
          </cell>
          <cell r="P67">
            <v>12000</v>
          </cell>
          <cell r="Q67">
            <v>40000</v>
          </cell>
          <cell r="R67">
            <v>52000</v>
          </cell>
          <cell r="S67">
            <v>62500</v>
          </cell>
        </row>
        <row r="68">
          <cell r="A68">
            <v>2031</v>
          </cell>
          <cell r="B68" t="str">
            <v>Paper Pak Industries</v>
          </cell>
          <cell r="C68" t="str">
            <v>SO1</v>
          </cell>
          <cell r="D68" t="str">
            <v>Cogeneration</v>
          </cell>
          <cell r="E68" t="str">
            <v>Cathy Mendoza</v>
          </cell>
          <cell r="F68" t="str">
            <v>Active</v>
          </cell>
          <cell r="G68">
            <v>30571</v>
          </cell>
          <cell r="H68">
            <v>1</v>
          </cell>
          <cell r="I68">
            <v>30956</v>
          </cell>
          <cell r="J68">
            <v>30956</v>
          </cell>
          <cell r="N68">
            <v>1400</v>
          </cell>
          <cell r="O68">
            <v>1400</v>
          </cell>
          <cell r="S68">
            <v>1400</v>
          </cell>
        </row>
        <row r="69">
          <cell r="A69">
            <v>2033</v>
          </cell>
          <cell r="B69" t="str">
            <v>Pomona Valley Hospital Medical Center</v>
          </cell>
          <cell r="C69" t="str">
            <v>SO1</v>
          </cell>
          <cell r="D69" t="str">
            <v>Cogeneration</v>
          </cell>
          <cell r="E69" t="str">
            <v>Anthony F Blakemore</v>
          </cell>
          <cell r="F69" t="str">
            <v>Terminated</v>
          </cell>
          <cell r="G69">
            <v>30680</v>
          </cell>
          <cell r="H69">
            <v>0</v>
          </cell>
          <cell r="I69">
            <v>31823</v>
          </cell>
          <cell r="J69">
            <v>31823</v>
          </cell>
          <cell r="K69">
            <v>38628</v>
          </cell>
          <cell r="N69">
            <v>800</v>
          </cell>
          <cell r="O69">
            <v>800</v>
          </cell>
          <cell r="S69">
            <v>800</v>
          </cell>
        </row>
        <row r="70">
          <cell r="A70">
            <v>2034</v>
          </cell>
          <cell r="B70" t="str">
            <v>Kern River Cogeneration Company</v>
          </cell>
          <cell r="C70" t="str">
            <v>NEG</v>
          </cell>
          <cell r="D70" t="str">
            <v>Cogeneration</v>
          </cell>
          <cell r="E70" t="str">
            <v>David R Cox</v>
          </cell>
          <cell r="F70" t="str">
            <v>Terminated</v>
          </cell>
          <cell r="G70">
            <v>30697</v>
          </cell>
          <cell r="H70">
            <v>20</v>
          </cell>
          <cell r="I70">
            <v>31168</v>
          </cell>
          <cell r="J70">
            <v>31268</v>
          </cell>
          <cell r="K70">
            <v>38573</v>
          </cell>
          <cell r="L70">
            <v>295000</v>
          </cell>
          <cell r="O70">
            <v>295000</v>
          </cell>
          <cell r="P70">
            <v>295000</v>
          </cell>
          <cell r="R70">
            <v>295000</v>
          </cell>
          <cell r="S70">
            <v>300000</v>
          </cell>
        </row>
        <row r="71">
          <cell r="A71">
            <v>2036</v>
          </cell>
          <cell r="B71" t="str">
            <v>Upland Unified School District</v>
          </cell>
          <cell r="C71" t="str">
            <v>SO3</v>
          </cell>
          <cell r="D71" t="str">
            <v>Cogeneration</v>
          </cell>
          <cell r="E71" t="str">
            <v>Pam Snethen</v>
          </cell>
          <cell r="F71" t="str">
            <v>Active</v>
          </cell>
          <cell r="G71">
            <v>31959</v>
          </cell>
          <cell r="H71">
            <v>1</v>
          </cell>
          <cell r="I71">
            <v>31048</v>
          </cell>
          <cell r="J71">
            <v>31048</v>
          </cell>
          <cell r="N71">
            <v>75</v>
          </cell>
          <cell r="O71">
            <v>75</v>
          </cell>
          <cell r="S71">
            <v>75</v>
          </cell>
        </row>
        <row r="72">
          <cell r="A72">
            <v>2037</v>
          </cell>
          <cell r="B72" t="str">
            <v>Ontario Cogeneration</v>
          </cell>
          <cell r="C72" t="str">
            <v>SO4</v>
          </cell>
          <cell r="D72" t="str">
            <v>Cogeneration</v>
          </cell>
          <cell r="E72" t="str">
            <v>Pam Snethen</v>
          </cell>
          <cell r="F72" t="str">
            <v>Active</v>
          </cell>
          <cell r="G72">
            <v>30740</v>
          </cell>
          <cell r="H72">
            <v>25</v>
          </cell>
          <cell r="I72">
            <v>30987</v>
          </cell>
          <cell r="J72">
            <v>31169</v>
          </cell>
          <cell r="K72">
            <v>40299</v>
          </cell>
          <cell r="L72">
            <v>4500</v>
          </cell>
          <cell r="N72">
            <v>7500</v>
          </cell>
          <cell r="O72">
            <v>12000</v>
          </cell>
          <cell r="P72">
            <v>4500</v>
          </cell>
          <cell r="R72">
            <v>4500</v>
          </cell>
          <cell r="S72">
            <v>12000</v>
          </cell>
        </row>
        <row r="73">
          <cell r="A73">
            <v>2040</v>
          </cell>
          <cell r="B73" t="str">
            <v>City of Palm Springs (Municipal Complex)</v>
          </cell>
          <cell r="C73" t="str">
            <v>NEG</v>
          </cell>
          <cell r="D73" t="str">
            <v>Cogeneration</v>
          </cell>
          <cell r="E73" t="str">
            <v>David R Cox</v>
          </cell>
          <cell r="F73" t="str">
            <v>Terminated</v>
          </cell>
          <cell r="G73">
            <v>30777</v>
          </cell>
          <cell r="H73">
            <v>20</v>
          </cell>
          <cell r="I73">
            <v>31138</v>
          </cell>
          <cell r="J73">
            <v>31230</v>
          </cell>
          <cell r="K73">
            <v>38600</v>
          </cell>
          <cell r="M73">
            <v>380</v>
          </cell>
          <cell r="N73">
            <v>920</v>
          </cell>
          <cell r="O73">
            <v>1300</v>
          </cell>
          <cell r="Q73">
            <v>380</v>
          </cell>
          <cell r="R73">
            <v>380</v>
          </cell>
          <cell r="S73">
            <v>1300</v>
          </cell>
        </row>
        <row r="74">
          <cell r="A74">
            <v>2041</v>
          </cell>
          <cell r="B74" t="str">
            <v>City of Palm Springs (Sunrise Plaza)</v>
          </cell>
          <cell r="C74" t="str">
            <v>SO4</v>
          </cell>
          <cell r="D74" t="str">
            <v>Cogeneration</v>
          </cell>
          <cell r="E74" t="str">
            <v>David R Cox</v>
          </cell>
          <cell r="F74" t="str">
            <v>Terminated</v>
          </cell>
          <cell r="G74">
            <v>31142</v>
          </cell>
          <cell r="H74">
            <v>20</v>
          </cell>
          <cell r="I74">
            <v>31211</v>
          </cell>
          <cell r="J74">
            <v>31321</v>
          </cell>
          <cell r="K74">
            <v>38625</v>
          </cell>
          <cell r="L74">
            <v>216</v>
          </cell>
          <cell r="N74">
            <v>425</v>
          </cell>
          <cell r="O74">
            <v>641</v>
          </cell>
          <cell r="P74">
            <v>216</v>
          </cell>
          <cell r="R74">
            <v>216</v>
          </cell>
          <cell r="S74">
            <v>650</v>
          </cell>
        </row>
        <row r="75">
          <cell r="A75">
            <v>2042</v>
          </cell>
          <cell r="B75" t="str">
            <v>O.L.S. Energy - Camarillo</v>
          </cell>
          <cell r="C75" t="str">
            <v>NEG</v>
          </cell>
          <cell r="D75" t="str">
            <v>Cogeneration</v>
          </cell>
          <cell r="E75" t="str">
            <v>David R Cox</v>
          </cell>
          <cell r="F75" t="str">
            <v>Active</v>
          </cell>
          <cell r="G75">
            <v>30783</v>
          </cell>
          <cell r="H75">
            <v>30</v>
          </cell>
          <cell r="I75">
            <v>32138</v>
          </cell>
          <cell r="J75">
            <v>32245</v>
          </cell>
          <cell r="K75">
            <v>43201</v>
          </cell>
          <cell r="L75">
            <v>26500</v>
          </cell>
          <cell r="M75">
            <v>1390</v>
          </cell>
          <cell r="N75">
            <v>150</v>
          </cell>
          <cell r="O75">
            <v>28040</v>
          </cell>
          <cell r="P75">
            <v>26500</v>
          </cell>
          <cell r="Q75">
            <v>1390</v>
          </cell>
          <cell r="R75">
            <v>27890</v>
          </cell>
          <cell r="S75">
            <v>28040</v>
          </cell>
        </row>
        <row r="76">
          <cell r="A76">
            <v>2043</v>
          </cell>
          <cell r="B76" t="str">
            <v>O.L.S. Energy - Chino</v>
          </cell>
          <cell r="C76" t="str">
            <v>NEG</v>
          </cell>
          <cell r="D76" t="str">
            <v>Cogeneration</v>
          </cell>
          <cell r="E76" t="str">
            <v>David R Cox</v>
          </cell>
          <cell r="F76" t="str">
            <v>Active</v>
          </cell>
          <cell r="G76">
            <v>30783</v>
          </cell>
          <cell r="H76">
            <v>30</v>
          </cell>
          <cell r="I76">
            <v>32135</v>
          </cell>
          <cell r="J76">
            <v>32213</v>
          </cell>
          <cell r="K76">
            <v>43169</v>
          </cell>
          <cell r="L76">
            <v>26000</v>
          </cell>
          <cell r="M76">
            <v>1600</v>
          </cell>
          <cell r="O76">
            <v>27600</v>
          </cell>
          <cell r="P76">
            <v>26000</v>
          </cell>
          <cell r="Q76">
            <v>1600</v>
          </cell>
          <cell r="R76">
            <v>27600</v>
          </cell>
          <cell r="S76">
            <v>27750</v>
          </cell>
        </row>
        <row r="77">
          <cell r="A77">
            <v>2044</v>
          </cell>
          <cell r="B77" t="str">
            <v>Kaweah Delta Hospital</v>
          </cell>
          <cell r="C77" t="str">
            <v>SO1</v>
          </cell>
          <cell r="D77" t="str">
            <v>Cogeneration</v>
          </cell>
          <cell r="E77" t="str">
            <v>Cathy Mendoza</v>
          </cell>
          <cell r="F77" t="str">
            <v>Terminated</v>
          </cell>
          <cell r="G77">
            <v>30846</v>
          </cell>
          <cell r="H77">
            <v>1</v>
          </cell>
          <cell r="I77">
            <v>30877</v>
          </cell>
          <cell r="J77">
            <v>30877</v>
          </cell>
          <cell r="K77">
            <v>37447</v>
          </cell>
          <cell r="M77">
            <v>350</v>
          </cell>
          <cell r="N77">
            <v>750</v>
          </cell>
          <cell r="O77">
            <v>1100</v>
          </cell>
          <cell r="Q77">
            <v>350</v>
          </cell>
          <cell r="R77">
            <v>350</v>
          </cell>
          <cell r="S77">
            <v>1100</v>
          </cell>
        </row>
        <row r="78">
          <cell r="A78">
            <v>2045</v>
          </cell>
          <cell r="B78" t="str">
            <v>TIN Inc. dba Temple-Inland</v>
          </cell>
          <cell r="C78" t="str">
            <v>SO4</v>
          </cell>
          <cell r="D78" t="str">
            <v>Cogeneration</v>
          </cell>
          <cell r="E78" t="str">
            <v>Pam Snethen</v>
          </cell>
          <cell r="F78" t="str">
            <v>Active</v>
          </cell>
          <cell r="G78">
            <v>30924</v>
          </cell>
          <cell r="H78">
            <v>30</v>
          </cell>
          <cell r="I78">
            <v>31291</v>
          </cell>
          <cell r="J78">
            <v>31413</v>
          </cell>
          <cell r="K78">
            <v>42369</v>
          </cell>
          <cell r="L78">
            <v>17000</v>
          </cell>
          <cell r="M78">
            <v>19700</v>
          </cell>
          <cell r="N78">
            <v>4360</v>
          </cell>
          <cell r="O78">
            <v>41060</v>
          </cell>
          <cell r="P78">
            <v>17000</v>
          </cell>
          <cell r="Q78">
            <v>19700</v>
          </cell>
          <cell r="R78">
            <v>36700</v>
          </cell>
          <cell r="S78">
            <v>41060</v>
          </cell>
        </row>
        <row r="79">
          <cell r="A79">
            <v>2049</v>
          </cell>
          <cell r="B79" t="str">
            <v>AES Placerita, Inc.</v>
          </cell>
          <cell r="C79" t="str">
            <v>NEG</v>
          </cell>
          <cell r="D79" t="str">
            <v>Cogeneration</v>
          </cell>
          <cell r="E79" t="str">
            <v>Bruce McCarthy</v>
          </cell>
          <cell r="F79" t="str">
            <v>Buyout Only</v>
          </cell>
          <cell r="G79">
            <v>31000</v>
          </cell>
          <cell r="H79">
            <v>25</v>
          </cell>
          <cell r="I79">
            <v>32309</v>
          </cell>
          <cell r="J79">
            <v>32384</v>
          </cell>
          <cell r="K79">
            <v>36444</v>
          </cell>
          <cell r="L79">
            <v>98700</v>
          </cell>
          <cell r="O79">
            <v>98700</v>
          </cell>
          <cell r="P79">
            <v>98700</v>
          </cell>
          <cell r="R79">
            <v>98700</v>
          </cell>
          <cell r="S79">
            <v>110000</v>
          </cell>
        </row>
        <row r="80">
          <cell r="A80">
            <v>2050</v>
          </cell>
          <cell r="B80" t="str">
            <v>Ripon Cogeneration LLC</v>
          </cell>
          <cell r="C80" t="str">
            <v>NEG</v>
          </cell>
          <cell r="D80" t="str">
            <v>Cogeneration</v>
          </cell>
          <cell r="E80" t="str">
            <v>David R Cox</v>
          </cell>
          <cell r="F80" t="str">
            <v>Active</v>
          </cell>
          <cell r="G80">
            <v>30994</v>
          </cell>
          <cell r="H80">
            <v>30</v>
          </cell>
          <cell r="I80">
            <v>31369</v>
          </cell>
          <cell r="J80">
            <v>31414</v>
          </cell>
          <cell r="K80">
            <v>42370</v>
          </cell>
          <cell r="L80">
            <v>36000</v>
          </cell>
          <cell r="O80">
            <v>36000</v>
          </cell>
          <cell r="P80">
            <v>36000</v>
          </cell>
          <cell r="R80">
            <v>36000</v>
          </cell>
          <cell r="S80">
            <v>36000</v>
          </cell>
        </row>
        <row r="81">
          <cell r="A81">
            <v>2053</v>
          </cell>
          <cell r="B81" t="str">
            <v>Watson Cogeneration Company</v>
          </cell>
          <cell r="C81" t="str">
            <v>NEG</v>
          </cell>
          <cell r="D81" t="str">
            <v>Cogeneration</v>
          </cell>
          <cell r="E81" t="str">
            <v>Anthony F Blakemore</v>
          </cell>
          <cell r="F81" t="str">
            <v>Active</v>
          </cell>
          <cell r="G81">
            <v>31035</v>
          </cell>
          <cell r="H81">
            <v>20</v>
          </cell>
          <cell r="I81">
            <v>32115</v>
          </cell>
          <cell r="J81">
            <v>32143</v>
          </cell>
          <cell r="K81">
            <v>39447</v>
          </cell>
          <cell r="L81">
            <v>340000</v>
          </cell>
          <cell r="N81">
            <v>45000</v>
          </cell>
          <cell r="O81">
            <v>385000</v>
          </cell>
          <cell r="P81">
            <v>340000</v>
          </cell>
          <cell r="R81">
            <v>340000</v>
          </cell>
          <cell r="S81">
            <v>385000</v>
          </cell>
        </row>
        <row r="82">
          <cell r="A82">
            <v>2055</v>
          </cell>
          <cell r="B82" t="str">
            <v>Weyerhaeuser Company</v>
          </cell>
          <cell r="C82" t="str">
            <v>SO4</v>
          </cell>
          <cell r="D82" t="str">
            <v>Cogeneration</v>
          </cell>
          <cell r="E82" t="str">
            <v>Pam Snethen</v>
          </cell>
          <cell r="F82" t="str">
            <v>Active</v>
          </cell>
          <cell r="G82">
            <v>31034</v>
          </cell>
          <cell r="H82">
            <v>30</v>
          </cell>
          <cell r="I82">
            <v>31485</v>
          </cell>
          <cell r="J82">
            <v>31485</v>
          </cell>
          <cell r="K82">
            <v>42442</v>
          </cell>
          <cell r="M82">
            <v>14000</v>
          </cell>
          <cell r="N82">
            <v>11000</v>
          </cell>
          <cell r="O82">
            <v>25000</v>
          </cell>
          <cell r="Q82">
            <v>14000</v>
          </cell>
          <cell r="R82">
            <v>14000</v>
          </cell>
          <cell r="S82">
            <v>25000</v>
          </cell>
        </row>
        <row r="83">
          <cell r="A83">
            <v>2057</v>
          </cell>
          <cell r="B83" t="str">
            <v>Simmax Energy LLC (St Erne Sanitarium)</v>
          </cell>
          <cell r="C83" t="str">
            <v>SO3</v>
          </cell>
          <cell r="D83" t="str">
            <v>Cogeneration</v>
          </cell>
          <cell r="E83" t="str">
            <v>Michele Walker</v>
          </cell>
          <cell r="F83" t="str">
            <v>Inactive</v>
          </cell>
          <cell r="G83">
            <v>31043</v>
          </cell>
          <cell r="H83">
            <v>1</v>
          </cell>
          <cell r="I83">
            <v>31229</v>
          </cell>
          <cell r="J83">
            <v>31229</v>
          </cell>
          <cell r="N83">
            <v>100</v>
          </cell>
          <cell r="O83">
            <v>100</v>
          </cell>
          <cell r="S83">
            <v>100</v>
          </cell>
        </row>
        <row r="84">
          <cell r="A84">
            <v>2058</v>
          </cell>
          <cell r="B84" t="str">
            <v>Sycamore Cogeneration Company</v>
          </cell>
          <cell r="C84" t="str">
            <v>NEG</v>
          </cell>
          <cell r="D84" t="str">
            <v>Cogeneration</v>
          </cell>
          <cell r="E84" t="str">
            <v>David R Cox</v>
          </cell>
          <cell r="F84" t="str">
            <v>Active</v>
          </cell>
          <cell r="G84">
            <v>31034</v>
          </cell>
          <cell r="H84">
            <v>20</v>
          </cell>
          <cell r="I84">
            <v>32106</v>
          </cell>
          <cell r="J84">
            <v>32143</v>
          </cell>
          <cell r="K84">
            <v>39447</v>
          </cell>
          <cell r="L84">
            <v>300000</v>
          </cell>
          <cell r="O84">
            <v>300000</v>
          </cell>
          <cell r="P84">
            <v>300000</v>
          </cell>
          <cell r="R84">
            <v>300000</v>
          </cell>
          <cell r="S84">
            <v>300000</v>
          </cell>
        </row>
        <row r="85">
          <cell r="A85">
            <v>2060</v>
          </cell>
          <cell r="B85" t="str">
            <v>BP Amoco</v>
          </cell>
          <cell r="C85" t="str">
            <v>SO1</v>
          </cell>
          <cell r="D85" t="str">
            <v>Cogeneration</v>
          </cell>
          <cell r="E85" t="str">
            <v>Anthony F Blakemore</v>
          </cell>
          <cell r="F85" t="str">
            <v>Active</v>
          </cell>
          <cell r="G85">
            <v>31065</v>
          </cell>
          <cell r="H85">
            <v>0</v>
          </cell>
          <cell r="I85">
            <v>31168</v>
          </cell>
          <cell r="J85">
            <v>31168</v>
          </cell>
          <cell r="N85">
            <v>8000</v>
          </cell>
          <cell r="O85">
            <v>8000</v>
          </cell>
          <cell r="S85">
            <v>8000</v>
          </cell>
        </row>
        <row r="86">
          <cell r="A86">
            <v>2061</v>
          </cell>
          <cell r="B86" t="str">
            <v>The Forum #1</v>
          </cell>
          <cell r="C86" t="str">
            <v>SO1</v>
          </cell>
          <cell r="D86" t="str">
            <v>Cogeneration</v>
          </cell>
          <cell r="E86" t="str">
            <v>Michele Walker</v>
          </cell>
          <cell r="F86" t="str">
            <v>Terminated</v>
          </cell>
          <cell r="G86">
            <v>31092</v>
          </cell>
          <cell r="H86">
            <v>0</v>
          </cell>
          <cell r="I86">
            <v>31138</v>
          </cell>
          <cell r="J86">
            <v>31138</v>
          </cell>
          <cell r="K86">
            <v>38371</v>
          </cell>
          <cell r="N86">
            <v>115</v>
          </cell>
          <cell r="O86">
            <v>115</v>
          </cell>
          <cell r="S86">
            <v>115</v>
          </cell>
        </row>
        <row r="87">
          <cell r="A87">
            <v>2062</v>
          </cell>
          <cell r="B87" t="str">
            <v>San Marino School District</v>
          </cell>
          <cell r="C87" t="str">
            <v>SO3</v>
          </cell>
          <cell r="D87" t="str">
            <v>Cogeneration</v>
          </cell>
          <cell r="E87" t="str">
            <v>Bruce McCarthy</v>
          </cell>
          <cell r="F87" t="str">
            <v>Terminated</v>
          </cell>
          <cell r="G87">
            <v>31098</v>
          </cell>
          <cell r="H87">
            <v>1</v>
          </cell>
          <cell r="I87">
            <v>31138</v>
          </cell>
          <cell r="J87">
            <v>31138</v>
          </cell>
          <cell r="K87">
            <v>37411</v>
          </cell>
          <cell r="N87">
            <v>60</v>
          </cell>
          <cell r="O87">
            <v>60</v>
          </cell>
          <cell r="S87">
            <v>60</v>
          </cell>
        </row>
        <row r="88">
          <cell r="A88">
            <v>2064</v>
          </cell>
          <cell r="B88" t="str">
            <v>Wheelabrator Norwalk Energy Co, Inc</v>
          </cell>
          <cell r="C88" t="str">
            <v>NEG</v>
          </cell>
          <cell r="D88" t="str">
            <v>Cogeneration</v>
          </cell>
          <cell r="E88" t="str">
            <v>Pam Snethen</v>
          </cell>
          <cell r="F88" t="str">
            <v>Active</v>
          </cell>
          <cell r="G88">
            <v>31099</v>
          </cell>
          <cell r="H88">
            <v>30</v>
          </cell>
          <cell r="I88">
            <v>32030</v>
          </cell>
          <cell r="J88">
            <v>32191</v>
          </cell>
          <cell r="K88">
            <v>43148</v>
          </cell>
          <cell r="L88">
            <v>27300</v>
          </cell>
          <cell r="M88">
            <v>500</v>
          </cell>
          <cell r="N88">
            <v>1200</v>
          </cell>
          <cell r="O88">
            <v>29000</v>
          </cell>
          <cell r="P88">
            <v>27300</v>
          </cell>
          <cell r="Q88">
            <v>500</v>
          </cell>
          <cell r="R88">
            <v>27800</v>
          </cell>
          <cell r="S88">
            <v>29000</v>
          </cell>
        </row>
        <row r="89">
          <cell r="A89">
            <v>2066</v>
          </cell>
          <cell r="B89" t="str">
            <v>Glendora High School</v>
          </cell>
          <cell r="C89" t="str">
            <v>SO3</v>
          </cell>
          <cell r="D89" t="str">
            <v>Cogeneration</v>
          </cell>
          <cell r="E89" t="str">
            <v>Cathy Mendoza</v>
          </cell>
          <cell r="F89" t="str">
            <v>Active</v>
          </cell>
          <cell r="G89">
            <v>31076</v>
          </cell>
          <cell r="H89">
            <v>1</v>
          </cell>
          <cell r="I89">
            <v>31229</v>
          </cell>
          <cell r="J89">
            <v>31229</v>
          </cell>
          <cell r="N89">
            <v>75</v>
          </cell>
          <cell r="O89">
            <v>75</v>
          </cell>
          <cell r="S89">
            <v>75</v>
          </cell>
        </row>
        <row r="90">
          <cell r="A90">
            <v>2067</v>
          </cell>
          <cell r="B90" t="str">
            <v>Harbor Cogeneration Company</v>
          </cell>
          <cell r="C90" t="str">
            <v>SO4</v>
          </cell>
          <cell r="D90" t="str">
            <v>Cogeneration</v>
          </cell>
          <cell r="E90" t="str">
            <v>Bruce McCarthy</v>
          </cell>
          <cell r="F90" t="str">
            <v>Buyout Only</v>
          </cell>
          <cell r="G90">
            <v>31149</v>
          </cell>
          <cell r="H90">
            <v>30</v>
          </cell>
          <cell r="I90">
            <v>32507</v>
          </cell>
          <cell r="J90">
            <v>32610</v>
          </cell>
          <cell r="K90">
            <v>36206</v>
          </cell>
          <cell r="L90">
            <v>76400</v>
          </cell>
          <cell r="O90">
            <v>76400</v>
          </cell>
          <cell r="P90">
            <v>76400</v>
          </cell>
          <cell r="R90">
            <v>76400</v>
          </cell>
          <cell r="S90">
            <v>80000</v>
          </cell>
        </row>
        <row r="91">
          <cell r="A91">
            <v>2069</v>
          </cell>
          <cell r="B91" t="str">
            <v>Blue Heron Paper Company of CA, LLC</v>
          </cell>
          <cell r="C91" t="str">
            <v>SO1</v>
          </cell>
          <cell r="D91" t="str">
            <v>Cogeneration</v>
          </cell>
          <cell r="E91" t="str">
            <v>Pam Snethen</v>
          </cell>
          <cell r="F91" t="str">
            <v>Terminated</v>
          </cell>
          <cell r="G91">
            <v>31148</v>
          </cell>
          <cell r="H91">
            <v>1</v>
          </cell>
          <cell r="I91">
            <v>31199</v>
          </cell>
          <cell r="J91">
            <v>31199</v>
          </cell>
          <cell r="K91">
            <v>38762</v>
          </cell>
          <cell r="M91">
            <v>500</v>
          </cell>
          <cell r="N91">
            <v>11500</v>
          </cell>
          <cell r="O91">
            <v>12000</v>
          </cell>
          <cell r="Q91">
            <v>500</v>
          </cell>
          <cell r="R91">
            <v>500</v>
          </cell>
          <cell r="S91">
            <v>12000</v>
          </cell>
        </row>
        <row r="92">
          <cell r="A92">
            <v>2071</v>
          </cell>
          <cell r="B92" t="str">
            <v>ACE Cogeneration Company</v>
          </cell>
          <cell r="C92" t="str">
            <v>NEG</v>
          </cell>
          <cell r="D92" t="str">
            <v>Cogeneration</v>
          </cell>
          <cell r="E92" t="str">
            <v>Pam Snethen</v>
          </cell>
          <cell r="F92" t="str">
            <v>Active</v>
          </cell>
          <cell r="G92">
            <v>31152</v>
          </cell>
          <cell r="H92">
            <v>25</v>
          </cell>
          <cell r="I92">
            <v>33136</v>
          </cell>
          <cell r="J92">
            <v>33179</v>
          </cell>
          <cell r="K92">
            <v>42309</v>
          </cell>
          <cell r="L92">
            <v>85000</v>
          </cell>
          <cell r="N92">
            <v>12000</v>
          </cell>
          <cell r="O92">
            <v>97000</v>
          </cell>
          <cell r="P92">
            <v>85000</v>
          </cell>
          <cell r="R92">
            <v>85000</v>
          </cell>
          <cell r="S92">
            <v>108000</v>
          </cell>
        </row>
        <row r="93">
          <cell r="A93">
            <v>2072</v>
          </cell>
          <cell r="B93" t="str">
            <v>Procter &amp; Gamble Paper Prod Oxnard II</v>
          </cell>
          <cell r="C93" t="str">
            <v>SO4</v>
          </cell>
          <cell r="D93" t="str">
            <v>Cogeneration</v>
          </cell>
          <cell r="E93" t="str">
            <v>Cathy Mendoza</v>
          </cell>
          <cell r="F93" t="str">
            <v>Active</v>
          </cell>
          <cell r="G93">
            <v>31153</v>
          </cell>
          <cell r="H93">
            <v>30</v>
          </cell>
          <cell r="I93">
            <v>32829</v>
          </cell>
          <cell r="J93">
            <v>32874</v>
          </cell>
          <cell r="K93">
            <v>43830</v>
          </cell>
          <cell r="L93">
            <v>45000</v>
          </cell>
          <cell r="M93">
            <v>1100</v>
          </cell>
          <cell r="N93">
            <v>3800</v>
          </cell>
          <cell r="O93">
            <v>49900</v>
          </cell>
          <cell r="P93">
            <v>45000</v>
          </cell>
          <cell r="Q93">
            <v>1100</v>
          </cell>
          <cell r="R93">
            <v>46100</v>
          </cell>
          <cell r="S93">
            <v>49900</v>
          </cell>
        </row>
        <row r="94">
          <cell r="A94">
            <v>2073</v>
          </cell>
          <cell r="B94" t="str">
            <v>Rockwell International</v>
          </cell>
          <cell r="C94" t="str">
            <v>SO4</v>
          </cell>
          <cell r="D94" t="str">
            <v>Cogeneration</v>
          </cell>
          <cell r="E94" t="str">
            <v>Cynthia Shindle</v>
          </cell>
          <cell r="F94" t="str">
            <v>Terminated</v>
          </cell>
          <cell r="G94">
            <v>31154</v>
          </cell>
          <cell r="H94">
            <v>15</v>
          </cell>
          <cell r="I94">
            <v>32342</v>
          </cell>
          <cell r="J94">
            <v>32342</v>
          </cell>
          <cell r="K94">
            <v>35725</v>
          </cell>
          <cell r="M94">
            <v>24000</v>
          </cell>
          <cell r="N94">
            <v>4000</v>
          </cell>
          <cell r="O94">
            <v>28000</v>
          </cell>
          <cell r="Q94">
            <v>24000</v>
          </cell>
          <cell r="R94">
            <v>24000</v>
          </cell>
          <cell r="S94">
            <v>28000</v>
          </cell>
        </row>
        <row r="95">
          <cell r="A95">
            <v>2074</v>
          </cell>
          <cell r="B95" t="str">
            <v>San Antonio Community Hospital</v>
          </cell>
          <cell r="C95" t="str">
            <v>SO4</v>
          </cell>
          <cell r="D95" t="str">
            <v>Cogeneration</v>
          </cell>
          <cell r="E95" t="str">
            <v>Cathy Mendoza</v>
          </cell>
          <cell r="F95" t="str">
            <v>Terminated</v>
          </cell>
          <cell r="G95">
            <v>31152</v>
          </cell>
          <cell r="H95">
            <v>15</v>
          </cell>
          <cell r="I95">
            <v>31306</v>
          </cell>
          <cell r="J95">
            <v>31525</v>
          </cell>
          <cell r="K95">
            <v>36971</v>
          </cell>
          <cell r="N95">
            <v>1744</v>
          </cell>
          <cell r="O95">
            <v>1744</v>
          </cell>
          <cell r="S95">
            <v>1744</v>
          </cell>
        </row>
        <row r="96">
          <cell r="A96">
            <v>2076</v>
          </cell>
          <cell r="B96" t="str">
            <v>Midway Sunset Cogeneration Co.</v>
          </cell>
          <cell r="C96" t="str">
            <v>NEG</v>
          </cell>
          <cell r="D96" t="str">
            <v>Cogeneration</v>
          </cell>
          <cell r="E96" t="str">
            <v>Pam Snethen</v>
          </cell>
          <cell r="F96" t="str">
            <v>Active</v>
          </cell>
          <cell r="G96">
            <v>31154</v>
          </cell>
          <cell r="H96">
            <v>20</v>
          </cell>
          <cell r="I96">
            <v>32563</v>
          </cell>
          <cell r="J96">
            <v>32636</v>
          </cell>
          <cell r="K96">
            <v>39940</v>
          </cell>
          <cell r="L96">
            <v>200000</v>
          </cell>
          <cell r="O96">
            <v>200000</v>
          </cell>
          <cell r="P96">
            <v>200000</v>
          </cell>
          <cell r="R96">
            <v>200000</v>
          </cell>
          <cell r="S96">
            <v>225000</v>
          </cell>
        </row>
        <row r="97">
          <cell r="A97">
            <v>2077</v>
          </cell>
          <cell r="B97" t="str">
            <v>Rio Bravo Jasmin</v>
          </cell>
          <cell r="C97" t="str">
            <v>SO4</v>
          </cell>
          <cell r="D97" t="str">
            <v>Cogeneration</v>
          </cell>
          <cell r="E97" t="str">
            <v>Michele Walker</v>
          </cell>
          <cell r="F97" t="str">
            <v>Active</v>
          </cell>
          <cell r="G97">
            <v>31153</v>
          </cell>
          <cell r="H97">
            <v>30</v>
          </cell>
          <cell r="I97">
            <v>32814</v>
          </cell>
          <cell r="J97">
            <v>32919</v>
          </cell>
          <cell r="K97">
            <v>43875</v>
          </cell>
          <cell r="L97">
            <v>30000</v>
          </cell>
          <cell r="M97">
            <v>7000</v>
          </cell>
          <cell r="N97">
            <v>4000</v>
          </cell>
          <cell r="O97">
            <v>41000</v>
          </cell>
          <cell r="P97">
            <v>30000</v>
          </cell>
          <cell r="Q97">
            <v>7000</v>
          </cell>
          <cell r="R97">
            <v>37000</v>
          </cell>
          <cell r="S97">
            <v>41000</v>
          </cell>
        </row>
        <row r="98">
          <cell r="A98">
            <v>2078</v>
          </cell>
          <cell r="B98" t="str">
            <v>Mojave Cogeneration Co. L. P.</v>
          </cell>
          <cell r="C98" t="str">
            <v>NEG</v>
          </cell>
          <cell r="D98" t="str">
            <v>Cogeneration</v>
          </cell>
          <cell r="E98" t="str">
            <v>David R Cox</v>
          </cell>
          <cell r="F98" t="str">
            <v>Active</v>
          </cell>
          <cell r="G98">
            <v>32206</v>
          </cell>
          <cell r="H98">
            <v>20</v>
          </cell>
          <cell r="I98">
            <v>33037</v>
          </cell>
          <cell r="J98">
            <v>33081</v>
          </cell>
          <cell r="K98">
            <v>40385</v>
          </cell>
          <cell r="L98">
            <v>48000</v>
          </cell>
          <cell r="N98">
            <v>1850</v>
          </cell>
          <cell r="O98">
            <v>49850</v>
          </cell>
          <cell r="P98">
            <v>48000</v>
          </cell>
          <cell r="R98">
            <v>48000</v>
          </cell>
          <cell r="S98">
            <v>56850</v>
          </cell>
        </row>
        <row r="99">
          <cell r="A99">
            <v>2081</v>
          </cell>
          <cell r="B99" t="str">
            <v>Corona Energy Partners Ltd.</v>
          </cell>
          <cell r="C99" t="str">
            <v>SO2</v>
          </cell>
          <cell r="D99" t="str">
            <v>Cogeneration</v>
          </cell>
          <cell r="E99" t="str">
            <v>David R Cox</v>
          </cell>
          <cell r="F99" t="str">
            <v>Active</v>
          </cell>
          <cell r="G99">
            <v>31198</v>
          </cell>
          <cell r="H99">
            <v>30</v>
          </cell>
          <cell r="I99">
            <v>32284</v>
          </cell>
          <cell r="J99">
            <v>32299</v>
          </cell>
          <cell r="K99">
            <v>43255</v>
          </cell>
          <cell r="L99">
            <v>35000</v>
          </cell>
          <cell r="N99">
            <v>7000</v>
          </cell>
          <cell r="O99">
            <v>42000</v>
          </cell>
          <cell r="P99">
            <v>35000</v>
          </cell>
          <cell r="R99">
            <v>35000</v>
          </cell>
          <cell r="S99">
            <v>42000</v>
          </cell>
        </row>
        <row r="100">
          <cell r="A100">
            <v>2082</v>
          </cell>
          <cell r="B100" t="str">
            <v>Jefferson Smurfit Corporation</v>
          </cell>
          <cell r="C100" t="str">
            <v>NEG</v>
          </cell>
          <cell r="D100" t="str">
            <v>Cogeneration</v>
          </cell>
          <cell r="E100" t="str">
            <v>Cathy Mendoza</v>
          </cell>
          <cell r="F100" t="str">
            <v>Terminated</v>
          </cell>
          <cell r="G100">
            <v>31205</v>
          </cell>
          <cell r="H100">
            <v>15</v>
          </cell>
          <cell r="I100">
            <v>31412</v>
          </cell>
          <cell r="J100">
            <v>31649</v>
          </cell>
          <cell r="K100">
            <v>37127</v>
          </cell>
          <cell r="L100">
            <v>28500</v>
          </cell>
          <cell r="M100">
            <v>11500</v>
          </cell>
          <cell r="O100">
            <v>40000</v>
          </cell>
          <cell r="P100">
            <v>28500</v>
          </cell>
          <cell r="Q100">
            <v>11500</v>
          </cell>
          <cell r="R100">
            <v>40000</v>
          </cell>
          <cell r="S100">
            <v>40000</v>
          </cell>
        </row>
        <row r="101">
          <cell r="A101">
            <v>2083</v>
          </cell>
          <cell r="B101" t="str">
            <v>O'Brien California Cogen. Ltd.</v>
          </cell>
          <cell r="C101" t="str">
            <v>NEG</v>
          </cell>
          <cell r="D101" t="str">
            <v>Cogeneration</v>
          </cell>
          <cell r="E101" t="str">
            <v>Bruce McCarthy</v>
          </cell>
          <cell r="F101" t="str">
            <v>Buyout Only</v>
          </cell>
          <cell r="G101">
            <v>31212</v>
          </cell>
          <cell r="H101">
            <v>30</v>
          </cell>
          <cell r="I101">
            <v>32740</v>
          </cell>
          <cell r="J101">
            <v>32938</v>
          </cell>
          <cell r="K101">
            <v>36403</v>
          </cell>
          <cell r="L101">
            <v>30400</v>
          </cell>
          <cell r="M101">
            <v>3600</v>
          </cell>
          <cell r="N101">
            <v>1000</v>
          </cell>
          <cell r="O101">
            <v>35000</v>
          </cell>
          <cell r="P101">
            <v>30400</v>
          </cell>
          <cell r="Q101">
            <v>3600</v>
          </cell>
          <cell r="R101">
            <v>34000</v>
          </cell>
          <cell r="S101">
            <v>35000</v>
          </cell>
        </row>
        <row r="102">
          <cell r="A102">
            <v>2085</v>
          </cell>
          <cell r="B102" t="str">
            <v>Episcopal Home</v>
          </cell>
          <cell r="C102" t="str">
            <v>SO1</v>
          </cell>
          <cell r="D102" t="str">
            <v>Cogeneration</v>
          </cell>
          <cell r="E102" t="str">
            <v>Pam Snethen</v>
          </cell>
          <cell r="F102" t="str">
            <v>Active</v>
          </cell>
          <cell r="G102">
            <v>31267</v>
          </cell>
          <cell r="H102">
            <v>1</v>
          </cell>
          <cell r="I102">
            <v>31413</v>
          </cell>
          <cell r="J102">
            <v>31413</v>
          </cell>
          <cell r="N102">
            <v>200</v>
          </cell>
          <cell r="O102">
            <v>200</v>
          </cell>
          <cell r="S102">
            <v>200</v>
          </cell>
        </row>
        <row r="103">
          <cell r="A103">
            <v>2087</v>
          </cell>
          <cell r="B103" t="str">
            <v>Carson Cogeneration Company</v>
          </cell>
          <cell r="C103" t="str">
            <v>SO2</v>
          </cell>
          <cell r="D103" t="str">
            <v>Cogeneration</v>
          </cell>
          <cell r="E103" t="str">
            <v>David R Cox</v>
          </cell>
          <cell r="F103" t="str">
            <v>Active</v>
          </cell>
          <cell r="G103">
            <v>31208</v>
          </cell>
          <cell r="H103">
            <v>30</v>
          </cell>
          <cell r="I103">
            <v>32864</v>
          </cell>
          <cell r="J103">
            <v>32911</v>
          </cell>
          <cell r="K103">
            <v>43867</v>
          </cell>
          <cell r="L103">
            <v>42000</v>
          </cell>
          <cell r="M103">
            <v>6900</v>
          </cell>
          <cell r="N103">
            <v>1500</v>
          </cell>
          <cell r="O103">
            <v>50400</v>
          </cell>
          <cell r="P103">
            <v>42000</v>
          </cell>
          <cell r="Q103">
            <v>6900</v>
          </cell>
          <cell r="R103">
            <v>48900</v>
          </cell>
          <cell r="S103">
            <v>50400</v>
          </cell>
        </row>
        <row r="104">
          <cell r="A104">
            <v>2101</v>
          </cell>
          <cell r="B104" t="str">
            <v>ExxonMobil Production Company</v>
          </cell>
          <cell r="C104" t="str">
            <v>SO1</v>
          </cell>
          <cell r="D104" t="str">
            <v>Cogeneration</v>
          </cell>
          <cell r="E104" t="str">
            <v>Michele Walker</v>
          </cell>
          <cell r="F104" t="str">
            <v>Active</v>
          </cell>
          <cell r="G104">
            <v>34057</v>
          </cell>
          <cell r="H104">
            <v>1</v>
          </cell>
          <cell r="I104">
            <v>34200</v>
          </cell>
          <cell r="J104">
            <v>34200</v>
          </cell>
          <cell r="N104">
            <v>49000</v>
          </cell>
          <cell r="O104">
            <v>49000</v>
          </cell>
          <cell r="S104">
            <v>49000</v>
          </cell>
        </row>
        <row r="105">
          <cell r="A105">
            <v>2102</v>
          </cell>
          <cell r="B105" t="str">
            <v>Point Arguello Pipeline</v>
          </cell>
          <cell r="C105" t="str">
            <v>SO1</v>
          </cell>
          <cell r="D105" t="str">
            <v>Cogeneration</v>
          </cell>
          <cell r="E105" t="str">
            <v>Bruce McCarthy</v>
          </cell>
          <cell r="F105" t="str">
            <v>Terminated</v>
          </cell>
          <cell r="G105">
            <v>32087</v>
          </cell>
          <cell r="H105">
            <v>1</v>
          </cell>
          <cell r="I105">
            <v>32126</v>
          </cell>
          <cell r="J105">
            <v>32126</v>
          </cell>
          <cell r="K105">
            <v>36996</v>
          </cell>
          <cell r="M105">
            <v>7000</v>
          </cell>
          <cell r="N105">
            <v>10200</v>
          </cell>
          <cell r="O105">
            <v>17200</v>
          </cell>
          <cell r="Q105">
            <v>7000</v>
          </cell>
          <cell r="R105">
            <v>7000</v>
          </cell>
          <cell r="S105">
            <v>17200</v>
          </cell>
        </row>
        <row r="106">
          <cell r="A106">
            <v>2111</v>
          </cell>
          <cell r="B106" t="str">
            <v>California State University Long Beach</v>
          </cell>
          <cell r="C106" t="str">
            <v>SO3</v>
          </cell>
          <cell r="D106" t="str">
            <v>Cogeneration</v>
          </cell>
          <cell r="E106" t="str">
            <v>Michele Walker</v>
          </cell>
          <cell r="F106" t="str">
            <v>Terminated</v>
          </cell>
          <cell r="G106">
            <v>31386</v>
          </cell>
          <cell r="H106">
            <v>1</v>
          </cell>
          <cell r="I106">
            <v>31539</v>
          </cell>
          <cell r="J106">
            <v>31539</v>
          </cell>
          <cell r="K106">
            <v>35877</v>
          </cell>
          <cell r="N106">
            <v>150</v>
          </cell>
          <cell r="O106">
            <v>150</v>
          </cell>
          <cell r="S106">
            <v>150</v>
          </cell>
        </row>
        <row r="107">
          <cell r="A107">
            <v>2127</v>
          </cell>
          <cell r="B107" t="str">
            <v>Eua/Onsite Cogen L P - World Oil</v>
          </cell>
          <cell r="C107" t="str">
            <v>SO1</v>
          </cell>
          <cell r="D107" t="str">
            <v>Cogeneration</v>
          </cell>
          <cell r="E107" t="str">
            <v>Cathy Mendoza</v>
          </cell>
          <cell r="F107" t="str">
            <v>Terminated</v>
          </cell>
          <cell r="G107">
            <v>33158</v>
          </cell>
          <cell r="H107">
            <v>15</v>
          </cell>
          <cell r="I107">
            <v>33379</v>
          </cell>
          <cell r="J107">
            <v>33379</v>
          </cell>
          <cell r="K107">
            <v>35674</v>
          </cell>
          <cell r="M107">
            <v>1400</v>
          </cell>
          <cell r="N107">
            <v>15</v>
          </cell>
          <cell r="O107">
            <v>1415</v>
          </cell>
          <cell r="Q107">
            <v>1400</v>
          </cell>
          <cell r="R107">
            <v>1400</v>
          </cell>
          <cell r="S107">
            <v>1415</v>
          </cell>
        </row>
        <row r="108">
          <cell r="A108">
            <v>2149</v>
          </cell>
          <cell r="B108" t="str">
            <v>CAL Poly University, Pomona</v>
          </cell>
          <cell r="C108" t="str">
            <v>SO3</v>
          </cell>
          <cell r="D108" t="str">
            <v>Cogeneration</v>
          </cell>
          <cell r="E108" t="str">
            <v>Cathy Mendoza</v>
          </cell>
          <cell r="F108" t="str">
            <v>Active</v>
          </cell>
          <cell r="G108">
            <v>31559</v>
          </cell>
          <cell r="H108">
            <v>1</v>
          </cell>
          <cell r="I108">
            <v>32023</v>
          </cell>
          <cell r="J108">
            <v>32023</v>
          </cell>
          <cell r="N108">
            <v>115</v>
          </cell>
          <cell r="O108">
            <v>115</v>
          </cell>
          <cell r="S108">
            <v>115</v>
          </cell>
        </row>
        <row r="109">
          <cell r="A109">
            <v>2155</v>
          </cell>
          <cell r="B109" t="str">
            <v>Chevron USA</v>
          </cell>
          <cell r="C109" t="str">
            <v>SO1</v>
          </cell>
          <cell r="D109" t="str">
            <v>Cogeneration</v>
          </cell>
          <cell r="E109" t="str">
            <v>David R Cox</v>
          </cell>
          <cell r="F109" t="str">
            <v>Active</v>
          </cell>
          <cell r="G109">
            <v>31418</v>
          </cell>
          <cell r="H109">
            <v>1</v>
          </cell>
          <cell r="I109">
            <v>32140</v>
          </cell>
          <cell r="J109">
            <v>32140</v>
          </cell>
          <cell r="N109">
            <v>76700</v>
          </cell>
          <cell r="O109">
            <v>76700</v>
          </cell>
          <cell r="S109">
            <v>76700</v>
          </cell>
        </row>
        <row r="110">
          <cell r="A110">
            <v>2163</v>
          </cell>
          <cell r="B110" t="str">
            <v>Henry Mayo Newhall Memorial Hospital</v>
          </cell>
          <cell r="C110" t="str">
            <v>SO1</v>
          </cell>
          <cell r="D110" t="str">
            <v>Cogeneration</v>
          </cell>
          <cell r="E110" t="str">
            <v>Bruce McCarthy</v>
          </cell>
          <cell r="F110" t="str">
            <v>Terminated</v>
          </cell>
          <cell r="G110">
            <v>31338</v>
          </cell>
          <cell r="H110">
            <v>1</v>
          </cell>
          <cell r="I110">
            <v>31831</v>
          </cell>
          <cell r="J110">
            <v>31831</v>
          </cell>
          <cell r="K110">
            <v>38442</v>
          </cell>
          <cell r="N110">
            <v>450</v>
          </cell>
          <cell r="O110">
            <v>450</v>
          </cell>
          <cell r="S110">
            <v>450</v>
          </cell>
        </row>
        <row r="111">
          <cell r="A111">
            <v>2169</v>
          </cell>
          <cell r="B111" t="str">
            <v>Rio Hondo Community College</v>
          </cell>
          <cell r="C111" t="str">
            <v>SO1</v>
          </cell>
          <cell r="D111" t="str">
            <v>Cogeneration</v>
          </cell>
          <cell r="E111" t="str">
            <v>Michele Walker</v>
          </cell>
          <cell r="F111" t="str">
            <v>Terminated</v>
          </cell>
          <cell r="G111">
            <v>32216</v>
          </cell>
          <cell r="H111">
            <v>1</v>
          </cell>
          <cell r="I111">
            <v>32288</v>
          </cell>
          <cell r="J111">
            <v>32288</v>
          </cell>
          <cell r="K111">
            <v>35670</v>
          </cell>
          <cell r="N111">
            <v>450</v>
          </cell>
          <cell r="O111">
            <v>450</v>
          </cell>
          <cell r="S111">
            <v>450</v>
          </cell>
        </row>
        <row r="112">
          <cell r="A112">
            <v>2178</v>
          </cell>
          <cell r="B112" t="str">
            <v>Claremont Club</v>
          </cell>
          <cell r="C112" t="str">
            <v>SO1</v>
          </cell>
          <cell r="D112" t="str">
            <v>Cogeneration</v>
          </cell>
          <cell r="E112" t="str">
            <v>Michele Walker</v>
          </cell>
          <cell r="F112" t="str">
            <v>Active</v>
          </cell>
          <cell r="G112">
            <v>31987</v>
          </cell>
          <cell r="H112">
            <v>1</v>
          </cell>
          <cell r="I112">
            <v>32338</v>
          </cell>
          <cell r="J112">
            <v>32338</v>
          </cell>
          <cell r="N112">
            <v>180</v>
          </cell>
          <cell r="O112">
            <v>180</v>
          </cell>
          <cell r="S112">
            <v>180</v>
          </cell>
        </row>
        <row r="113">
          <cell r="A113">
            <v>2180</v>
          </cell>
          <cell r="B113" t="str">
            <v>Co of Los Angeles - Pitchess Honor Ranch</v>
          </cell>
          <cell r="C113" t="str">
            <v>SO2</v>
          </cell>
          <cell r="D113" t="str">
            <v>Cogeneration</v>
          </cell>
          <cell r="E113" t="str">
            <v>Cathy Mendoza</v>
          </cell>
          <cell r="F113" t="str">
            <v>Active</v>
          </cell>
          <cell r="G113">
            <v>31356</v>
          </cell>
          <cell r="H113">
            <v>30</v>
          </cell>
          <cell r="I113">
            <v>32338</v>
          </cell>
          <cell r="J113">
            <v>32461</v>
          </cell>
          <cell r="K113">
            <v>43417</v>
          </cell>
          <cell r="L113">
            <v>22204</v>
          </cell>
          <cell r="M113">
            <v>3505</v>
          </cell>
          <cell r="N113">
            <v>3000</v>
          </cell>
          <cell r="O113">
            <v>28709</v>
          </cell>
          <cell r="P113">
            <v>22204</v>
          </cell>
          <cell r="Q113">
            <v>3505</v>
          </cell>
          <cell r="R113">
            <v>25709</v>
          </cell>
          <cell r="S113">
            <v>28709</v>
          </cell>
        </row>
        <row r="114">
          <cell r="A114">
            <v>2182</v>
          </cell>
          <cell r="B114" t="str">
            <v>Cerritos College</v>
          </cell>
          <cell r="C114" t="str">
            <v>SO3</v>
          </cell>
          <cell r="D114" t="str">
            <v>Cogeneration</v>
          </cell>
          <cell r="E114" t="str">
            <v>Cathy Mendoza</v>
          </cell>
          <cell r="F114" t="str">
            <v>Active</v>
          </cell>
          <cell r="G114">
            <v>31324</v>
          </cell>
          <cell r="H114">
            <v>1</v>
          </cell>
          <cell r="I114">
            <v>31412</v>
          </cell>
          <cell r="J114">
            <v>31412</v>
          </cell>
          <cell r="N114">
            <v>150</v>
          </cell>
          <cell r="O114">
            <v>150</v>
          </cell>
          <cell r="S114">
            <v>150</v>
          </cell>
        </row>
        <row r="115">
          <cell r="A115">
            <v>2189</v>
          </cell>
          <cell r="B115" t="str">
            <v>L.A. Unified School District - Bell HS</v>
          </cell>
          <cell r="C115" t="str">
            <v>SO3</v>
          </cell>
          <cell r="D115" t="str">
            <v>Cogeneration</v>
          </cell>
          <cell r="E115" t="str">
            <v>Cynthia Shindle</v>
          </cell>
          <cell r="F115" t="str">
            <v>Terminated</v>
          </cell>
          <cell r="G115">
            <v>31993</v>
          </cell>
          <cell r="H115">
            <v>1</v>
          </cell>
          <cell r="I115">
            <v>32232</v>
          </cell>
          <cell r="J115">
            <v>32232</v>
          </cell>
          <cell r="K115">
            <v>35243</v>
          </cell>
          <cell r="N115">
            <v>60</v>
          </cell>
          <cell r="O115">
            <v>60</v>
          </cell>
          <cell r="S115">
            <v>60</v>
          </cell>
        </row>
        <row r="116">
          <cell r="A116">
            <v>2193</v>
          </cell>
          <cell r="B116" t="str">
            <v>Southern California Gas Company</v>
          </cell>
          <cell r="C116" t="str">
            <v>SO1</v>
          </cell>
          <cell r="D116" t="str">
            <v>Cogeneration</v>
          </cell>
          <cell r="E116" t="str">
            <v>Bruce McCarthy</v>
          </cell>
          <cell r="F116" t="str">
            <v>Terminated</v>
          </cell>
          <cell r="G116">
            <v>31681</v>
          </cell>
          <cell r="H116">
            <v>0</v>
          </cell>
          <cell r="I116">
            <v>32080</v>
          </cell>
          <cell r="J116">
            <v>32080</v>
          </cell>
          <cell r="K116">
            <v>38449</v>
          </cell>
          <cell r="N116">
            <v>550</v>
          </cell>
          <cell r="O116">
            <v>550</v>
          </cell>
          <cell r="S116">
            <v>550</v>
          </cell>
        </row>
        <row r="117">
          <cell r="A117">
            <v>2195</v>
          </cell>
          <cell r="B117" t="str">
            <v>County of Tulare Detention</v>
          </cell>
          <cell r="C117" t="str">
            <v>SO1</v>
          </cell>
          <cell r="D117" t="str">
            <v>Cogeneration</v>
          </cell>
          <cell r="E117" t="str">
            <v>Pam Snethen</v>
          </cell>
          <cell r="F117" t="str">
            <v>Active</v>
          </cell>
          <cell r="G117">
            <v>31601</v>
          </cell>
          <cell r="H117">
            <v>1</v>
          </cell>
          <cell r="I117">
            <v>31902</v>
          </cell>
          <cell r="N117">
            <v>550</v>
          </cell>
          <cell r="O117">
            <v>550</v>
          </cell>
          <cell r="S117">
            <v>550</v>
          </cell>
        </row>
        <row r="118">
          <cell r="A118">
            <v>2198</v>
          </cell>
          <cell r="B118" t="str">
            <v>Turbine Tech Inc.</v>
          </cell>
          <cell r="C118" t="str">
            <v>SO1</v>
          </cell>
          <cell r="D118" t="str">
            <v>Cogeneration</v>
          </cell>
          <cell r="E118" t="str">
            <v>Michele Walker</v>
          </cell>
          <cell r="F118" t="str">
            <v>Terminated</v>
          </cell>
          <cell r="G118">
            <v>31412</v>
          </cell>
          <cell r="H118">
            <v>1</v>
          </cell>
          <cell r="I118">
            <v>32486</v>
          </cell>
          <cell r="J118">
            <v>32486</v>
          </cell>
          <cell r="K118">
            <v>36331</v>
          </cell>
          <cell r="M118">
            <v>130</v>
          </cell>
          <cell r="N118">
            <v>20</v>
          </cell>
          <cell r="O118">
            <v>150</v>
          </cell>
          <cell r="Q118">
            <v>130</v>
          </cell>
          <cell r="R118">
            <v>130</v>
          </cell>
          <cell r="S118">
            <v>150</v>
          </cell>
        </row>
        <row r="119">
          <cell r="A119">
            <v>2199</v>
          </cell>
          <cell r="B119" t="str">
            <v>Fullerton Union Sch. Dist/Buena Park</v>
          </cell>
          <cell r="C119" t="str">
            <v>SO3</v>
          </cell>
          <cell r="D119" t="str">
            <v>Cogeneration</v>
          </cell>
          <cell r="E119" t="str">
            <v>Bruce McCarthy</v>
          </cell>
          <cell r="F119" t="str">
            <v>Terminated</v>
          </cell>
          <cell r="G119">
            <v>31867</v>
          </cell>
          <cell r="H119">
            <v>1</v>
          </cell>
          <cell r="I119">
            <v>32022</v>
          </cell>
          <cell r="J119">
            <v>32022</v>
          </cell>
          <cell r="K119">
            <v>38393</v>
          </cell>
          <cell r="N119">
            <v>75</v>
          </cell>
          <cell r="O119">
            <v>75</v>
          </cell>
          <cell r="S119">
            <v>75</v>
          </cell>
        </row>
        <row r="120">
          <cell r="A120">
            <v>2200</v>
          </cell>
          <cell r="B120" t="str">
            <v>Fullerton Union Sch. Dist/La Habra</v>
          </cell>
          <cell r="C120" t="str">
            <v>SO3</v>
          </cell>
          <cell r="D120" t="str">
            <v>Cogeneration</v>
          </cell>
          <cell r="E120" t="str">
            <v>Bruce McCarthy</v>
          </cell>
          <cell r="F120" t="str">
            <v>Terminated</v>
          </cell>
          <cell r="G120">
            <v>31867</v>
          </cell>
          <cell r="H120">
            <v>1</v>
          </cell>
          <cell r="I120">
            <v>32021</v>
          </cell>
          <cell r="J120">
            <v>32021</v>
          </cell>
          <cell r="K120">
            <v>38393</v>
          </cell>
          <cell r="N120">
            <v>75</v>
          </cell>
          <cell r="O120">
            <v>75</v>
          </cell>
          <cell r="S120">
            <v>75</v>
          </cell>
        </row>
        <row r="121">
          <cell r="A121">
            <v>2201</v>
          </cell>
          <cell r="B121" t="str">
            <v>Fullerton Union Sch. Dist/Sunny Hills</v>
          </cell>
          <cell r="C121" t="str">
            <v>SO3</v>
          </cell>
          <cell r="D121" t="str">
            <v>Cogeneration</v>
          </cell>
          <cell r="E121" t="str">
            <v>Bruce McCarthy</v>
          </cell>
          <cell r="F121" t="str">
            <v>Terminated</v>
          </cell>
          <cell r="G121">
            <v>31867</v>
          </cell>
          <cell r="H121">
            <v>1</v>
          </cell>
          <cell r="I121">
            <v>32022</v>
          </cell>
          <cell r="J121">
            <v>32022</v>
          </cell>
          <cell r="K121">
            <v>38393</v>
          </cell>
          <cell r="N121">
            <v>75</v>
          </cell>
          <cell r="O121">
            <v>75</v>
          </cell>
          <cell r="S121">
            <v>75</v>
          </cell>
        </row>
        <row r="122">
          <cell r="A122">
            <v>2204</v>
          </cell>
          <cell r="B122" t="str">
            <v>Pomona G. P. Inc.</v>
          </cell>
          <cell r="C122" t="str">
            <v>SO1</v>
          </cell>
          <cell r="D122" t="str">
            <v>Cogeneration</v>
          </cell>
          <cell r="E122" t="str">
            <v>Michele Walker</v>
          </cell>
          <cell r="F122" t="str">
            <v>Terminated</v>
          </cell>
          <cell r="G122">
            <v>31677</v>
          </cell>
          <cell r="H122">
            <v>1</v>
          </cell>
          <cell r="I122">
            <v>32054</v>
          </cell>
          <cell r="J122">
            <v>32054</v>
          </cell>
          <cell r="K122">
            <v>35338</v>
          </cell>
          <cell r="N122">
            <v>3300</v>
          </cell>
          <cell r="O122">
            <v>3300</v>
          </cell>
          <cell r="S122">
            <v>3300</v>
          </cell>
        </row>
        <row r="123">
          <cell r="A123">
            <v>2205</v>
          </cell>
          <cell r="B123" t="str">
            <v>E. F. Oxnard Incorporated</v>
          </cell>
          <cell r="C123" t="str">
            <v>NEG</v>
          </cell>
          <cell r="D123" t="str">
            <v>Cogeneration</v>
          </cell>
          <cell r="E123" t="str">
            <v>Pam Snethen</v>
          </cell>
          <cell r="F123" t="str">
            <v>Active</v>
          </cell>
          <cell r="G123">
            <v>31394</v>
          </cell>
          <cell r="H123">
            <v>30</v>
          </cell>
          <cell r="I123">
            <v>32976</v>
          </cell>
          <cell r="J123">
            <v>33018</v>
          </cell>
          <cell r="K123">
            <v>43975</v>
          </cell>
          <cell r="L123">
            <v>47700</v>
          </cell>
          <cell r="N123">
            <v>800</v>
          </cell>
          <cell r="O123">
            <v>48500</v>
          </cell>
          <cell r="P123">
            <v>47700</v>
          </cell>
          <cell r="R123">
            <v>47700</v>
          </cell>
          <cell r="S123">
            <v>48500</v>
          </cell>
        </row>
        <row r="124">
          <cell r="A124">
            <v>2206</v>
          </cell>
          <cell r="B124" t="str">
            <v>Berry Petroleum Company (Newhall I)</v>
          </cell>
          <cell r="C124" t="str">
            <v>SO2</v>
          </cell>
          <cell r="D124" t="str">
            <v>Cogeneration</v>
          </cell>
          <cell r="E124" t="str">
            <v>Michele Walker</v>
          </cell>
          <cell r="F124" t="str">
            <v>Active</v>
          </cell>
          <cell r="G124">
            <v>31401</v>
          </cell>
          <cell r="H124">
            <v>19</v>
          </cell>
          <cell r="I124">
            <v>32938</v>
          </cell>
          <cell r="J124">
            <v>32956</v>
          </cell>
          <cell r="K124">
            <v>39895</v>
          </cell>
          <cell r="L124">
            <v>19600</v>
          </cell>
          <cell r="M124">
            <v>1160</v>
          </cell>
          <cell r="N124">
            <v>1000</v>
          </cell>
          <cell r="O124">
            <v>21760</v>
          </cell>
          <cell r="P124">
            <v>19600</v>
          </cell>
          <cell r="Q124">
            <v>1160</v>
          </cell>
          <cell r="R124">
            <v>20760</v>
          </cell>
          <cell r="S124">
            <v>21760</v>
          </cell>
        </row>
        <row r="125">
          <cell r="A125">
            <v>2207</v>
          </cell>
          <cell r="B125" t="str">
            <v>Berry Petroeum Company (Newhall II)</v>
          </cell>
          <cell r="C125" t="str">
            <v>SO2</v>
          </cell>
          <cell r="D125" t="str">
            <v>Cogeneration</v>
          </cell>
          <cell r="E125" t="str">
            <v>Michele Walker</v>
          </cell>
          <cell r="F125" t="str">
            <v>Terminated</v>
          </cell>
          <cell r="G125">
            <v>31401</v>
          </cell>
          <cell r="H125">
            <v>12</v>
          </cell>
          <cell r="I125">
            <v>32994</v>
          </cell>
          <cell r="J125">
            <v>33024</v>
          </cell>
          <cell r="K125">
            <v>37406</v>
          </cell>
          <cell r="L125">
            <v>19600</v>
          </cell>
          <cell r="M125">
            <v>1160</v>
          </cell>
          <cell r="N125">
            <v>1000</v>
          </cell>
          <cell r="O125">
            <v>21760</v>
          </cell>
          <cell r="P125">
            <v>19600</v>
          </cell>
          <cell r="Q125">
            <v>1160</v>
          </cell>
          <cell r="R125">
            <v>20760</v>
          </cell>
          <cell r="S125">
            <v>21760</v>
          </cell>
        </row>
        <row r="126">
          <cell r="A126">
            <v>2210</v>
          </cell>
          <cell r="B126" t="str">
            <v>Crimson Resource Management</v>
          </cell>
          <cell r="C126" t="str">
            <v>SO1</v>
          </cell>
          <cell r="D126" t="str">
            <v>Cogeneration</v>
          </cell>
          <cell r="E126" t="str">
            <v>Cathy Mendoza</v>
          </cell>
          <cell r="F126" t="str">
            <v>Active</v>
          </cell>
          <cell r="G126">
            <v>31442</v>
          </cell>
          <cell r="H126">
            <v>1</v>
          </cell>
          <cell r="I126">
            <v>31587</v>
          </cell>
          <cell r="J126">
            <v>31587</v>
          </cell>
          <cell r="M126">
            <v>164</v>
          </cell>
          <cell r="N126">
            <v>336</v>
          </cell>
          <cell r="O126">
            <v>500</v>
          </cell>
          <cell r="Q126">
            <v>164</v>
          </cell>
          <cell r="R126">
            <v>164</v>
          </cell>
          <cell r="S126">
            <v>500</v>
          </cell>
        </row>
        <row r="127">
          <cell r="A127">
            <v>2212</v>
          </cell>
          <cell r="B127" t="str">
            <v>Twin Palms Care Center</v>
          </cell>
          <cell r="C127" t="str">
            <v>SO3</v>
          </cell>
          <cell r="D127" t="str">
            <v>Cogeneration</v>
          </cell>
          <cell r="E127" t="str">
            <v>Bruce McCarthy</v>
          </cell>
          <cell r="F127" t="str">
            <v>Terminated</v>
          </cell>
          <cell r="G127">
            <v>31453</v>
          </cell>
          <cell r="H127">
            <v>1</v>
          </cell>
          <cell r="I127">
            <v>31589</v>
          </cell>
          <cell r="J127">
            <v>31589</v>
          </cell>
          <cell r="K127">
            <v>38343</v>
          </cell>
          <cell r="N127">
            <v>60</v>
          </cell>
          <cell r="O127">
            <v>60</v>
          </cell>
          <cell r="S127">
            <v>60</v>
          </cell>
        </row>
        <row r="128">
          <cell r="A128">
            <v>2213</v>
          </cell>
          <cell r="B128" t="str">
            <v>Rancho Simi Recreation &amp; Park #1</v>
          </cell>
          <cell r="C128" t="str">
            <v>SO3</v>
          </cell>
          <cell r="D128" t="str">
            <v>Cogeneration</v>
          </cell>
          <cell r="E128" t="str">
            <v>Anthony F Blakemore</v>
          </cell>
          <cell r="F128" t="str">
            <v>Active</v>
          </cell>
          <cell r="G128">
            <v>31566</v>
          </cell>
          <cell r="H128">
            <v>1</v>
          </cell>
          <cell r="I128">
            <v>31603</v>
          </cell>
          <cell r="J128">
            <v>31603</v>
          </cell>
          <cell r="N128">
            <v>60</v>
          </cell>
          <cell r="O128">
            <v>60</v>
          </cell>
          <cell r="S128">
            <v>60</v>
          </cell>
        </row>
        <row r="129">
          <cell r="A129">
            <v>2215</v>
          </cell>
          <cell r="B129" t="str">
            <v>Mobil Oil Corporation #1</v>
          </cell>
          <cell r="C129" t="str">
            <v>NEG</v>
          </cell>
          <cell r="D129" t="str">
            <v>Cogeneration</v>
          </cell>
          <cell r="E129" t="str">
            <v>Michele Walker</v>
          </cell>
          <cell r="F129" t="str">
            <v>Active</v>
          </cell>
          <cell r="G129">
            <v>32113</v>
          </cell>
          <cell r="H129">
            <v>0</v>
          </cell>
          <cell r="I129">
            <v>30437</v>
          </cell>
          <cell r="J129">
            <v>30437</v>
          </cell>
          <cell r="N129">
            <v>41900</v>
          </cell>
          <cell r="O129">
            <v>41900</v>
          </cell>
          <cell r="S129">
            <v>41900</v>
          </cell>
        </row>
        <row r="130">
          <cell r="A130">
            <v>2217</v>
          </cell>
          <cell r="B130" t="str">
            <v>San Bernardino Unif.Sch.Dist. - Cajon HS</v>
          </cell>
          <cell r="C130" t="str">
            <v>SO3</v>
          </cell>
          <cell r="D130" t="str">
            <v>Cogeneration</v>
          </cell>
          <cell r="E130" t="str">
            <v>David R Cox</v>
          </cell>
          <cell r="F130" t="str">
            <v>Active</v>
          </cell>
          <cell r="G130">
            <v>32290</v>
          </cell>
          <cell r="H130">
            <v>1</v>
          </cell>
          <cell r="I130">
            <v>32143</v>
          </cell>
          <cell r="J130">
            <v>32143</v>
          </cell>
          <cell r="N130">
            <v>75</v>
          </cell>
          <cell r="O130">
            <v>75</v>
          </cell>
          <cell r="S130">
            <v>75</v>
          </cell>
        </row>
        <row r="131">
          <cell r="A131">
            <v>2219</v>
          </cell>
          <cell r="B131" t="str">
            <v>Chaffey U.S.D./Ontario High School</v>
          </cell>
          <cell r="C131" t="str">
            <v>SO3</v>
          </cell>
          <cell r="D131" t="str">
            <v>Cogeneration</v>
          </cell>
          <cell r="E131" t="str">
            <v>Anthony F Blakemore</v>
          </cell>
          <cell r="F131" t="str">
            <v>Active</v>
          </cell>
          <cell r="G131">
            <v>31519</v>
          </cell>
          <cell r="H131">
            <v>1</v>
          </cell>
          <cell r="I131">
            <v>31594</v>
          </cell>
          <cell r="J131">
            <v>31594</v>
          </cell>
          <cell r="N131">
            <v>75</v>
          </cell>
          <cell r="O131">
            <v>75</v>
          </cell>
          <cell r="S131">
            <v>75</v>
          </cell>
        </row>
        <row r="132">
          <cell r="A132">
            <v>2220</v>
          </cell>
          <cell r="B132" t="str">
            <v>San Bernardino U,H.S.-S. Bern. H.S.</v>
          </cell>
          <cell r="C132" t="str">
            <v>SO3</v>
          </cell>
          <cell r="D132" t="str">
            <v>Cogeneration</v>
          </cell>
          <cell r="E132" t="str">
            <v>David R Cox</v>
          </cell>
          <cell r="F132" t="str">
            <v>Active</v>
          </cell>
          <cell r="G132">
            <v>32290</v>
          </cell>
          <cell r="H132">
            <v>1</v>
          </cell>
          <cell r="I132">
            <v>32143</v>
          </cell>
          <cell r="J132">
            <v>32143</v>
          </cell>
          <cell r="N132">
            <v>75</v>
          </cell>
          <cell r="O132">
            <v>75</v>
          </cell>
          <cell r="S132">
            <v>75</v>
          </cell>
        </row>
        <row r="133">
          <cell r="A133">
            <v>2223</v>
          </cell>
          <cell r="B133" t="str">
            <v>So Calif Presbyterian Homes (Regents Pt)</v>
          </cell>
          <cell r="C133" t="str">
            <v>SO3</v>
          </cell>
          <cell r="D133" t="str">
            <v>Cogeneration</v>
          </cell>
          <cell r="E133" t="str">
            <v>Michele Walker</v>
          </cell>
          <cell r="F133" t="str">
            <v>Inactive</v>
          </cell>
          <cell r="G133">
            <v>32099</v>
          </cell>
          <cell r="H133">
            <v>1</v>
          </cell>
          <cell r="I133">
            <v>32112</v>
          </cell>
          <cell r="J133">
            <v>32112</v>
          </cell>
          <cell r="N133">
            <v>75</v>
          </cell>
          <cell r="O133">
            <v>75</v>
          </cell>
          <cell r="S133">
            <v>75</v>
          </cell>
        </row>
        <row r="134">
          <cell r="A134">
            <v>2224</v>
          </cell>
          <cell r="B134" t="str">
            <v>Berry Petroleum Company (Newhall II)</v>
          </cell>
          <cell r="C134" t="str">
            <v>RSO1</v>
          </cell>
          <cell r="D134" t="str">
            <v>Cogeneration</v>
          </cell>
          <cell r="E134" t="str">
            <v>Michele Walker</v>
          </cell>
          <cell r="F134" t="str">
            <v>Active</v>
          </cell>
          <cell r="G134">
            <v>37574</v>
          </cell>
          <cell r="H134">
            <v>1</v>
          </cell>
          <cell r="I134">
            <v>37644</v>
          </cell>
          <cell r="J134">
            <v>37644</v>
          </cell>
          <cell r="K134">
            <v>40178</v>
          </cell>
          <cell r="M134">
            <v>19800</v>
          </cell>
          <cell r="O134">
            <v>19800</v>
          </cell>
          <cell r="Q134">
            <v>19800</v>
          </cell>
          <cell r="R134">
            <v>19800</v>
          </cell>
          <cell r="S134">
            <v>19800</v>
          </cell>
        </row>
        <row r="135">
          <cell r="A135">
            <v>2229</v>
          </cell>
          <cell r="B135" t="str">
            <v>Orange U.S.D. (El Modena High School)</v>
          </cell>
          <cell r="C135" t="str">
            <v>SO3</v>
          </cell>
          <cell r="D135" t="str">
            <v>Cogeneration</v>
          </cell>
          <cell r="E135" t="str">
            <v>Cathy Mendoza</v>
          </cell>
          <cell r="F135" t="str">
            <v>Terminated</v>
          </cell>
          <cell r="G135">
            <v>31629</v>
          </cell>
          <cell r="H135">
            <v>1</v>
          </cell>
          <cell r="I135">
            <v>31540</v>
          </cell>
          <cell r="J135">
            <v>31540</v>
          </cell>
          <cell r="K135">
            <v>36527</v>
          </cell>
          <cell r="N135">
            <v>75</v>
          </cell>
          <cell r="O135">
            <v>75</v>
          </cell>
          <cell r="S135">
            <v>75</v>
          </cell>
        </row>
        <row r="136">
          <cell r="A136">
            <v>2231</v>
          </cell>
          <cell r="B136" t="str">
            <v>Claremont Unified School District</v>
          </cell>
          <cell r="C136" t="str">
            <v>SO3</v>
          </cell>
          <cell r="D136" t="str">
            <v>Cogeneration</v>
          </cell>
          <cell r="E136" t="str">
            <v>Bruce McCarthy</v>
          </cell>
          <cell r="F136" t="str">
            <v>Terminated</v>
          </cell>
          <cell r="G136">
            <v>31890</v>
          </cell>
          <cell r="H136">
            <v>1</v>
          </cell>
          <cell r="I136">
            <v>32021</v>
          </cell>
          <cell r="J136">
            <v>32021</v>
          </cell>
          <cell r="K136">
            <v>36316</v>
          </cell>
          <cell r="N136">
            <v>75</v>
          </cell>
          <cell r="O136">
            <v>75</v>
          </cell>
          <cell r="S136">
            <v>75</v>
          </cell>
        </row>
        <row r="137">
          <cell r="A137">
            <v>2235</v>
          </cell>
          <cell r="B137" t="str">
            <v>California State Univ. Long Beach (Pool)</v>
          </cell>
          <cell r="C137" t="str">
            <v>SO1</v>
          </cell>
          <cell r="D137" t="str">
            <v>Cogeneration</v>
          </cell>
          <cell r="E137" t="str">
            <v>Pam Snethen</v>
          </cell>
          <cell r="F137" t="str">
            <v>Active</v>
          </cell>
          <cell r="G137">
            <v>31901</v>
          </cell>
          <cell r="H137">
            <v>0</v>
          </cell>
          <cell r="I137">
            <v>31928</v>
          </cell>
          <cell r="J137">
            <v>31928</v>
          </cell>
          <cell r="N137">
            <v>200</v>
          </cell>
          <cell r="O137">
            <v>200</v>
          </cell>
          <cell r="S137">
            <v>200</v>
          </cell>
        </row>
        <row r="138">
          <cell r="A138">
            <v>2236</v>
          </cell>
          <cell r="B138" t="str">
            <v>Rancho Simi Recreation &amp; Park#2</v>
          </cell>
          <cell r="C138" t="str">
            <v>SO3</v>
          </cell>
          <cell r="D138" t="str">
            <v>Cogeneration</v>
          </cell>
          <cell r="E138" t="str">
            <v>Anthony F Blakemore</v>
          </cell>
          <cell r="F138" t="str">
            <v>Active</v>
          </cell>
          <cell r="G138">
            <v>31566</v>
          </cell>
          <cell r="H138">
            <v>1</v>
          </cell>
          <cell r="I138">
            <v>31573</v>
          </cell>
          <cell r="J138">
            <v>31573</v>
          </cell>
          <cell r="N138">
            <v>60</v>
          </cell>
          <cell r="O138">
            <v>60</v>
          </cell>
          <cell r="S138">
            <v>60</v>
          </cell>
        </row>
        <row r="139">
          <cell r="A139">
            <v>2238</v>
          </cell>
          <cell r="B139" t="str">
            <v>Andrew G. Hammitt</v>
          </cell>
          <cell r="C139" t="str">
            <v>SO3</v>
          </cell>
          <cell r="D139" t="str">
            <v>Cogeneration</v>
          </cell>
          <cell r="E139" t="str">
            <v>Bruce McCarthy</v>
          </cell>
          <cell r="F139" t="str">
            <v>Terminated</v>
          </cell>
          <cell r="G139">
            <v>31905</v>
          </cell>
          <cell r="H139">
            <v>1</v>
          </cell>
          <cell r="I139">
            <v>32709</v>
          </cell>
          <cell r="J139">
            <v>32709</v>
          </cell>
          <cell r="K139">
            <v>36515</v>
          </cell>
          <cell r="N139">
            <v>20</v>
          </cell>
          <cell r="O139">
            <v>20</v>
          </cell>
          <cell r="S139">
            <v>20</v>
          </cell>
        </row>
        <row r="140">
          <cell r="A140">
            <v>2245</v>
          </cell>
          <cell r="B140" t="str">
            <v>College of the Canyons</v>
          </cell>
          <cell r="C140" t="str">
            <v>SO3</v>
          </cell>
          <cell r="D140" t="str">
            <v>Cogeneration</v>
          </cell>
          <cell r="E140" t="str">
            <v>Bruce McCarthy</v>
          </cell>
          <cell r="F140" t="str">
            <v>Terminated</v>
          </cell>
          <cell r="G140">
            <v>31964</v>
          </cell>
          <cell r="H140">
            <v>1</v>
          </cell>
          <cell r="I140">
            <v>32024</v>
          </cell>
          <cell r="J140">
            <v>32024</v>
          </cell>
          <cell r="K140">
            <v>37714</v>
          </cell>
          <cell r="N140">
            <v>60</v>
          </cell>
          <cell r="O140">
            <v>60</v>
          </cell>
          <cell r="S140">
            <v>60</v>
          </cell>
        </row>
        <row r="141">
          <cell r="A141">
            <v>2248</v>
          </cell>
          <cell r="B141" t="str">
            <v>Hilton Costa Mesa</v>
          </cell>
          <cell r="C141" t="str">
            <v>SO1</v>
          </cell>
          <cell r="D141" t="str">
            <v>Cogeneration</v>
          </cell>
          <cell r="E141" t="str">
            <v>Cathy Mendoza</v>
          </cell>
          <cell r="F141" t="str">
            <v>Terminated</v>
          </cell>
          <cell r="G141">
            <v>31939</v>
          </cell>
          <cell r="H141">
            <v>1</v>
          </cell>
          <cell r="I141">
            <v>31943</v>
          </cell>
          <cell r="J141">
            <v>31943</v>
          </cell>
          <cell r="K141">
            <v>38551</v>
          </cell>
          <cell r="N141">
            <v>460</v>
          </cell>
          <cell r="O141">
            <v>460</v>
          </cell>
          <cell r="S141">
            <v>460</v>
          </cell>
        </row>
        <row r="142">
          <cell r="A142">
            <v>2252</v>
          </cell>
          <cell r="B142" t="str">
            <v>Western Rock Products Inc.</v>
          </cell>
          <cell r="C142" t="str">
            <v>SO1</v>
          </cell>
          <cell r="D142" t="str">
            <v>Cogeneration</v>
          </cell>
          <cell r="E142" t="str">
            <v>Cynthia Shindle</v>
          </cell>
          <cell r="F142" t="str">
            <v>Terminated</v>
          </cell>
          <cell r="G142">
            <v>32713</v>
          </cell>
          <cell r="H142">
            <v>1</v>
          </cell>
          <cell r="I142">
            <v>31868</v>
          </cell>
          <cell r="J142">
            <v>31868</v>
          </cell>
          <cell r="K142">
            <v>34912</v>
          </cell>
          <cell r="N142">
            <v>250</v>
          </cell>
          <cell r="O142">
            <v>250</v>
          </cell>
          <cell r="S142">
            <v>250</v>
          </cell>
        </row>
        <row r="143">
          <cell r="A143">
            <v>2258</v>
          </cell>
          <cell r="B143" t="str">
            <v>Vanguard Energy Systems</v>
          </cell>
          <cell r="C143" t="str">
            <v>SO3</v>
          </cell>
          <cell r="D143" t="str">
            <v>Cogeneration</v>
          </cell>
          <cell r="E143" t="str">
            <v>Anthony F Blakemore</v>
          </cell>
          <cell r="F143" t="str">
            <v>Active</v>
          </cell>
          <cell r="G143">
            <v>31749</v>
          </cell>
          <cell r="H143">
            <v>30</v>
          </cell>
          <cell r="I143">
            <v>31792</v>
          </cell>
          <cell r="J143">
            <v>31792</v>
          </cell>
          <cell r="K143">
            <v>42749</v>
          </cell>
          <cell r="N143">
            <v>85</v>
          </cell>
          <cell r="O143">
            <v>85</v>
          </cell>
          <cell r="S143">
            <v>85</v>
          </cell>
        </row>
        <row r="144">
          <cell r="A144">
            <v>2260</v>
          </cell>
          <cell r="B144" t="str">
            <v>Peterson Industries/D Points Maytag</v>
          </cell>
          <cell r="C144" t="str">
            <v>SO3</v>
          </cell>
          <cell r="D144" t="str">
            <v>Cogeneration</v>
          </cell>
          <cell r="E144" t="str">
            <v>Michele Walker</v>
          </cell>
          <cell r="F144" t="str">
            <v>Terminated</v>
          </cell>
          <cell r="G144">
            <v>31905</v>
          </cell>
          <cell r="H144">
            <v>1</v>
          </cell>
          <cell r="I144">
            <v>31929</v>
          </cell>
          <cell r="J144">
            <v>31929</v>
          </cell>
          <cell r="K144">
            <v>35171</v>
          </cell>
        </row>
        <row r="145">
          <cell r="A145">
            <v>2262</v>
          </cell>
          <cell r="B145" t="str">
            <v>Ridgewood Power (Sunnyside)</v>
          </cell>
          <cell r="C145" t="str">
            <v>SO3</v>
          </cell>
          <cell r="D145" t="str">
            <v>Cogeneration</v>
          </cell>
          <cell r="E145" t="str">
            <v>Michele Walker</v>
          </cell>
          <cell r="F145" t="str">
            <v>Inactive</v>
          </cell>
          <cell r="G145">
            <v>33445</v>
          </cell>
          <cell r="H145">
            <v>30</v>
          </cell>
          <cell r="I145">
            <v>33648</v>
          </cell>
          <cell r="J145">
            <v>33648</v>
          </cell>
          <cell r="K145">
            <v>44605</v>
          </cell>
          <cell r="N145">
            <v>50</v>
          </cell>
          <cell r="O145">
            <v>50</v>
          </cell>
          <cell r="S145">
            <v>50</v>
          </cell>
        </row>
        <row r="146">
          <cell r="A146">
            <v>2265</v>
          </cell>
          <cell r="B146" t="str">
            <v>Cogenic Energy Systems Inc. (Cal Lutheran)</v>
          </cell>
          <cell r="C146" t="str">
            <v>SO3</v>
          </cell>
          <cell r="D146" t="str">
            <v>Cogeneration</v>
          </cell>
          <cell r="E146" t="str">
            <v>Michele Walker</v>
          </cell>
          <cell r="F146" t="str">
            <v>Inactive</v>
          </cell>
          <cell r="G146">
            <v>31994</v>
          </cell>
          <cell r="H146">
            <v>1</v>
          </cell>
          <cell r="I146">
            <v>32273</v>
          </cell>
          <cell r="J146">
            <v>32273</v>
          </cell>
          <cell r="N146">
            <v>99</v>
          </cell>
          <cell r="O146">
            <v>99</v>
          </cell>
          <cell r="S146">
            <v>99</v>
          </cell>
        </row>
        <row r="147">
          <cell r="A147">
            <v>2266</v>
          </cell>
          <cell r="B147" t="str">
            <v>Transamerican Plastics Corp.</v>
          </cell>
          <cell r="C147" t="str">
            <v>SO1</v>
          </cell>
          <cell r="D147" t="str">
            <v>Cogeneration</v>
          </cell>
          <cell r="E147" t="str">
            <v>Michele Walker</v>
          </cell>
          <cell r="F147" t="str">
            <v>Terminated</v>
          </cell>
          <cell r="G147">
            <v>31935</v>
          </cell>
          <cell r="H147">
            <v>1</v>
          </cell>
          <cell r="I147">
            <v>31993</v>
          </cell>
          <cell r="J147">
            <v>31993</v>
          </cell>
          <cell r="K147">
            <v>35243</v>
          </cell>
          <cell r="N147">
            <v>340</v>
          </cell>
          <cell r="O147">
            <v>340</v>
          </cell>
          <cell r="S147">
            <v>340</v>
          </cell>
        </row>
        <row r="148">
          <cell r="A148">
            <v>2268</v>
          </cell>
          <cell r="B148" t="str">
            <v>Conejo Valley U.S.D. (Newbury Pk H.S.)</v>
          </cell>
          <cell r="C148" t="str">
            <v>SO3</v>
          </cell>
          <cell r="D148" t="str">
            <v>Cogeneration</v>
          </cell>
          <cell r="E148" t="str">
            <v>David R Cox</v>
          </cell>
          <cell r="F148" t="str">
            <v>Active</v>
          </cell>
          <cell r="G148">
            <v>31930</v>
          </cell>
          <cell r="H148">
            <v>1</v>
          </cell>
          <cell r="I148">
            <v>31933</v>
          </cell>
          <cell r="J148">
            <v>31933</v>
          </cell>
          <cell r="N148">
            <v>75</v>
          </cell>
          <cell r="O148">
            <v>75</v>
          </cell>
          <cell r="S148">
            <v>75</v>
          </cell>
        </row>
        <row r="149">
          <cell r="A149">
            <v>2269</v>
          </cell>
          <cell r="B149" t="str">
            <v>Vanguard Energy Systems</v>
          </cell>
          <cell r="C149" t="str">
            <v>SO3</v>
          </cell>
          <cell r="D149" t="str">
            <v>Cogeneration</v>
          </cell>
          <cell r="E149" t="str">
            <v>Cathy Mendoza</v>
          </cell>
          <cell r="F149" t="str">
            <v>Terminated</v>
          </cell>
          <cell r="G149">
            <v>32058</v>
          </cell>
          <cell r="H149">
            <v>1</v>
          </cell>
          <cell r="I149">
            <v>32174</v>
          </cell>
          <cell r="J149">
            <v>32174</v>
          </cell>
          <cell r="K149">
            <v>38470</v>
          </cell>
          <cell r="N149">
            <v>100</v>
          </cell>
          <cell r="O149">
            <v>100</v>
          </cell>
          <cell r="S149">
            <v>100</v>
          </cell>
        </row>
        <row r="150">
          <cell r="A150">
            <v>2273</v>
          </cell>
          <cell r="B150" t="str">
            <v>Clarke &amp; Rush Mechanical (Whittier Cllg)</v>
          </cell>
          <cell r="C150" t="str">
            <v>SO3</v>
          </cell>
          <cell r="D150" t="str">
            <v>Cogeneration</v>
          </cell>
          <cell r="E150" t="str">
            <v>Anthony F Blakemore</v>
          </cell>
          <cell r="F150" t="str">
            <v>Terminated</v>
          </cell>
          <cell r="G150">
            <v>32245</v>
          </cell>
          <cell r="H150">
            <v>1</v>
          </cell>
          <cell r="I150">
            <v>32283</v>
          </cell>
          <cell r="J150">
            <v>32283</v>
          </cell>
          <cell r="N150">
            <v>60</v>
          </cell>
          <cell r="O150">
            <v>60</v>
          </cell>
          <cell r="S150">
            <v>60</v>
          </cell>
        </row>
        <row r="151">
          <cell r="A151">
            <v>2276</v>
          </cell>
          <cell r="B151" t="str">
            <v>Visalia Unif School Dist-Golden West HS</v>
          </cell>
          <cell r="C151" t="str">
            <v>SO3</v>
          </cell>
          <cell r="D151" t="str">
            <v>Cogeneration</v>
          </cell>
          <cell r="E151" t="str">
            <v>Cathy Mendoza</v>
          </cell>
          <cell r="F151" t="str">
            <v>Terminated</v>
          </cell>
          <cell r="G151">
            <v>31876</v>
          </cell>
          <cell r="H151">
            <v>1</v>
          </cell>
          <cell r="I151">
            <v>31907</v>
          </cell>
          <cell r="J151">
            <v>31907</v>
          </cell>
          <cell r="K151">
            <v>35531</v>
          </cell>
          <cell r="N151">
            <v>60</v>
          </cell>
          <cell r="O151">
            <v>60</v>
          </cell>
          <cell r="S151">
            <v>60</v>
          </cell>
        </row>
        <row r="152">
          <cell r="A152">
            <v>2278</v>
          </cell>
          <cell r="B152" t="str">
            <v>Santa Monica Hotel Assoc. Ltd.</v>
          </cell>
          <cell r="C152" t="str">
            <v>SO1</v>
          </cell>
          <cell r="D152" t="str">
            <v>Cogeneration</v>
          </cell>
          <cell r="E152" t="str">
            <v>Bruce McCarthy</v>
          </cell>
          <cell r="F152" t="str">
            <v>Terminated</v>
          </cell>
          <cell r="G152">
            <v>31964</v>
          </cell>
          <cell r="H152">
            <v>1</v>
          </cell>
          <cell r="I152">
            <v>32829</v>
          </cell>
          <cell r="J152">
            <v>32829</v>
          </cell>
          <cell r="K152">
            <v>36801</v>
          </cell>
          <cell r="M152">
            <v>150</v>
          </cell>
          <cell r="N152">
            <v>800</v>
          </cell>
          <cell r="O152">
            <v>950</v>
          </cell>
          <cell r="Q152">
            <v>150</v>
          </cell>
          <cell r="R152">
            <v>150</v>
          </cell>
          <cell r="S152">
            <v>950</v>
          </cell>
        </row>
        <row r="153">
          <cell r="A153">
            <v>2283</v>
          </cell>
          <cell r="B153" t="str">
            <v>Los Alamitos U.S.D. (Los Alamitos H.S.)</v>
          </cell>
          <cell r="C153" t="str">
            <v>SO3</v>
          </cell>
          <cell r="D153" t="str">
            <v>Cogeneration</v>
          </cell>
          <cell r="E153" t="str">
            <v>Cathy Mendoza</v>
          </cell>
          <cell r="F153" t="str">
            <v>Terminated</v>
          </cell>
          <cell r="G153">
            <v>32030</v>
          </cell>
          <cell r="H153">
            <v>1</v>
          </cell>
          <cell r="I153">
            <v>32082</v>
          </cell>
          <cell r="J153">
            <v>32082</v>
          </cell>
          <cell r="K153">
            <v>37045</v>
          </cell>
          <cell r="N153">
            <v>70</v>
          </cell>
          <cell r="O153">
            <v>70</v>
          </cell>
          <cell r="S153">
            <v>70</v>
          </cell>
        </row>
        <row r="154">
          <cell r="A154">
            <v>2284</v>
          </cell>
          <cell r="B154" t="str">
            <v>La Canada U.S.D. (La Canada H.S.)</v>
          </cell>
          <cell r="C154" t="str">
            <v>SO3</v>
          </cell>
          <cell r="D154" t="str">
            <v>Cogeneration</v>
          </cell>
          <cell r="E154" t="str">
            <v>Bruce McCarthy</v>
          </cell>
          <cell r="F154" t="str">
            <v>Terminated</v>
          </cell>
          <cell r="G154">
            <v>32001</v>
          </cell>
          <cell r="H154">
            <v>1</v>
          </cell>
          <cell r="I154">
            <v>32035</v>
          </cell>
          <cell r="J154">
            <v>32035</v>
          </cell>
          <cell r="K154">
            <v>37713</v>
          </cell>
          <cell r="N154">
            <v>120</v>
          </cell>
          <cell r="O154">
            <v>120</v>
          </cell>
          <cell r="S154">
            <v>120</v>
          </cell>
        </row>
        <row r="155">
          <cell r="A155">
            <v>2287</v>
          </cell>
          <cell r="B155" t="str">
            <v>Huntington Beach Union H.S. District</v>
          </cell>
          <cell r="C155" t="str">
            <v>SO3</v>
          </cell>
          <cell r="D155" t="str">
            <v>Cogeneration</v>
          </cell>
          <cell r="E155" t="str">
            <v>Bruce McCarthy</v>
          </cell>
          <cell r="F155" t="str">
            <v>Terminated</v>
          </cell>
          <cell r="G155">
            <v>32073</v>
          </cell>
          <cell r="H155">
            <v>1</v>
          </cell>
          <cell r="I155">
            <v>32115</v>
          </cell>
          <cell r="J155">
            <v>32115</v>
          </cell>
          <cell r="K155">
            <v>38666</v>
          </cell>
          <cell r="N155">
            <v>85</v>
          </cell>
          <cell r="O155">
            <v>85</v>
          </cell>
          <cell r="S155">
            <v>85</v>
          </cell>
        </row>
        <row r="156">
          <cell r="A156">
            <v>2300</v>
          </cell>
          <cell r="B156" t="str">
            <v>El Rancho High School</v>
          </cell>
          <cell r="C156" t="str">
            <v>SO3</v>
          </cell>
          <cell r="D156" t="str">
            <v>Cogeneration</v>
          </cell>
          <cell r="E156" t="str">
            <v>Bruce McCarthy</v>
          </cell>
          <cell r="F156" t="str">
            <v>Terminated</v>
          </cell>
          <cell r="G156">
            <v>32058</v>
          </cell>
          <cell r="H156">
            <v>1</v>
          </cell>
          <cell r="I156">
            <v>32096</v>
          </cell>
          <cell r="J156">
            <v>32096</v>
          </cell>
          <cell r="K156">
            <v>37804</v>
          </cell>
          <cell r="N156">
            <v>75</v>
          </cell>
          <cell r="O156">
            <v>75</v>
          </cell>
          <cell r="S156">
            <v>75</v>
          </cell>
        </row>
        <row r="157">
          <cell r="A157">
            <v>2303</v>
          </cell>
          <cell r="B157" t="str">
            <v>Hanford Joint Union H.S. District</v>
          </cell>
          <cell r="C157" t="str">
            <v>SO3</v>
          </cell>
          <cell r="D157" t="str">
            <v>Cogeneration</v>
          </cell>
          <cell r="E157" t="str">
            <v>Pam Snethen</v>
          </cell>
          <cell r="F157" t="str">
            <v>Active</v>
          </cell>
          <cell r="G157">
            <v>32073</v>
          </cell>
          <cell r="H157">
            <v>1</v>
          </cell>
          <cell r="I157">
            <v>32119</v>
          </cell>
          <cell r="J157">
            <v>32119</v>
          </cell>
          <cell r="K157">
            <v>38869</v>
          </cell>
          <cell r="N157">
            <v>60</v>
          </cell>
          <cell r="O157">
            <v>60</v>
          </cell>
          <cell r="S157">
            <v>60</v>
          </cell>
        </row>
        <row r="158">
          <cell r="A158">
            <v>2311</v>
          </cell>
          <cell r="B158" t="str">
            <v>Azusa Unified School District</v>
          </cell>
          <cell r="C158" t="str">
            <v>SO3</v>
          </cell>
          <cell r="D158" t="str">
            <v>Cogeneration</v>
          </cell>
          <cell r="E158" t="str">
            <v>Pam Snethen</v>
          </cell>
          <cell r="F158" t="str">
            <v>Active</v>
          </cell>
          <cell r="G158">
            <v>32079</v>
          </cell>
          <cell r="H158">
            <v>1</v>
          </cell>
          <cell r="I158">
            <v>32752</v>
          </cell>
          <cell r="J158">
            <v>32752</v>
          </cell>
          <cell r="N158">
            <v>70</v>
          </cell>
          <cell r="O158">
            <v>70</v>
          </cell>
          <cell r="S158">
            <v>70</v>
          </cell>
        </row>
        <row r="159">
          <cell r="A159">
            <v>2312</v>
          </cell>
          <cell r="B159" t="str">
            <v>Monrovia Unified School District</v>
          </cell>
          <cell r="C159" t="str">
            <v>SO3</v>
          </cell>
          <cell r="D159" t="str">
            <v>Cogeneration</v>
          </cell>
          <cell r="E159" t="str">
            <v>Pam Snethen</v>
          </cell>
          <cell r="F159" t="str">
            <v>Active</v>
          </cell>
          <cell r="G159">
            <v>32178</v>
          </cell>
          <cell r="H159">
            <v>1</v>
          </cell>
          <cell r="I159">
            <v>32324</v>
          </cell>
          <cell r="J159">
            <v>32324</v>
          </cell>
          <cell r="N159">
            <v>70</v>
          </cell>
          <cell r="O159">
            <v>70</v>
          </cell>
          <cell r="S159">
            <v>70</v>
          </cell>
        </row>
        <row r="160">
          <cell r="A160">
            <v>2314</v>
          </cell>
          <cell r="B160" t="str">
            <v>Ridgewood Power (Cal Tron Plating)</v>
          </cell>
          <cell r="C160" t="str">
            <v>SO3</v>
          </cell>
          <cell r="D160" t="str">
            <v>Cogeneration</v>
          </cell>
          <cell r="E160" t="str">
            <v>Michele Walker</v>
          </cell>
          <cell r="F160" t="str">
            <v>Inactive</v>
          </cell>
          <cell r="G160">
            <v>32035</v>
          </cell>
          <cell r="H160">
            <v>1</v>
          </cell>
          <cell r="I160">
            <v>32335</v>
          </cell>
          <cell r="J160">
            <v>32335</v>
          </cell>
          <cell r="N160">
            <v>60</v>
          </cell>
          <cell r="O160">
            <v>60</v>
          </cell>
          <cell r="S160">
            <v>60</v>
          </cell>
        </row>
        <row r="161">
          <cell r="A161">
            <v>2316</v>
          </cell>
          <cell r="B161" t="str">
            <v>American Private Power Ventures</v>
          </cell>
          <cell r="C161" t="str">
            <v>SO1</v>
          </cell>
          <cell r="D161" t="str">
            <v>Cogeneration</v>
          </cell>
          <cell r="E161" t="str">
            <v>Cathy Mendoza</v>
          </cell>
          <cell r="F161" t="str">
            <v>Terminated</v>
          </cell>
          <cell r="G161">
            <v>32332</v>
          </cell>
          <cell r="H161">
            <v>1</v>
          </cell>
          <cell r="I161">
            <v>32597</v>
          </cell>
          <cell r="J161">
            <v>32597</v>
          </cell>
          <cell r="K161">
            <v>35526</v>
          </cell>
          <cell r="M161">
            <v>300</v>
          </cell>
          <cell r="N161">
            <v>700</v>
          </cell>
          <cell r="O161">
            <v>1000</v>
          </cell>
          <cell r="Q161">
            <v>300</v>
          </cell>
          <cell r="R161">
            <v>300</v>
          </cell>
          <cell r="S161">
            <v>1000</v>
          </cell>
        </row>
        <row r="162">
          <cell r="A162">
            <v>2318</v>
          </cell>
          <cell r="B162" t="str">
            <v>Redlands YMCA</v>
          </cell>
          <cell r="C162" t="str">
            <v>SO3</v>
          </cell>
          <cell r="D162" t="str">
            <v>Cogeneration</v>
          </cell>
          <cell r="E162" t="str">
            <v>Bruce McCarthy</v>
          </cell>
          <cell r="F162" t="str">
            <v>Terminated</v>
          </cell>
          <cell r="G162">
            <v>32002</v>
          </cell>
          <cell r="H162">
            <v>1</v>
          </cell>
          <cell r="I162">
            <v>32048</v>
          </cell>
          <cell r="J162">
            <v>32048</v>
          </cell>
          <cell r="K162">
            <v>37672</v>
          </cell>
          <cell r="N162">
            <v>33</v>
          </cell>
          <cell r="O162">
            <v>33</v>
          </cell>
          <cell r="S162">
            <v>33</v>
          </cell>
        </row>
        <row r="163">
          <cell r="A163">
            <v>2323</v>
          </cell>
          <cell r="B163" t="str">
            <v>Ridgewood Power (Lake Arrowhead Hilton)</v>
          </cell>
          <cell r="C163" t="str">
            <v>SO1</v>
          </cell>
          <cell r="D163" t="str">
            <v>Cogeneration</v>
          </cell>
          <cell r="E163" t="str">
            <v>Michele Walker</v>
          </cell>
          <cell r="F163" t="str">
            <v>Inactive</v>
          </cell>
          <cell r="G163">
            <v>33130</v>
          </cell>
          <cell r="H163">
            <v>1</v>
          </cell>
          <cell r="I163">
            <v>32399</v>
          </cell>
          <cell r="J163">
            <v>32399</v>
          </cell>
          <cell r="K163">
            <v>44087</v>
          </cell>
          <cell r="N163">
            <v>280</v>
          </cell>
          <cell r="O163">
            <v>280</v>
          </cell>
          <cell r="S163">
            <v>280</v>
          </cell>
        </row>
        <row r="164">
          <cell r="A164">
            <v>2326</v>
          </cell>
          <cell r="B164" t="str">
            <v>Conejo Valley U.S.D. (Thousand Oaks)</v>
          </cell>
          <cell r="C164" t="str">
            <v>SO3</v>
          </cell>
          <cell r="D164" t="str">
            <v>Cogeneration</v>
          </cell>
          <cell r="E164" t="str">
            <v>David R Cox</v>
          </cell>
          <cell r="F164" t="str">
            <v>Active</v>
          </cell>
          <cell r="G164">
            <v>32113</v>
          </cell>
          <cell r="H164">
            <v>1</v>
          </cell>
          <cell r="I164">
            <v>32120</v>
          </cell>
          <cell r="J164">
            <v>32120</v>
          </cell>
          <cell r="N164">
            <v>75</v>
          </cell>
          <cell r="O164">
            <v>75</v>
          </cell>
          <cell r="S164">
            <v>75</v>
          </cell>
        </row>
        <row r="165">
          <cell r="A165">
            <v>2327</v>
          </cell>
          <cell r="B165" t="str">
            <v>Ridgewood Power (Safe Plating)</v>
          </cell>
          <cell r="C165" t="str">
            <v>SO3</v>
          </cell>
          <cell r="D165" t="str">
            <v>Cogeneration</v>
          </cell>
          <cell r="E165" t="str">
            <v>Michele Walker</v>
          </cell>
          <cell r="F165" t="str">
            <v>Inactive</v>
          </cell>
          <cell r="G165">
            <v>32119</v>
          </cell>
          <cell r="H165">
            <v>1</v>
          </cell>
          <cell r="I165">
            <v>32370</v>
          </cell>
          <cell r="J165">
            <v>32370</v>
          </cell>
          <cell r="N165">
            <v>100</v>
          </cell>
          <cell r="O165">
            <v>100</v>
          </cell>
          <cell r="S165">
            <v>100</v>
          </cell>
        </row>
        <row r="166">
          <cell r="A166">
            <v>2339</v>
          </cell>
          <cell r="B166" t="str">
            <v>Ridgewood Power (Foss Plating)</v>
          </cell>
          <cell r="C166" t="str">
            <v>SO3</v>
          </cell>
          <cell r="D166" t="str">
            <v>Cogeneration</v>
          </cell>
          <cell r="E166" t="str">
            <v>Michele Walker</v>
          </cell>
          <cell r="F166" t="str">
            <v>Terminated</v>
          </cell>
          <cell r="G166">
            <v>32119</v>
          </cell>
          <cell r="H166">
            <v>1</v>
          </cell>
          <cell r="I166">
            <v>32335</v>
          </cell>
          <cell r="J166">
            <v>32335</v>
          </cell>
          <cell r="K166">
            <v>38666</v>
          </cell>
          <cell r="N166">
            <v>100</v>
          </cell>
          <cell r="O166">
            <v>100</v>
          </cell>
          <cell r="S166">
            <v>100</v>
          </cell>
        </row>
        <row r="167">
          <cell r="A167">
            <v>2343</v>
          </cell>
          <cell r="B167" t="str">
            <v>Micro Utility Partners of America</v>
          </cell>
          <cell r="C167" t="str">
            <v>SO3</v>
          </cell>
          <cell r="D167" t="str">
            <v>Cogeneration</v>
          </cell>
          <cell r="E167" t="str">
            <v>Michele Walker</v>
          </cell>
          <cell r="F167" t="str">
            <v>Terminated</v>
          </cell>
          <cell r="G167">
            <v>32195</v>
          </cell>
          <cell r="H167">
            <v>1</v>
          </cell>
          <cell r="I167">
            <v>32573</v>
          </cell>
          <cell r="J167">
            <v>32573</v>
          </cell>
          <cell r="K167">
            <v>36636</v>
          </cell>
          <cell r="N167">
            <v>90</v>
          </cell>
          <cell r="O167">
            <v>90</v>
          </cell>
          <cell r="S167">
            <v>90</v>
          </cell>
        </row>
        <row r="168">
          <cell r="A168">
            <v>2344</v>
          </cell>
          <cell r="B168" t="str">
            <v>Arcadia U.S.D. - Arcadia High School</v>
          </cell>
          <cell r="C168" t="str">
            <v>SO3</v>
          </cell>
          <cell r="D168" t="str">
            <v>Cogeneration</v>
          </cell>
          <cell r="E168" t="str">
            <v>Michele Walker</v>
          </cell>
          <cell r="F168" t="str">
            <v>Active</v>
          </cell>
          <cell r="G168">
            <v>32160</v>
          </cell>
          <cell r="H168">
            <v>1</v>
          </cell>
          <cell r="I168">
            <v>32531</v>
          </cell>
          <cell r="J168">
            <v>32531</v>
          </cell>
          <cell r="N168">
            <v>70</v>
          </cell>
          <cell r="O168">
            <v>70</v>
          </cell>
          <cell r="S168">
            <v>70</v>
          </cell>
        </row>
        <row r="169">
          <cell r="A169">
            <v>2347</v>
          </cell>
          <cell r="B169" t="str">
            <v>Simmax Energy LLC - Shoreline</v>
          </cell>
          <cell r="C169" t="str">
            <v>SO3</v>
          </cell>
          <cell r="D169" t="str">
            <v>Cogeneration</v>
          </cell>
          <cell r="E169" t="str">
            <v>Michele Walker</v>
          </cell>
          <cell r="F169" t="str">
            <v>Terminated</v>
          </cell>
          <cell r="G169">
            <v>32496</v>
          </cell>
          <cell r="H169">
            <v>1</v>
          </cell>
          <cell r="I169">
            <v>32612</v>
          </cell>
          <cell r="J169">
            <v>32612</v>
          </cell>
          <cell r="K169">
            <v>38445</v>
          </cell>
          <cell r="N169">
            <v>60</v>
          </cell>
          <cell r="O169">
            <v>60</v>
          </cell>
          <cell r="S169">
            <v>60</v>
          </cell>
        </row>
        <row r="170">
          <cell r="A170">
            <v>2348</v>
          </cell>
          <cell r="B170" t="str">
            <v>Simmax Energy LLC - St. Joseph Hospital</v>
          </cell>
          <cell r="C170" t="str">
            <v>SO3</v>
          </cell>
          <cell r="D170" t="str">
            <v>Cogeneration</v>
          </cell>
          <cell r="E170" t="str">
            <v>Michele Walker</v>
          </cell>
          <cell r="F170" t="str">
            <v>Terminated</v>
          </cell>
          <cell r="G170">
            <v>32420</v>
          </cell>
          <cell r="H170">
            <v>1</v>
          </cell>
          <cell r="I170">
            <v>32509</v>
          </cell>
          <cell r="J170">
            <v>32509</v>
          </cell>
          <cell r="K170">
            <v>38449</v>
          </cell>
          <cell r="N170">
            <v>60</v>
          </cell>
          <cell r="O170">
            <v>60</v>
          </cell>
          <cell r="S170">
            <v>60</v>
          </cell>
        </row>
        <row r="171">
          <cell r="A171">
            <v>2349</v>
          </cell>
          <cell r="B171" t="str">
            <v>Quaker City Plating</v>
          </cell>
          <cell r="C171" t="str">
            <v>SO3</v>
          </cell>
          <cell r="D171" t="str">
            <v>Cogeneration</v>
          </cell>
          <cell r="E171" t="str">
            <v>Michele Walker</v>
          </cell>
          <cell r="F171" t="str">
            <v>Inactive</v>
          </cell>
          <cell r="G171">
            <v>32128</v>
          </cell>
          <cell r="H171">
            <v>1</v>
          </cell>
          <cell r="I171">
            <v>32140</v>
          </cell>
          <cell r="J171">
            <v>32140</v>
          </cell>
          <cell r="N171">
            <v>100</v>
          </cell>
          <cell r="O171">
            <v>100</v>
          </cell>
          <cell r="S171">
            <v>100</v>
          </cell>
        </row>
        <row r="172">
          <cell r="A172">
            <v>2355</v>
          </cell>
          <cell r="B172" t="str">
            <v>Bassett Unified School Dist (Bassett HS)</v>
          </cell>
          <cell r="C172" t="str">
            <v>SO3</v>
          </cell>
          <cell r="D172" t="str">
            <v>Cogeneration</v>
          </cell>
          <cell r="E172" t="str">
            <v>Michele Walker</v>
          </cell>
          <cell r="F172" t="str">
            <v>Terminated</v>
          </cell>
          <cell r="G172">
            <v>32216</v>
          </cell>
          <cell r="H172">
            <v>1</v>
          </cell>
          <cell r="I172">
            <v>32325</v>
          </cell>
          <cell r="J172">
            <v>32325</v>
          </cell>
          <cell r="N172">
            <v>70</v>
          </cell>
          <cell r="O172">
            <v>70</v>
          </cell>
          <cell r="S172">
            <v>70</v>
          </cell>
        </row>
        <row r="173">
          <cell r="A173">
            <v>2356</v>
          </cell>
          <cell r="B173" t="str">
            <v>El Dorado Enterprise</v>
          </cell>
          <cell r="C173" t="str">
            <v>SO3</v>
          </cell>
          <cell r="D173" t="str">
            <v>Cogeneration</v>
          </cell>
          <cell r="E173" t="str">
            <v>Michele Walker</v>
          </cell>
          <cell r="F173" t="str">
            <v>Terminated</v>
          </cell>
          <cell r="G173">
            <v>32169</v>
          </cell>
          <cell r="H173">
            <v>1</v>
          </cell>
          <cell r="I173">
            <v>32233</v>
          </cell>
          <cell r="J173">
            <v>32233</v>
          </cell>
          <cell r="K173">
            <v>36068</v>
          </cell>
          <cell r="N173">
            <v>75</v>
          </cell>
          <cell r="O173">
            <v>75</v>
          </cell>
          <cell r="S173">
            <v>75</v>
          </cell>
        </row>
        <row r="174">
          <cell r="A174">
            <v>2357</v>
          </cell>
          <cell r="B174" t="str">
            <v>Tulare J.U.H.S.D. (Western High)</v>
          </cell>
          <cell r="C174" t="str">
            <v>SO3</v>
          </cell>
          <cell r="D174" t="str">
            <v>Cogeneration</v>
          </cell>
          <cell r="E174" t="str">
            <v>Cathy Mendoza</v>
          </cell>
          <cell r="F174" t="str">
            <v>Terminated</v>
          </cell>
          <cell r="G174">
            <v>32195</v>
          </cell>
          <cell r="H174">
            <v>1</v>
          </cell>
          <cell r="I174">
            <v>32203</v>
          </cell>
          <cell r="J174">
            <v>32203</v>
          </cell>
          <cell r="K174">
            <v>36740</v>
          </cell>
          <cell r="N174">
            <v>60</v>
          </cell>
          <cell r="O174">
            <v>60</v>
          </cell>
          <cell r="S174">
            <v>60</v>
          </cell>
        </row>
        <row r="175">
          <cell r="A175">
            <v>2358</v>
          </cell>
          <cell r="B175" t="str">
            <v>Chaffey Joint Union H.S. - Montclair HS</v>
          </cell>
          <cell r="C175" t="str">
            <v>SO3</v>
          </cell>
          <cell r="D175" t="str">
            <v>Cogeneration</v>
          </cell>
          <cell r="E175" t="str">
            <v>Anthony F Blakemore</v>
          </cell>
          <cell r="F175" t="str">
            <v>Active</v>
          </cell>
          <cell r="G175">
            <v>32673</v>
          </cell>
          <cell r="H175">
            <v>30</v>
          </cell>
          <cell r="I175">
            <v>32962</v>
          </cell>
          <cell r="J175">
            <v>32962</v>
          </cell>
          <cell r="K175">
            <v>43919</v>
          </cell>
          <cell r="N175">
            <v>70</v>
          </cell>
          <cell r="O175">
            <v>70</v>
          </cell>
          <cell r="S175">
            <v>70</v>
          </cell>
        </row>
        <row r="176">
          <cell r="A176">
            <v>2359</v>
          </cell>
          <cell r="B176" t="str">
            <v>Simmax Energy LLC (Holiday Inn)</v>
          </cell>
          <cell r="C176" t="str">
            <v>SO3</v>
          </cell>
          <cell r="D176" t="str">
            <v>Cogeneration</v>
          </cell>
          <cell r="E176" t="str">
            <v>Michele Walker</v>
          </cell>
          <cell r="F176" t="str">
            <v>Active</v>
          </cell>
          <cell r="G176">
            <v>32245</v>
          </cell>
          <cell r="H176">
            <v>1</v>
          </cell>
          <cell r="I176">
            <v>32295</v>
          </cell>
          <cell r="J176">
            <v>32295</v>
          </cell>
          <cell r="N176">
            <v>150</v>
          </cell>
          <cell r="O176">
            <v>150</v>
          </cell>
          <cell r="S176">
            <v>150</v>
          </cell>
        </row>
        <row r="177">
          <cell r="A177">
            <v>2364</v>
          </cell>
          <cell r="B177" t="str">
            <v>City of Long Beach</v>
          </cell>
          <cell r="C177" t="str">
            <v>SO1</v>
          </cell>
          <cell r="D177" t="str">
            <v>Cogeneration</v>
          </cell>
          <cell r="E177" t="str">
            <v>Bruce McCarthy</v>
          </cell>
          <cell r="F177" t="str">
            <v>Terminated</v>
          </cell>
          <cell r="G177">
            <v>33158</v>
          </cell>
          <cell r="H177">
            <v>30</v>
          </cell>
          <cell r="I177">
            <v>33242</v>
          </cell>
          <cell r="J177">
            <v>33242</v>
          </cell>
          <cell r="K177">
            <v>37016</v>
          </cell>
          <cell r="N177">
            <v>120</v>
          </cell>
          <cell r="O177">
            <v>120</v>
          </cell>
          <cell r="S177">
            <v>120</v>
          </cell>
        </row>
        <row r="178">
          <cell r="A178">
            <v>2366</v>
          </cell>
          <cell r="B178" t="str">
            <v>Omni Metal Finishing</v>
          </cell>
          <cell r="C178" t="str">
            <v>SO3</v>
          </cell>
          <cell r="D178" t="str">
            <v>Cogeneration</v>
          </cell>
          <cell r="E178" t="str">
            <v>Pam Snethen</v>
          </cell>
          <cell r="F178" t="str">
            <v>Active</v>
          </cell>
          <cell r="G178">
            <v>32398</v>
          </cell>
          <cell r="H178">
            <v>1</v>
          </cell>
          <cell r="I178">
            <v>32533</v>
          </cell>
          <cell r="J178">
            <v>32533</v>
          </cell>
          <cell r="N178">
            <v>60</v>
          </cell>
          <cell r="O178">
            <v>60</v>
          </cell>
          <cell r="S178">
            <v>60</v>
          </cell>
        </row>
        <row r="179">
          <cell r="A179">
            <v>2371</v>
          </cell>
          <cell r="B179" t="str">
            <v>Earlimart School Dist (Earlimart Sch #2)</v>
          </cell>
          <cell r="C179" t="str">
            <v>SO3</v>
          </cell>
          <cell r="D179" t="str">
            <v>Cogeneration</v>
          </cell>
          <cell r="E179" t="str">
            <v>Bruce McCarthy</v>
          </cell>
          <cell r="F179" t="str">
            <v>Terminated</v>
          </cell>
          <cell r="G179">
            <v>32528</v>
          </cell>
          <cell r="H179">
            <v>1</v>
          </cell>
          <cell r="I179">
            <v>32599</v>
          </cell>
          <cell r="J179">
            <v>32599</v>
          </cell>
          <cell r="K179">
            <v>36780</v>
          </cell>
          <cell r="N179">
            <v>60</v>
          </cell>
          <cell r="O179">
            <v>60</v>
          </cell>
          <cell r="S179">
            <v>60</v>
          </cell>
        </row>
        <row r="180">
          <cell r="A180">
            <v>2372</v>
          </cell>
          <cell r="B180" t="str">
            <v>South Kern U.S.D. (Rosamond H.S.)</v>
          </cell>
          <cell r="C180" t="str">
            <v>SO3</v>
          </cell>
          <cell r="D180" t="str">
            <v>Cogeneration</v>
          </cell>
          <cell r="E180" t="str">
            <v>Cathy Mendoza</v>
          </cell>
          <cell r="F180" t="str">
            <v>Terminated</v>
          </cell>
          <cell r="G180">
            <v>32394</v>
          </cell>
          <cell r="H180">
            <v>1</v>
          </cell>
          <cell r="I180">
            <v>32568</v>
          </cell>
          <cell r="J180">
            <v>32568</v>
          </cell>
          <cell r="K180">
            <v>36334</v>
          </cell>
          <cell r="N180">
            <v>60</v>
          </cell>
          <cell r="O180">
            <v>60</v>
          </cell>
          <cell r="S180">
            <v>60</v>
          </cell>
        </row>
        <row r="181">
          <cell r="A181">
            <v>2373</v>
          </cell>
          <cell r="B181" t="str">
            <v>Sacred Heart Hospital</v>
          </cell>
          <cell r="C181" t="str">
            <v>SO3</v>
          </cell>
          <cell r="D181" t="str">
            <v>Cogeneration</v>
          </cell>
          <cell r="E181" t="str">
            <v>Cathy Mendoza</v>
          </cell>
          <cell r="F181" t="str">
            <v>Terminated</v>
          </cell>
          <cell r="G181">
            <v>32528</v>
          </cell>
          <cell r="H181">
            <v>1</v>
          </cell>
          <cell r="I181">
            <v>32825</v>
          </cell>
          <cell r="J181">
            <v>32825</v>
          </cell>
          <cell r="K181">
            <v>36621</v>
          </cell>
          <cell r="N181">
            <v>60</v>
          </cell>
          <cell r="O181">
            <v>60</v>
          </cell>
          <cell r="S181">
            <v>60</v>
          </cell>
        </row>
        <row r="182">
          <cell r="A182">
            <v>2374</v>
          </cell>
          <cell r="B182" t="str">
            <v>Simmax Energy LLC - Country Inn &amp; Suites</v>
          </cell>
          <cell r="C182" t="str">
            <v>SO3</v>
          </cell>
          <cell r="D182" t="str">
            <v>Cogeneration</v>
          </cell>
          <cell r="E182" t="str">
            <v>Michele Walker</v>
          </cell>
          <cell r="F182" t="str">
            <v>Terminated</v>
          </cell>
          <cell r="G182">
            <v>32398</v>
          </cell>
          <cell r="H182">
            <v>1</v>
          </cell>
          <cell r="I182">
            <v>32479</v>
          </cell>
          <cell r="J182">
            <v>32479</v>
          </cell>
          <cell r="K182">
            <v>38452</v>
          </cell>
          <cell r="N182">
            <v>98</v>
          </cell>
          <cell r="O182">
            <v>98</v>
          </cell>
          <cell r="S182">
            <v>98</v>
          </cell>
        </row>
        <row r="183">
          <cell r="A183">
            <v>2378</v>
          </cell>
          <cell r="B183" t="str">
            <v>Falcon Foam Plastics</v>
          </cell>
          <cell r="C183" t="str">
            <v>SO1</v>
          </cell>
          <cell r="D183" t="str">
            <v>Cogeneration</v>
          </cell>
          <cell r="E183" t="str">
            <v>Michele Walker</v>
          </cell>
          <cell r="F183" t="str">
            <v>Terminated</v>
          </cell>
          <cell r="G183">
            <v>32686</v>
          </cell>
          <cell r="H183">
            <v>1</v>
          </cell>
          <cell r="I183">
            <v>32937</v>
          </cell>
          <cell r="J183">
            <v>32937</v>
          </cell>
          <cell r="K183">
            <v>36005</v>
          </cell>
          <cell r="N183">
            <v>365</v>
          </cell>
          <cell r="O183">
            <v>365</v>
          </cell>
          <cell r="S183">
            <v>365</v>
          </cell>
        </row>
        <row r="184">
          <cell r="A184">
            <v>2379</v>
          </cell>
          <cell r="B184" t="str">
            <v>Biola University</v>
          </cell>
          <cell r="C184" t="str">
            <v>SO1</v>
          </cell>
          <cell r="D184" t="str">
            <v>Cogeneration</v>
          </cell>
          <cell r="E184" t="str">
            <v>Cathy Mendoza</v>
          </cell>
          <cell r="F184" t="str">
            <v>Terminated</v>
          </cell>
          <cell r="G184">
            <v>32941</v>
          </cell>
          <cell r="H184">
            <v>30</v>
          </cell>
          <cell r="I184">
            <v>32974</v>
          </cell>
          <cell r="J184">
            <v>32974</v>
          </cell>
          <cell r="K184">
            <v>37629</v>
          </cell>
          <cell r="N184">
            <v>1124</v>
          </cell>
          <cell r="O184">
            <v>1124</v>
          </cell>
          <cell r="S184">
            <v>1124</v>
          </cell>
        </row>
        <row r="185">
          <cell r="A185">
            <v>2380</v>
          </cell>
          <cell r="B185" t="str">
            <v>Maclay Coin Laundry</v>
          </cell>
          <cell r="C185" t="str">
            <v>SO3</v>
          </cell>
          <cell r="D185" t="str">
            <v>Cogeneration</v>
          </cell>
          <cell r="E185" t="str">
            <v>Michele Walker</v>
          </cell>
          <cell r="F185" t="str">
            <v>Terminated</v>
          </cell>
          <cell r="G185">
            <v>32514</v>
          </cell>
          <cell r="H185">
            <v>1</v>
          </cell>
          <cell r="I185">
            <v>32639</v>
          </cell>
          <cell r="J185">
            <v>32639</v>
          </cell>
          <cell r="K185">
            <v>35893</v>
          </cell>
        </row>
        <row r="186">
          <cell r="A186">
            <v>2382</v>
          </cell>
          <cell r="B186" t="str">
            <v>UNOCAL Science and Technology</v>
          </cell>
          <cell r="C186" t="str">
            <v>SO1</v>
          </cell>
          <cell r="D186" t="str">
            <v>Cogeneration</v>
          </cell>
          <cell r="E186" t="str">
            <v>Michele Walker</v>
          </cell>
          <cell r="F186" t="str">
            <v>Terminated</v>
          </cell>
          <cell r="G186">
            <v>32965</v>
          </cell>
          <cell r="H186">
            <v>1</v>
          </cell>
          <cell r="I186">
            <v>33234</v>
          </cell>
          <cell r="J186">
            <v>33234</v>
          </cell>
          <cell r="K186">
            <v>36427</v>
          </cell>
          <cell r="M186">
            <v>456</v>
          </cell>
          <cell r="N186">
            <v>3167</v>
          </cell>
          <cell r="O186">
            <v>3623</v>
          </cell>
          <cell r="Q186">
            <v>456</v>
          </cell>
          <cell r="R186">
            <v>456</v>
          </cell>
          <cell r="S186">
            <v>3623</v>
          </cell>
        </row>
        <row r="187">
          <cell r="A187">
            <v>2384</v>
          </cell>
          <cell r="B187" t="str">
            <v>CES Energy-Corona Ltd.</v>
          </cell>
          <cell r="C187" t="str">
            <v>SO1</v>
          </cell>
          <cell r="D187" t="str">
            <v>Cogeneration</v>
          </cell>
          <cell r="E187" t="str">
            <v>Bruce McCarthy</v>
          </cell>
          <cell r="F187" t="str">
            <v>Terminated</v>
          </cell>
          <cell r="G187">
            <v>32792</v>
          </cell>
          <cell r="H187">
            <v>30</v>
          </cell>
          <cell r="I187">
            <v>33039</v>
          </cell>
          <cell r="J187">
            <v>33039</v>
          </cell>
          <cell r="K187">
            <v>36216</v>
          </cell>
          <cell r="M187">
            <v>175</v>
          </cell>
          <cell r="O187">
            <v>175</v>
          </cell>
          <cell r="Q187">
            <v>175</v>
          </cell>
          <cell r="R187">
            <v>175</v>
          </cell>
          <cell r="S187">
            <v>600</v>
          </cell>
        </row>
        <row r="188">
          <cell r="A188">
            <v>2386</v>
          </cell>
          <cell r="B188" t="str">
            <v>Brea-Olinda Unified School District</v>
          </cell>
          <cell r="C188" t="str">
            <v>SO3</v>
          </cell>
          <cell r="D188" t="str">
            <v>Cogeneration</v>
          </cell>
          <cell r="E188" t="str">
            <v>Michele Walker</v>
          </cell>
          <cell r="F188" t="str">
            <v>Active</v>
          </cell>
          <cell r="G188">
            <v>32911</v>
          </cell>
          <cell r="H188">
            <v>30</v>
          </cell>
          <cell r="I188">
            <v>32941</v>
          </cell>
          <cell r="J188">
            <v>32941</v>
          </cell>
          <cell r="K188">
            <v>43898</v>
          </cell>
          <cell r="N188">
            <v>70</v>
          </cell>
          <cell r="O188">
            <v>70</v>
          </cell>
          <cell r="S188">
            <v>70</v>
          </cell>
        </row>
        <row r="189">
          <cell r="A189">
            <v>2388</v>
          </cell>
          <cell r="B189" t="str">
            <v>Rialto Unified School District</v>
          </cell>
          <cell r="C189" t="str">
            <v>SO3</v>
          </cell>
          <cell r="D189" t="str">
            <v>Cogeneration</v>
          </cell>
          <cell r="E189" t="str">
            <v>Bruce McCarthy</v>
          </cell>
          <cell r="F189" t="str">
            <v>Terminated</v>
          </cell>
          <cell r="G189">
            <v>32713</v>
          </cell>
          <cell r="H189">
            <v>30</v>
          </cell>
          <cell r="I189">
            <v>32862</v>
          </cell>
          <cell r="J189">
            <v>32862</v>
          </cell>
          <cell r="K189">
            <v>36613</v>
          </cell>
          <cell r="M189">
            <v>100</v>
          </cell>
          <cell r="O189">
            <v>100</v>
          </cell>
          <cell r="Q189">
            <v>100</v>
          </cell>
          <cell r="R189">
            <v>100</v>
          </cell>
          <cell r="S189">
            <v>100</v>
          </cell>
        </row>
        <row r="190">
          <cell r="A190">
            <v>2389</v>
          </cell>
          <cell r="B190" t="str">
            <v>Whittier Union High School District</v>
          </cell>
          <cell r="C190" t="str">
            <v>SO3</v>
          </cell>
          <cell r="D190" t="str">
            <v>Cogeneration</v>
          </cell>
          <cell r="E190" t="str">
            <v>Cathy Mendoza</v>
          </cell>
          <cell r="F190" t="str">
            <v>Terminated</v>
          </cell>
          <cell r="G190">
            <v>32673</v>
          </cell>
          <cell r="H190">
            <v>30</v>
          </cell>
          <cell r="I190">
            <v>32877</v>
          </cell>
          <cell r="J190">
            <v>32877</v>
          </cell>
          <cell r="K190">
            <v>35685</v>
          </cell>
          <cell r="M190">
            <v>100</v>
          </cell>
          <cell r="O190">
            <v>100</v>
          </cell>
          <cell r="Q190">
            <v>100</v>
          </cell>
          <cell r="R190">
            <v>100</v>
          </cell>
          <cell r="S190">
            <v>100</v>
          </cell>
        </row>
        <row r="191">
          <cell r="A191">
            <v>2390</v>
          </cell>
          <cell r="B191" t="str">
            <v>American Golf Corporation, Monterey CC</v>
          </cell>
          <cell r="C191" t="str">
            <v>SO1</v>
          </cell>
          <cell r="D191" t="str">
            <v>Cogeneration</v>
          </cell>
          <cell r="E191" t="str">
            <v>Michele Walker</v>
          </cell>
          <cell r="F191" t="str">
            <v>Terminated</v>
          </cell>
          <cell r="G191">
            <v>32673</v>
          </cell>
          <cell r="H191">
            <v>30</v>
          </cell>
          <cell r="I191">
            <v>33275</v>
          </cell>
          <cell r="J191">
            <v>33275</v>
          </cell>
          <cell r="K191">
            <v>36432</v>
          </cell>
          <cell r="M191">
            <v>115</v>
          </cell>
          <cell r="O191">
            <v>115</v>
          </cell>
          <cell r="Q191">
            <v>115</v>
          </cell>
          <cell r="R191">
            <v>115</v>
          </cell>
          <cell r="S191">
            <v>115</v>
          </cell>
        </row>
        <row r="192">
          <cell r="A192">
            <v>2392</v>
          </cell>
          <cell r="B192" t="str">
            <v>American Golf Corporation (Palm Vly CC)</v>
          </cell>
          <cell r="C192" t="str">
            <v>SO1</v>
          </cell>
          <cell r="D192" t="str">
            <v>Cogeneration</v>
          </cell>
          <cell r="E192" t="str">
            <v>Michele Walker</v>
          </cell>
          <cell r="F192" t="str">
            <v>Terminated</v>
          </cell>
          <cell r="G192">
            <v>32673</v>
          </cell>
          <cell r="H192">
            <v>30</v>
          </cell>
          <cell r="I192">
            <v>33322</v>
          </cell>
          <cell r="J192">
            <v>33322</v>
          </cell>
          <cell r="K192">
            <v>36432</v>
          </cell>
          <cell r="M192">
            <v>94</v>
          </cell>
          <cell r="N192">
            <v>316</v>
          </cell>
          <cell r="O192">
            <v>410</v>
          </cell>
          <cell r="Q192">
            <v>94</v>
          </cell>
          <cell r="R192">
            <v>94</v>
          </cell>
          <cell r="S192">
            <v>410</v>
          </cell>
        </row>
        <row r="193">
          <cell r="A193">
            <v>2394</v>
          </cell>
          <cell r="B193" t="str">
            <v>Rimrock Road Apartments, LLC</v>
          </cell>
          <cell r="C193" t="str">
            <v>SO1</v>
          </cell>
          <cell r="D193" t="str">
            <v>Cogeneration</v>
          </cell>
          <cell r="E193" t="str">
            <v>Cathy Mendoza</v>
          </cell>
          <cell r="F193" t="str">
            <v>Active</v>
          </cell>
          <cell r="G193">
            <v>32792</v>
          </cell>
          <cell r="H193">
            <v>20</v>
          </cell>
          <cell r="I193">
            <v>32813</v>
          </cell>
          <cell r="J193">
            <v>32813</v>
          </cell>
          <cell r="K193">
            <v>40117</v>
          </cell>
          <cell r="M193">
            <v>17</v>
          </cell>
          <cell r="N193">
            <v>103</v>
          </cell>
          <cell r="O193">
            <v>120</v>
          </cell>
          <cell r="Q193">
            <v>17</v>
          </cell>
          <cell r="R193">
            <v>17</v>
          </cell>
          <cell r="S193">
            <v>120</v>
          </cell>
        </row>
        <row r="194">
          <cell r="A194">
            <v>2395</v>
          </cell>
          <cell r="B194" t="str">
            <v>2055 Harbor Blvd Assoc.</v>
          </cell>
          <cell r="C194" t="str">
            <v>SO1</v>
          </cell>
          <cell r="D194" t="str">
            <v>Cogeneration</v>
          </cell>
          <cell r="E194" t="str">
            <v>Bruce McCarthy</v>
          </cell>
          <cell r="F194" t="str">
            <v>Terminated</v>
          </cell>
          <cell r="G194">
            <v>32792</v>
          </cell>
          <cell r="H194">
            <v>30</v>
          </cell>
          <cell r="I194">
            <v>32815</v>
          </cell>
          <cell r="J194">
            <v>32815</v>
          </cell>
          <cell r="K194">
            <v>37704</v>
          </cell>
          <cell r="N194">
            <v>200</v>
          </cell>
          <cell r="O194">
            <v>200</v>
          </cell>
          <cell r="S194">
            <v>200</v>
          </cell>
        </row>
        <row r="195">
          <cell r="A195">
            <v>2396</v>
          </cell>
          <cell r="B195" t="str">
            <v>South End Racquet &amp; Health Club</v>
          </cell>
          <cell r="C195" t="str">
            <v>SO3</v>
          </cell>
          <cell r="D195" t="str">
            <v>Cogeneration</v>
          </cell>
          <cell r="E195" t="str">
            <v>Cathy Mendoza</v>
          </cell>
          <cell r="F195" t="str">
            <v>Active</v>
          </cell>
          <cell r="G195">
            <v>32713</v>
          </cell>
          <cell r="H195">
            <v>1</v>
          </cell>
          <cell r="I195">
            <v>32947</v>
          </cell>
          <cell r="J195">
            <v>32947</v>
          </cell>
          <cell r="K195">
            <v>43904</v>
          </cell>
          <cell r="M195">
            <v>60</v>
          </cell>
          <cell r="O195">
            <v>60</v>
          </cell>
          <cell r="Q195">
            <v>60</v>
          </cell>
          <cell r="R195">
            <v>60</v>
          </cell>
          <cell r="S195">
            <v>60</v>
          </cell>
        </row>
        <row r="196">
          <cell r="A196">
            <v>2398</v>
          </cell>
          <cell r="B196" t="str">
            <v>Huntington Beach UHSD/Edison HS</v>
          </cell>
          <cell r="C196" t="str">
            <v>SO3</v>
          </cell>
          <cell r="D196" t="str">
            <v>Cogeneration</v>
          </cell>
          <cell r="E196" t="str">
            <v>Bruce McCarthy</v>
          </cell>
          <cell r="F196" t="str">
            <v>Terminated</v>
          </cell>
          <cell r="G196">
            <v>33011</v>
          </cell>
          <cell r="H196">
            <v>15</v>
          </cell>
          <cell r="I196">
            <v>33208</v>
          </cell>
          <cell r="J196">
            <v>33208</v>
          </cell>
          <cell r="K196">
            <v>38605</v>
          </cell>
          <cell r="N196">
            <v>85</v>
          </cell>
          <cell r="O196">
            <v>85</v>
          </cell>
          <cell r="S196">
            <v>85</v>
          </cell>
        </row>
        <row r="197">
          <cell r="A197">
            <v>2399</v>
          </cell>
          <cell r="B197" t="str">
            <v>Huntington Beach UHSD/Marina HS</v>
          </cell>
          <cell r="C197" t="str">
            <v>SO3</v>
          </cell>
          <cell r="D197" t="str">
            <v>Cogeneration</v>
          </cell>
          <cell r="E197" t="str">
            <v>Bruce McCarthy</v>
          </cell>
          <cell r="F197" t="str">
            <v>Terminated</v>
          </cell>
          <cell r="G197">
            <v>33011</v>
          </cell>
          <cell r="H197">
            <v>15</v>
          </cell>
          <cell r="I197">
            <v>33208</v>
          </cell>
          <cell r="J197">
            <v>33208</v>
          </cell>
          <cell r="K197">
            <v>38605</v>
          </cell>
          <cell r="N197">
            <v>85</v>
          </cell>
          <cell r="O197">
            <v>85</v>
          </cell>
          <cell r="S197">
            <v>85</v>
          </cell>
        </row>
        <row r="198">
          <cell r="A198">
            <v>2400</v>
          </cell>
          <cell r="B198" t="str">
            <v>Huntington Beach UHSD/Westminster HS</v>
          </cell>
          <cell r="C198" t="str">
            <v>SO3</v>
          </cell>
          <cell r="D198" t="str">
            <v>Cogeneration</v>
          </cell>
          <cell r="E198" t="str">
            <v>Bruce McCarthy</v>
          </cell>
          <cell r="F198" t="str">
            <v>Terminated</v>
          </cell>
          <cell r="G198">
            <v>33011</v>
          </cell>
          <cell r="H198">
            <v>15</v>
          </cell>
          <cell r="I198">
            <v>33146</v>
          </cell>
          <cell r="J198">
            <v>33146</v>
          </cell>
          <cell r="K198">
            <v>38605</v>
          </cell>
          <cell r="N198">
            <v>70</v>
          </cell>
          <cell r="O198">
            <v>70</v>
          </cell>
          <cell r="S198">
            <v>70</v>
          </cell>
        </row>
        <row r="199">
          <cell r="A199">
            <v>2401</v>
          </cell>
          <cell r="B199" t="str">
            <v>City of Ventura/Eastside Wtr Renovation</v>
          </cell>
          <cell r="C199" t="str">
            <v>SO1</v>
          </cell>
          <cell r="D199" t="str">
            <v>Cogeneration</v>
          </cell>
          <cell r="E199" t="str">
            <v>Cathy Mendoza</v>
          </cell>
          <cell r="F199" t="str">
            <v>Active</v>
          </cell>
          <cell r="G199">
            <v>33564</v>
          </cell>
          <cell r="H199">
            <v>30</v>
          </cell>
          <cell r="I199">
            <v>33696</v>
          </cell>
          <cell r="J199">
            <v>33696</v>
          </cell>
          <cell r="K199">
            <v>44652</v>
          </cell>
          <cell r="N199">
            <v>548</v>
          </cell>
          <cell r="O199">
            <v>548</v>
          </cell>
          <cell r="S199">
            <v>548</v>
          </cell>
        </row>
        <row r="200">
          <cell r="A200">
            <v>2402</v>
          </cell>
          <cell r="B200" t="str">
            <v>Corona-Norco U.S.D. (Corona HS)</v>
          </cell>
          <cell r="C200" t="str">
            <v>SO3</v>
          </cell>
          <cell r="D200" t="str">
            <v>Cogeneration</v>
          </cell>
          <cell r="E200" t="str">
            <v>Bruce McCarthy</v>
          </cell>
          <cell r="F200" t="str">
            <v>Terminated</v>
          </cell>
          <cell r="G200">
            <v>34466</v>
          </cell>
          <cell r="H200">
            <v>5</v>
          </cell>
          <cell r="I200">
            <v>33573</v>
          </cell>
          <cell r="J200">
            <v>33573</v>
          </cell>
          <cell r="K200">
            <v>38383</v>
          </cell>
          <cell r="N200">
            <v>70</v>
          </cell>
          <cell r="O200">
            <v>70</v>
          </cell>
          <cell r="S200">
            <v>70</v>
          </cell>
        </row>
        <row r="201">
          <cell r="A201">
            <v>2403</v>
          </cell>
          <cell r="B201" t="str">
            <v>Corona-Norco U.S.D. (Norco HS)</v>
          </cell>
          <cell r="C201" t="str">
            <v>SO3</v>
          </cell>
          <cell r="D201" t="str">
            <v>Cogeneration</v>
          </cell>
          <cell r="E201" t="str">
            <v>Bruce McCarthy</v>
          </cell>
          <cell r="F201" t="str">
            <v>Terminated</v>
          </cell>
          <cell r="G201">
            <v>34474</v>
          </cell>
          <cell r="H201">
            <v>5</v>
          </cell>
          <cell r="I201">
            <v>33618</v>
          </cell>
          <cell r="J201">
            <v>33618</v>
          </cell>
          <cell r="K201">
            <v>38383</v>
          </cell>
          <cell r="N201">
            <v>70</v>
          </cell>
          <cell r="O201">
            <v>70</v>
          </cell>
          <cell r="S201">
            <v>70</v>
          </cell>
        </row>
        <row r="202">
          <cell r="A202">
            <v>2407</v>
          </cell>
          <cell r="B202" t="str">
            <v>The Vintage Club</v>
          </cell>
          <cell r="C202" t="str">
            <v>SO1</v>
          </cell>
          <cell r="D202" t="str">
            <v>Cogeneration</v>
          </cell>
          <cell r="E202" t="str">
            <v>Michele Walker</v>
          </cell>
          <cell r="F202" t="str">
            <v>Terminated</v>
          </cell>
          <cell r="G202">
            <v>33221</v>
          </cell>
          <cell r="H202">
            <v>20</v>
          </cell>
          <cell r="I202">
            <v>33431</v>
          </cell>
          <cell r="J202">
            <v>33431</v>
          </cell>
          <cell r="K202">
            <v>36055</v>
          </cell>
          <cell r="M202">
            <v>65</v>
          </cell>
          <cell r="N202">
            <v>535</v>
          </cell>
          <cell r="O202">
            <v>600</v>
          </cell>
          <cell r="Q202">
            <v>65</v>
          </cell>
          <cell r="R202">
            <v>65</v>
          </cell>
          <cell r="S202">
            <v>600</v>
          </cell>
        </row>
        <row r="203">
          <cell r="A203">
            <v>2409</v>
          </cell>
          <cell r="B203" t="str">
            <v>Central Quick Wash</v>
          </cell>
          <cell r="C203" t="str">
            <v>SO3</v>
          </cell>
          <cell r="D203" t="str">
            <v>Cogeneration</v>
          </cell>
          <cell r="E203" t="str">
            <v>Bruce McCarthy</v>
          </cell>
          <cell r="F203" t="str">
            <v>Terminated</v>
          </cell>
          <cell r="G203">
            <v>32924</v>
          </cell>
          <cell r="H203">
            <v>30</v>
          </cell>
          <cell r="I203">
            <v>33030</v>
          </cell>
          <cell r="J203">
            <v>33030</v>
          </cell>
          <cell r="K203">
            <v>37308</v>
          </cell>
          <cell r="N203">
            <v>12</v>
          </cell>
          <cell r="O203">
            <v>12</v>
          </cell>
          <cell r="S203">
            <v>12</v>
          </cell>
        </row>
        <row r="204">
          <cell r="A204">
            <v>2410</v>
          </cell>
          <cell r="B204" t="str">
            <v>Oxnard High School</v>
          </cell>
          <cell r="C204" t="str">
            <v>SO3</v>
          </cell>
          <cell r="D204" t="str">
            <v>Cogeneration</v>
          </cell>
          <cell r="E204" t="str">
            <v>Cathy Mendoza</v>
          </cell>
          <cell r="F204" t="str">
            <v>Terminated</v>
          </cell>
          <cell r="G204">
            <v>33011</v>
          </cell>
          <cell r="H204">
            <v>15</v>
          </cell>
          <cell r="I204">
            <v>33022</v>
          </cell>
          <cell r="J204">
            <v>33022</v>
          </cell>
          <cell r="K204">
            <v>36422</v>
          </cell>
          <cell r="M204">
            <v>120</v>
          </cell>
          <cell r="O204">
            <v>120</v>
          </cell>
          <cell r="Q204">
            <v>120</v>
          </cell>
          <cell r="R204">
            <v>120</v>
          </cell>
          <cell r="S204">
            <v>120</v>
          </cell>
        </row>
        <row r="205">
          <cell r="A205">
            <v>2411</v>
          </cell>
          <cell r="B205" t="str">
            <v>Hueneme High School</v>
          </cell>
          <cell r="C205" t="str">
            <v>SO3</v>
          </cell>
          <cell r="D205" t="str">
            <v>Cogeneration</v>
          </cell>
          <cell r="E205" t="str">
            <v>Pam Snethen</v>
          </cell>
          <cell r="F205" t="str">
            <v>Active</v>
          </cell>
          <cell r="G205">
            <v>33011</v>
          </cell>
          <cell r="H205">
            <v>1</v>
          </cell>
          <cell r="I205">
            <v>33018</v>
          </cell>
          <cell r="J205">
            <v>33018</v>
          </cell>
          <cell r="K205">
            <v>43975</v>
          </cell>
          <cell r="N205">
            <v>75</v>
          </cell>
          <cell r="O205">
            <v>75</v>
          </cell>
          <cell r="S205">
            <v>75</v>
          </cell>
        </row>
        <row r="206">
          <cell r="A206">
            <v>2413</v>
          </cell>
          <cell r="B206" t="str">
            <v>St. John's Hospital and Health Center</v>
          </cell>
          <cell r="C206" t="str">
            <v>SO1</v>
          </cell>
          <cell r="D206" t="str">
            <v>Cogeneration</v>
          </cell>
          <cell r="E206" t="str">
            <v>Pam Snethen</v>
          </cell>
          <cell r="F206" t="str">
            <v>Active</v>
          </cell>
          <cell r="G206">
            <v>33563</v>
          </cell>
          <cell r="H206">
            <v>20</v>
          </cell>
          <cell r="I206">
            <v>33639</v>
          </cell>
          <cell r="J206">
            <v>33639</v>
          </cell>
          <cell r="N206">
            <v>1080</v>
          </cell>
          <cell r="O206">
            <v>1080</v>
          </cell>
          <cell r="S206">
            <v>1080</v>
          </cell>
        </row>
        <row r="207">
          <cell r="A207">
            <v>2414</v>
          </cell>
          <cell r="B207" t="str">
            <v>Pacific Clay Product, Inc.</v>
          </cell>
          <cell r="C207" t="str">
            <v>SO1</v>
          </cell>
          <cell r="D207" t="str">
            <v>Cogeneration</v>
          </cell>
          <cell r="E207" t="str">
            <v>Bruce McCarthy</v>
          </cell>
          <cell r="F207" t="str">
            <v>Terminated</v>
          </cell>
          <cell r="G207">
            <v>33158</v>
          </cell>
          <cell r="H207">
            <v>20</v>
          </cell>
          <cell r="I207">
            <v>33362</v>
          </cell>
          <cell r="J207">
            <v>33362</v>
          </cell>
          <cell r="K207">
            <v>37295</v>
          </cell>
          <cell r="M207">
            <v>125</v>
          </cell>
          <cell r="N207">
            <v>435</v>
          </cell>
          <cell r="O207">
            <v>560</v>
          </cell>
          <cell r="Q207">
            <v>125</v>
          </cell>
          <cell r="R207">
            <v>125</v>
          </cell>
          <cell r="S207">
            <v>560</v>
          </cell>
        </row>
        <row r="208">
          <cell r="A208">
            <v>2420</v>
          </cell>
          <cell r="B208" t="str">
            <v>Redlands Unified School District</v>
          </cell>
          <cell r="C208" t="str">
            <v>SO3</v>
          </cell>
          <cell r="D208" t="str">
            <v>Cogeneration</v>
          </cell>
          <cell r="E208" t="str">
            <v>Cathy Mendoza</v>
          </cell>
          <cell r="F208" t="str">
            <v>Active</v>
          </cell>
          <cell r="G208">
            <v>33066</v>
          </cell>
          <cell r="H208">
            <v>15</v>
          </cell>
          <cell r="I208">
            <v>33228</v>
          </cell>
          <cell r="J208">
            <v>33228</v>
          </cell>
          <cell r="N208">
            <v>60</v>
          </cell>
          <cell r="O208">
            <v>60</v>
          </cell>
          <cell r="S208">
            <v>60</v>
          </cell>
        </row>
        <row r="209">
          <cell r="A209">
            <v>2423</v>
          </cell>
          <cell r="B209" t="str">
            <v>Orange U.S.D./Villa Park High School</v>
          </cell>
          <cell r="C209" t="str">
            <v>SO3</v>
          </cell>
          <cell r="D209" t="str">
            <v>Cogeneration</v>
          </cell>
          <cell r="E209" t="str">
            <v>Pam Snethen</v>
          </cell>
          <cell r="F209" t="str">
            <v>Active</v>
          </cell>
          <cell r="G209">
            <v>34452</v>
          </cell>
          <cell r="H209">
            <v>5</v>
          </cell>
          <cell r="I209">
            <v>34227</v>
          </cell>
          <cell r="J209">
            <v>34227</v>
          </cell>
          <cell r="N209">
            <v>85</v>
          </cell>
          <cell r="O209">
            <v>85</v>
          </cell>
          <cell r="S209">
            <v>85</v>
          </cell>
        </row>
        <row r="210">
          <cell r="A210">
            <v>2424</v>
          </cell>
          <cell r="B210" t="str">
            <v>Rio Hondo College</v>
          </cell>
          <cell r="C210" t="str">
            <v>SO3</v>
          </cell>
          <cell r="D210" t="str">
            <v>Cogeneration</v>
          </cell>
          <cell r="E210" t="str">
            <v>Bruce McCarthy</v>
          </cell>
          <cell r="F210" t="str">
            <v>Terminated</v>
          </cell>
          <cell r="G210">
            <v>33130</v>
          </cell>
          <cell r="H210">
            <v>15</v>
          </cell>
          <cell r="I210">
            <v>33289</v>
          </cell>
          <cell r="J210">
            <v>33289</v>
          </cell>
          <cell r="K210">
            <v>36611</v>
          </cell>
          <cell r="N210">
            <v>60</v>
          </cell>
          <cell r="O210">
            <v>60</v>
          </cell>
          <cell r="S210">
            <v>60</v>
          </cell>
        </row>
        <row r="211">
          <cell r="A211">
            <v>2430</v>
          </cell>
          <cell r="B211" t="str">
            <v>DCOR, LLC</v>
          </cell>
          <cell r="C211" t="str">
            <v>SO1</v>
          </cell>
          <cell r="D211" t="str">
            <v>Cogeneration</v>
          </cell>
          <cell r="E211" t="str">
            <v>Michele Walker</v>
          </cell>
          <cell r="F211" t="str">
            <v>Active</v>
          </cell>
          <cell r="G211">
            <v>33620</v>
          </cell>
          <cell r="H211">
            <v>30</v>
          </cell>
          <cell r="I211">
            <v>33654</v>
          </cell>
          <cell r="J211">
            <v>33654</v>
          </cell>
          <cell r="K211">
            <v>44611</v>
          </cell>
          <cell r="M211">
            <v>1400</v>
          </cell>
          <cell r="N211">
            <v>2100</v>
          </cell>
          <cell r="O211">
            <v>3500</v>
          </cell>
          <cell r="Q211">
            <v>1400</v>
          </cell>
          <cell r="R211">
            <v>1400</v>
          </cell>
          <cell r="S211">
            <v>3500</v>
          </cell>
        </row>
        <row r="212">
          <cell r="A212">
            <v>2431</v>
          </cell>
          <cell r="B212" t="str">
            <v>Delano Joint UHSD/Delano High School</v>
          </cell>
          <cell r="C212" t="str">
            <v>SO3</v>
          </cell>
          <cell r="D212" t="str">
            <v>Cogeneration</v>
          </cell>
          <cell r="E212" t="str">
            <v>Michele Walker</v>
          </cell>
          <cell r="F212" t="str">
            <v>Terminated</v>
          </cell>
          <cell r="G212">
            <v>33655</v>
          </cell>
          <cell r="H212">
            <v>10</v>
          </cell>
          <cell r="I212">
            <v>33725</v>
          </cell>
          <cell r="J212">
            <v>33725</v>
          </cell>
          <cell r="K212">
            <v>37833</v>
          </cell>
          <cell r="N212">
            <v>60</v>
          </cell>
          <cell r="O212">
            <v>60</v>
          </cell>
          <cell r="S212">
            <v>60</v>
          </cell>
        </row>
        <row r="213">
          <cell r="A213">
            <v>2433</v>
          </cell>
          <cell r="B213" t="str">
            <v>Chaffey U.S.D. (Chaffey High School)</v>
          </cell>
          <cell r="C213" t="str">
            <v>SO3</v>
          </cell>
          <cell r="D213" t="str">
            <v>Cogeneration</v>
          </cell>
          <cell r="E213" t="str">
            <v>Pam Snethen</v>
          </cell>
          <cell r="F213" t="str">
            <v>Active</v>
          </cell>
          <cell r="G213">
            <v>33679</v>
          </cell>
          <cell r="H213">
            <v>30</v>
          </cell>
          <cell r="I213">
            <v>33662</v>
          </cell>
          <cell r="J213">
            <v>33662</v>
          </cell>
          <cell r="N213">
            <v>75</v>
          </cell>
          <cell r="O213">
            <v>75</v>
          </cell>
          <cell r="S213">
            <v>75</v>
          </cell>
        </row>
        <row r="214">
          <cell r="A214">
            <v>2434</v>
          </cell>
          <cell r="B214" t="str">
            <v>So Cal Gas (SCAQMD)</v>
          </cell>
          <cell r="C214" t="str">
            <v>SO1</v>
          </cell>
          <cell r="D214" t="str">
            <v>Cogeneration</v>
          </cell>
          <cell r="E214" t="str">
            <v>Michele Walker</v>
          </cell>
          <cell r="F214" t="str">
            <v>Terminated</v>
          </cell>
          <cell r="G214">
            <v>33683</v>
          </cell>
          <cell r="H214">
            <v>20</v>
          </cell>
          <cell r="I214">
            <v>33704</v>
          </cell>
          <cell r="J214">
            <v>33704</v>
          </cell>
          <cell r="K214">
            <v>38453</v>
          </cell>
          <cell r="N214">
            <v>200</v>
          </cell>
          <cell r="O214">
            <v>200</v>
          </cell>
          <cell r="S214">
            <v>200</v>
          </cell>
        </row>
        <row r="215">
          <cell r="A215">
            <v>2435</v>
          </cell>
          <cell r="B215" t="str">
            <v>So Cal Gas (Hyatt Regency)</v>
          </cell>
          <cell r="C215" t="str">
            <v>SO1</v>
          </cell>
          <cell r="D215" t="str">
            <v>Cogeneration</v>
          </cell>
          <cell r="E215" t="str">
            <v>Michele Walker</v>
          </cell>
          <cell r="F215" t="str">
            <v>Terminated</v>
          </cell>
          <cell r="G215">
            <v>33683</v>
          </cell>
          <cell r="H215">
            <v>20</v>
          </cell>
          <cell r="I215">
            <v>33861</v>
          </cell>
          <cell r="J215">
            <v>33861</v>
          </cell>
          <cell r="K215">
            <v>38453</v>
          </cell>
          <cell r="N215">
            <v>200</v>
          </cell>
          <cell r="O215">
            <v>200</v>
          </cell>
          <cell r="S215">
            <v>200</v>
          </cell>
        </row>
        <row r="216">
          <cell r="A216">
            <v>2440</v>
          </cell>
          <cell r="B216" t="str">
            <v>Royalty Carpet Mills</v>
          </cell>
          <cell r="C216" t="str">
            <v>SO1</v>
          </cell>
          <cell r="D216" t="str">
            <v>Cogeneration</v>
          </cell>
          <cell r="E216" t="str">
            <v>Michele Walker</v>
          </cell>
          <cell r="F216" t="str">
            <v>Terminated</v>
          </cell>
          <cell r="G216">
            <v>33905</v>
          </cell>
          <cell r="H216">
            <v>30</v>
          </cell>
          <cell r="I216">
            <v>34745</v>
          </cell>
          <cell r="K216">
            <v>37117</v>
          </cell>
          <cell r="N216">
            <v>425</v>
          </cell>
          <cell r="O216">
            <v>425</v>
          </cell>
          <cell r="S216">
            <v>425</v>
          </cell>
        </row>
        <row r="217">
          <cell r="A217">
            <v>2441</v>
          </cell>
          <cell r="B217" t="str">
            <v>Metal Surfaces Inc.</v>
          </cell>
          <cell r="C217" t="str">
            <v>SO1</v>
          </cell>
          <cell r="D217" t="str">
            <v>Cogeneration</v>
          </cell>
          <cell r="E217" t="str">
            <v>Anthony F Blakemore</v>
          </cell>
          <cell r="F217" t="str">
            <v>Inactive</v>
          </cell>
          <cell r="G217">
            <v>34152</v>
          </cell>
          <cell r="H217">
            <v>30</v>
          </cell>
          <cell r="I217">
            <v>34129</v>
          </cell>
          <cell r="J217">
            <v>34129</v>
          </cell>
          <cell r="K217">
            <v>45085</v>
          </cell>
          <cell r="N217">
            <v>350</v>
          </cell>
          <cell r="O217">
            <v>350</v>
          </cell>
          <cell r="S217">
            <v>350</v>
          </cell>
        </row>
        <row r="218">
          <cell r="A218">
            <v>2442</v>
          </cell>
          <cell r="B218" t="str">
            <v>Campbell Motel &amp; Properties Inc.</v>
          </cell>
          <cell r="C218" t="str">
            <v>SO3</v>
          </cell>
          <cell r="D218" t="str">
            <v>Cogeneration</v>
          </cell>
          <cell r="E218" t="str">
            <v>Anthony F Blakemore</v>
          </cell>
          <cell r="F218" t="str">
            <v>Terminated</v>
          </cell>
          <cell r="G218">
            <v>33801</v>
          </cell>
          <cell r="H218">
            <v>20</v>
          </cell>
          <cell r="I218">
            <v>33641</v>
          </cell>
          <cell r="J218">
            <v>33641</v>
          </cell>
          <cell r="K218">
            <v>38802</v>
          </cell>
          <cell r="N218">
            <v>42</v>
          </cell>
          <cell r="O218">
            <v>42</v>
          </cell>
          <cell r="S218">
            <v>42</v>
          </cell>
        </row>
        <row r="219">
          <cell r="A219">
            <v>2443</v>
          </cell>
          <cell r="B219" t="str">
            <v>So Cal Gas (Santa Barbara County Jail)</v>
          </cell>
          <cell r="C219" t="str">
            <v>SO1</v>
          </cell>
          <cell r="D219" t="str">
            <v>Cogeneration</v>
          </cell>
          <cell r="E219" t="str">
            <v>Michele Walker</v>
          </cell>
          <cell r="F219" t="str">
            <v>Terminated</v>
          </cell>
          <cell r="G219">
            <v>33945</v>
          </cell>
          <cell r="H219">
            <v>20</v>
          </cell>
          <cell r="I219">
            <v>34349</v>
          </cell>
          <cell r="J219">
            <v>34349</v>
          </cell>
          <cell r="K219">
            <v>38453</v>
          </cell>
          <cell r="N219">
            <v>200</v>
          </cell>
          <cell r="O219">
            <v>200</v>
          </cell>
          <cell r="S219">
            <v>200</v>
          </cell>
        </row>
        <row r="220">
          <cell r="A220">
            <v>2446</v>
          </cell>
          <cell r="B220" t="str">
            <v>Chaffey Joint UHSD (Etiwanda HS)</v>
          </cell>
          <cell r="C220" t="str">
            <v>SO3</v>
          </cell>
          <cell r="D220" t="str">
            <v>Cogeneration</v>
          </cell>
          <cell r="E220" t="str">
            <v>Pam Snethen</v>
          </cell>
          <cell r="F220" t="str">
            <v>Active</v>
          </cell>
          <cell r="G220">
            <v>33905</v>
          </cell>
          <cell r="H220">
            <v>1</v>
          </cell>
          <cell r="I220">
            <v>34253</v>
          </cell>
          <cell r="J220">
            <v>34253</v>
          </cell>
          <cell r="N220">
            <v>75</v>
          </cell>
          <cell r="O220">
            <v>75</v>
          </cell>
          <cell r="S220">
            <v>75</v>
          </cell>
        </row>
        <row r="221">
          <cell r="A221">
            <v>2448</v>
          </cell>
          <cell r="B221" t="str">
            <v>Porterville Inn</v>
          </cell>
          <cell r="C221" t="str">
            <v>SO3</v>
          </cell>
          <cell r="D221" t="str">
            <v>Cogeneration</v>
          </cell>
          <cell r="E221" t="str">
            <v>Michele Walker</v>
          </cell>
          <cell r="F221" t="str">
            <v>Active</v>
          </cell>
          <cell r="G221">
            <v>34066</v>
          </cell>
          <cell r="H221">
            <v>1</v>
          </cell>
          <cell r="I221">
            <v>34125</v>
          </cell>
          <cell r="J221">
            <v>34125</v>
          </cell>
          <cell r="N221">
            <v>60</v>
          </cell>
          <cell r="O221">
            <v>60</v>
          </cell>
          <cell r="S221">
            <v>60</v>
          </cell>
        </row>
        <row r="222">
          <cell r="A222">
            <v>2451</v>
          </cell>
          <cell r="B222" t="str">
            <v>Southern California Gas (Kraft Food)</v>
          </cell>
          <cell r="C222" t="str">
            <v>SO1</v>
          </cell>
          <cell r="D222" t="str">
            <v>Cogeneration</v>
          </cell>
          <cell r="E222" t="str">
            <v>Michele Walker</v>
          </cell>
          <cell r="F222" t="str">
            <v>Terminated</v>
          </cell>
          <cell r="G222">
            <v>33945</v>
          </cell>
          <cell r="H222">
            <v>20</v>
          </cell>
          <cell r="I222">
            <v>34157</v>
          </cell>
          <cell r="J222">
            <v>34157</v>
          </cell>
          <cell r="K222">
            <v>36839</v>
          </cell>
          <cell r="N222">
            <v>200</v>
          </cell>
          <cell r="O222">
            <v>200</v>
          </cell>
          <cell r="S222">
            <v>200</v>
          </cell>
        </row>
        <row r="223">
          <cell r="A223">
            <v>2452</v>
          </cell>
          <cell r="B223" t="str">
            <v>Southern California Gas (UCSB)</v>
          </cell>
          <cell r="C223" t="str">
            <v>SO1</v>
          </cell>
          <cell r="D223" t="str">
            <v>Cogeneration</v>
          </cell>
          <cell r="E223" t="str">
            <v>Michele Walker</v>
          </cell>
          <cell r="F223" t="str">
            <v>Terminated</v>
          </cell>
          <cell r="G223">
            <v>33945</v>
          </cell>
          <cell r="H223">
            <v>20</v>
          </cell>
          <cell r="I223">
            <v>34241</v>
          </cell>
          <cell r="J223">
            <v>34241</v>
          </cell>
          <cell r="K223">
            <v>36839</v>
          </cell>
          <cell r="N223">
            <v>200</v>
          </cell>
          <cell r="O223">
            <v>200</v>
          </cell>
          <cell r="S223">
            <v>200</v>
          </cell>
        </row>
        <row r="224">
          <cell r="A224">
            <v>2453</v>
          </cell>
          <cell r="B224" t="str">
            <v>Decogen Inc.</v>
          </cell>
          <cell r="C224" t="str">
            <v>SO1</v>
          </cell>
          <cell r="D224" t="str">
            <v>Cogeneration</v>
          </cell>
          <cell r="E224" t="str">
            <v>Michele Walker</v>
          </cell>
          <cell r="F224" t="str">
            <v>Terminated</v>
          </cell>
          <cell r="G224">
            <v>34066</v>
          </cell>
          <cell r="H224">
            <v>20</v>
          </cell>
          <cell r="I224">
            <v>34452</v>
          </cell>
          <cell r="J224">
            <v>34452</v>
          </cell>
          <cell r="K224">
            <v>37955</v>
          </cell>
          <cell r="N224">
            <v>500</v>
          </cell>
          <cell r="O224">
            <v>500</v>
          </cell>
          <cell r="S224">
            <v>500</v>
          </cell>
        </row>
        <row r="225">
          <cell r="A225">
            <v>2455</v>
          </cell>
          <cell r="B225" t="str">
            <v>West End Tennis Club</v>
          </cell>
          <cell r="C225" t="str">
            <v>SO3</v>
          </cell>
          <cell r="D225" t="str">
            <v>Cogeneration</v>
          </cell>
          <cell r="E225" t="str">
            <v>Michele Walker</v>
          </cell>
          <cell r="F225" t="str">
            <v>Terminated</v>
          </cell>
          <cell r="G225">
            <v>34274</v>
          </cell>
          <cell r="H225">
            <v>20</v>
          </cell>
          <cell r="I225">
            <v>34276</v>
          </cell>
          <cell r="J225">
            <v>34276</v>
          </cell>
          <cell r="K225">
            <v>38287</v>
          </cell>
          <cell r="N225">
            <v>20</v>
          </cell>
          <cell r="O225">
            <v>20</v>
          </cell>
          <cell r="S225">
            <v>20</v>
          </cell>
        </row>
        <row r="226">
          <cell r="A226">
            <v>2456</v>
          </cell>
          <cell r="B226" t="str">
            <v>Southern Kern USD (Tropico Middle Sch)</v>
          </cell>
          <cell r="C226" t="str">
            <v>SO3</v>
          </cell>
          <cell r="D226" t="str">
            <v>Cogeneration</v>
          </cell>
          <cell r="E226" t="str">
            <v>Cathy Mendoza</v>
          </cell>
          <cell r="F226" t="str">
            <v>Terminated</v>
          </cell>
          <cell r="G226">
            <v>34400</v>
          </cell>
          <cell r="H226">
            <v>5</v>
          </cell>
          <cell r="I226">
            <v>34415</v>
          </cell>
          <cell r="J226">
            <v>34415</v>
          </cell>
          <cell r="K226">
            <v>36769</v>
          </cell>
          <cell r="N226">
            <v>60</v>
          </cell>
          <cell r="O226">
            <v>60</v>
          </cell>
          <cell r="S226">
            <v>60</v>
          </cell>
        </row>
        <row r="227">
          <cell r="A227">
            <v>2458</v>
          </cell>
          <cell r="B227" t="str">
            <v>Berryman Health #1</v>
          </cell>
          <cell r="C227" t="str">
            <v>SO3</v>
          </cell>
          <cell r="D227" t="str">
            <v>Cogeneration</v>
          </cell>
          <cell r="E227" t="str">
            <v>Michele Walker</v>
          </cell>
          <cell r="F227" t="str">
            <v>Active</v>
          </cell>
          <cell r="G227">
            <v>34304</v>
          </cell>
          <cell r="H227">
            <v>20</v>
          </cell>
          <cell r="I227">
            <v>34291</v>
          </cell>
          <cell r="J227">
            <v>34291</v>
          </cell>
          <cell r="N227">
            <v>35</v>
          </cell>
          <cell r="O227">
            <v>35</v>
          </cell>
          <cell r="S227">
            <v>38</v>
          </cell>
        </row>
        <row r="228">
          <cell r="A228">
            <v>2459</v>
          </cell>
          <cell r="B228" t="str">
            <v>McAnally Egg Ranch</v>
          </cell>
          <cell r="C228" t="str">
            <v>SO1</v>
          </cell>
          <cell r="D228" t="str">
            <v>Cogeneration</v>
          </cell>
          <cell r="E228" t="str">
            <v>Michele Walker</v>
          </cell>
          <cell r="F228" t="str">
            <v>Terminated</v>
          </cell>
          <cell r="G228">
            <v>34344</v>
          </cell>
          <cell r="H228">
            <v>5</v>
          </cell>
          <cell r="I228">
            <v>34335</v>
          </cell>
          <cell r="J228">
            <v>34335</v>
          </cell>
          <cell r="K228">
            <v>37342</v>
          </cell>
          <cell r="N228">
            <v>120</v>
          </cell>
          <cell r="O228">
            <v>120</v>
          </cell>
          <cell r="S228">
            <v>120</v>
          </cell>
        </row>
        <row r="229">
          <cell r="A229">
            <v>2460</v>
          </cell>
          <cell r="B229" t="str">
            <v>Orange County Sanitation District</v>
          </cell>
          <cell r="C229" t="str">
            <v>SO1</v>
          </cell>
          <cell r="D229" t="str">
            <v>Cogeneration</v>
          </cell>
          <cell r="E229" t="str">
            <v>David R Cox</v>
          </cell>
          <cell r="F229" t="str">
            <v>Active</v>
          </cell>
          <cell r="G229">
            <v>33787</v>
          </cell>
          <cell r="H229">
            <v>30</v>
          </cell>
          <cell r="I229">
            <v>34136</v>
          </cell>
          <cell r="J229">
            <v>34136</v>
          </cell>
          <cell r="K229">
            <v>45092</v>
          </cell>
          <cell r="N229">
            <v>4500</v>
          </cell>
          <cell r="O229">
            <v>4500</v>
          </cell>
          <cell r="S229">
            <v>4500</v>
          </cell>
        </row>
        <row r="230">
          <cell r="A230">
            <v>2461</v>
          </cell>
          <cell r="B230" t="str">
            <v>Farm Fresh Foods</v>
          </cell>
          <cell r="C230" t="str">
            <v>SO3</v>
          </cell>
          <cell r="D230" t="str">
            <v>Cogeneration</v>
          </cell>
          <cell r="E230" t="str">
            <v>Bruce McCarthy</v>
          </cell>
          <cell r="F230" t="str">
            <v>Terminated</v>
          </cell>
          <cell r="G230">
            <v>34358</v>
          </cell>
          <cell r="H230">
            <v>5</v>
          </cell>
          <cell r="I230">
            <v>34458</v>
          </cell>
          <cell r="J230">
            <v>34458</v>
          </cell>
          <cell r="K230">
            <v>36958</v>
          </cell>
          <cell r="N230">
            <v>65</v>
          </cell>
          <cell r="O230">
            <v>65</v>
          </cell>
          <cell r="S230">
            <v>65</v>
          </cell>
        </row>
        <row r="231">
          <cell r="A231">
            <v>2462</v>
          </cell>
          <cell r="B231" t="str">
            <v>B. Braun Medical Inc.</v>
          </cell>
          <cell r="C231" t="str">
            <v>SO1</v>
          </cell>
          <cell r="D231" t="str">
            <v>Cogeneration</v>
          </cell>
          <cell r="E231" t="str">
            <v>Anthony F Blakemore</v>
          </cell>
          <cell r="F231" t="str">
            <v>Active</v>
          </cell>
          <cell r="G231">
            <v>34751</v>
          </cell>
          <cell r="H231">
            <v>1</v>
          </cell>
          <cell r="I231">
            <v>34751</v>
          </cell>
          <cell r="J231">
            <v>34751</v>
          </cell>
          <cell r="N231">
            <v>6100</v>
          </cell>
          <cell r="O231">
            <v>6100</v>
          </cell>
          <cell r="S231">
            <v>6100</v>
          </cell>
        </row>
        <row r="232">
          <cell r="A232">
            <v>2463</v>
          </cell>
          <cell r="B232" t="str">
            <v>All Metals Processing of Orange County</v>
          </cell>
          <cell r="C232" t="str">
            <v>SO1</v>
          </cell>
          <cell r="D232" t="str">
            <v>Cogeneration</v>
          </cell>
          <cell r="E232" t="str">
            <v>Michele Walker</v>
          </cell>
          <cell r="F232" t="str">
            <v>Terminated</v>
          </cell>
          <cell r="G232">
            <v>34431</v>
          </cell>
          <cell r="H232">
            <v>30</v>
          </cell>
          <cell r="I232">
            <v>34612</v>
          </cell>
          <cell r="J232">
            <v>34612</v>
          </cell>
          <cell r="K232">
            <v>38561</v>
          </cell>
          <cell r="M232">
            <v>175</v>
          </cell>
          <cell r="O232">
            <v>175</v>
          </cell>
          <cell r="Q232">
            <v>175</v>
          </cell>
          <cell r="R232">
            <v>175</v>
          </cell>
          <cell r="S232">
            <v>175</v>
          </cell>
        </row>
        <row r="233">
          <cell r="A233">
            <v>2464</v>
          </cell>
          <cell r="B233" t="str">
            <v>Corona/Norco USD (Centennial HS)</v>
          </cell>
          <cell r="C233" t="str">
            <v>SO3</v>
          </cell>
          <cell r="D233" t="str">
            <v>Cogeneration</v>
          </cell>
          <cell r="E233" t="str">
            <v>Michele Walker</v>
          </cell>
          <cell r="F233" t="str">
            <v>Terminated</v>
          </cell>
          <cell r="G233">
            <v>34534</v>
          </cell>
          <cell r="H233">
            <v>5</v>
          </cell>
          <cell r="I233">
            <v>34043</v>
          </cell>
          <cell r="J233">
            <v>34043</v>
          </cell>
          <cell r="K233">
            <v>38383</v>
          </cell>
          <cell r="N233">
            <v>70</v>
          </cell>
          <cell r="O233">
            <v>70</v>
          </cell>
          <cell r="S233">
            <v>70</v>
          </cell>
        </row>
        <row r="234">
          <cell r="A234">
            <v>2465</v>
          </cell>
          <cell r="B234" t="str">
            <v>Great Western Malting Company</v>
          </cell>
          <cell r="C234" t="str">
            <v>SO1</v>
          </cell>
          <cell r="D234" t="str">
            <v>Cogeneration</v>
          </cell>
          <cell r="E234" t="str">
            <v>Bruce McCarthy</v>
          </cell>
          <cell r="F234" t="str">
            <v>Terminated</v>
          </cell>
          <cell r="G234">
            <v>34520</v>
          </cell>
          <cell r="H234">
            <v>30</v>
          </cell>
          <cell r="I234">
            <v>34702</v>
          </cell>
          <cell r="J234">
            <v>37095</v>
          </cell>
          <cell r="K234">
            <v>37657</v>
          </cell>
          <cell r="N234">
            <v>750</v>
          </cell>
          <cell r="O234">
            <v>750</v>
          </cell>
          <cell r="S234">
            <v>750</v>
          </cell>
        </row>
        <row r="235">
          <cell r="A235">
            <v>2466</v>
          </cell>
          <cell r="B235" t="str">
            <v>Bixby Knolls Towers</v>
          </cell>
          <cell r="C235" t="str">
            <v>SO1</v>
          </cell>
          <cell r="D235" t="str">
            <v>Cogeneration</v>
          </cell>
          <cell r="E235" t="str">
            <v>Michele Walker</v>
          </cell>
          <cell r="F235" t="str">
            <v>Terminated</v>
          </cell>
          <cell r="G235">
            <v>34495</v>
          </cell>
          <cell r="H235">
            <v>5</v>
          </cell>
          <cell r="I235">
            <v>34743</v>
          </cell>
          <cell r="J235">
            <v>34743</v>
          </cell>
          <cell r="K235">
            <v>37740</v>
          </cell>
          <cell r="N235">
            <v>124</v>
          </cell>
          <cell r="O235">
            <v>124</v>
          </cell>
          <cell r="S235">
            <v>120</v>
          </cell>
        </row>
        <row r="236">
          <cell r="A236">
            <v>2467</v>
          </cell>
          <cell r="B236" t="str">
            <v>Mt. San Antonio College</v>
          </cell>
          <cell r="C236" t="str">
            <v>SO1</v>
          </cell>
          <cell r="D236" t="str">
            <v>Cogeneration</v>
          </cell>
          <cell r="E236" t="str">
            <v>Michele Walker</v>
          </cell>
          <cell r="F236" t="str">
            <v>Terminated</v>
          </cell>
          <cell r="G236">
            <v>34554</v>
          </cell>
          <cell r="H236">
            <v>0</v>
          </cell>
          <cell r="I236">
            <v>34900</v>
          </cell>
          <cell r="J236">
            <v>34554</v>
          </cell>
          <cell r="K236">
            <v>36274</v>
          </cell>
        </row>
        <row r="237">
          <cell r="A237">
            <v>2468</v>
          </cell>
          <cell r="B237" t="str">
            <v>San Bernardino City UHSD (Pacific HS)</v>
          </cell>
          <cell r="C237" t="str">
            <v>SO3</v>
          </cell>
          <cell r="D237" t="str">
            <v>Cogeneration</v>
          </cell>
          <cell r="E237" t="str">
            <v>Pam Snethen</v>
          </cell>
          <cell r="F237" t="str">
            <v>Active</v>
          </cell>
          <cell r="G237">
            <v>34481</v>
          </cell>
          <cell r="H237">
            <v>30</v>
          </cell>
          <cell r="I237">
            <v>34625</v>
          </cell>
          <cell r="J237">
            <v>34625</v>
          </cell>
          <cell r="N237">
            <v>75</v>
          </cell>
          <cell r="O237">
            <v>75</v>
          </cell>
          <cell r="S237">
            <v>75</v>
          </cell>
        </row>
        <row r="238">
          <cell r="A238">
            <v>2469</v>
          </cell>
          <cell r="B238" t="str">
            <v>Oasis Water Park</v>
          </cell>
          <cell r="C238" t="str">
            <v>SO3</v>
          </cell>
          <cell r="D238" t="str">
            <v>Cogeneration</v>
          </cell>
          <cell r="E238" t="str">
            <v>Michele Walker</v>
          </cell>
          <cell r="F238" t="str">
            <v>Terminated</v>
          </cell>
          <cell r="G238">
            <v>34500</v>
          </cell>
          <cell r="H238">
            <v>20</v>
          </cell>
          <cell r="I238">
            <v>34599</v>
          </cell>
          <cell r="J238">
            <v>34599</v>
          </cell>
          <cell r="K238">
            <v>36651</v>
          </cell>
          <cell r="N238">
            <v>70</v>
          </cell>
          <cell r="O238">
            <v>70</v>
          </cell>
          <cell r="S238">
            <v>70</v>
          </cell>
        </row>
        <row r="239">
          <cell r="A239">
            <v>2471</v>
          </cell>
          <cell r="B239" t="str">
            <v>Berryman Health #2</v>
          </cell>
          <cell r="C239" t="str">
            <v>SO3</v>
          </cell>
          <cell r="D239" t="str">
            <v>Cogeneration</v>
          </cell>
          <cell r="E239" t="str">
            <v>Michele Walker</v>
          </cell>
          <cell r="F239" t="str">
            <v>Active</v>
          </cell>
          <cell r="G239">
            <v>34669</v>
          </cell>
          <cell r="H239">
            <v>30</v>
          </cell>
          <cell r="I239">
            <v>34759</v>
          </cell>
          <cell r="J239">
            <v>34759</v>
          </cell>
          <cell r="N239">
            <v>85</v>
          </cell>
          <cell r="O239">
            <v>85</v>
          </cell>
          <cell r="S239">
            <v>85</v>
          </cell>
        </row>
        <row r="240">
          <cell r="A240">
            <v>2472</v>
          </cell>
          <cell r="B240" t="str">
            <v>PCA Metal Finishing, Inc.</v>
          </cell>
          <cell r="C240" t="str">
            <v>SO3</v>
          </cell>
          <cell r="D240" t="str">
            <v>Cogeneration</v>
          </cell>
          <cell r="E240" t="str">
            <v>Cathy Mendoza</v>
          </cell>
          <cell r="F240" t="str">
            <v>Terminated</v>
          </cell>
          <cell r="G240">
            <v>34638</v>
          </cell>
          <cell r="H240">
            <v>30</v>
          </cell>
          <cell r="I240">
            <v>34683</v>
          </cell>
          <cell r="J240">
            <v>34683</v>
          </cell>
          <cell r="K240">
            <v>38769</v>
          </cell>
          <cell r="N240">
            <v>100</v>
          </cell>
          <cell r="O240">
            <v>100</v>
          </cell>
          <cell r="S240">
            <v>100</v>
          </cell>
        </row>
        <row r="241">
          <cell r="A241">
            <v>2473</v>
          </cell>
          <cell r="B241" t="str">
            <v>Cotija Cheese, Incorporated</v>
          </cell>
          <cell r="C241" t="str">
            <v>SO1</v>
          </cell>
          <cell r="D241" t="str">
            <v>Cogeneration</v>
          </cell>
          <cell r="E241" t="str">
            <v>Pam Snethen</v>
          </cell>
          <cell r="F241" t="str">
            <v>Terminated</v>
          </cell>
          <cell r="G241">
            <v>34603</v>
          </cell>
          <cell r="H241">
            <v>5</v>
          </cell>
          <cell r="I241">
            <v>34823</v>
          </cell>
          <cell r="J241">
            <v>34823</v>
          </cell>
          <cell r="K241">
            <v>38834</v>
          </cell>
          <cell r="N241">
            <v>120</v>
          </cell>
          <cell r="O241">
            <v>120</v>
          </cell>
          <cell r="S241">
            <v>120</v>
          </cell>
        </row>
        <row r="242">
          <cell r="A242">
            <v>2474</v>
          </cell>
          <cell r="B242" t="str">
            <v>LA CO Sanitation (Total Energy Facility)</v>
          </cell>
          <cell r="C242" t="str">
            <v>SO1</v>
          </cell>
          <cell r="D242" t="str">
            <v>Cogeneration</v>
          </cell>
          <cell r="E242" t="str">
            <v>Cathy Mendoza</v>
          </cell>
          <cell r="F242" t="str">
            <v>Terminated</v>
          </cell>
          <cell r="G242">
            <v>34862</v>
          </cell>
          <cell r="H242">
            <v>10</v>
          </cell>
          <cell r="I242">
            <v>34862</v>
          </cell>
          <cell r="J242">
            <v>34862</v>
          </cell>
          <cell r="K242">
            <v>36868</v>
          </cell>
          <cell r="M242">
            <v>3276</v>
          </cell>
          <cell r="N242">
            <v>13224</v>
          </cell>
          <cell r="O242">
            <v>16500</v>
          </cell>
          <cell r="Q242">
            <v>3276</v>
          </cell>
          <cell r="R242">
            <v>3276</v>
          </cell>
          <cell r="S242">
            <v>16500</v>
          </cell>
        </row>
        <row r="243">
          <cell r="A243">
            <v>2475</v>
          </cell>
          <cell r="B243" t="str">
            <v>Anderson Lithographic Co.</v>
          </cell>
          <cell r="C243" t="str">
            <v>SO1</v>
          </cell>
          <cell r="D243" t="str">
            <v>Cogeneration</v>
          </cell>
          <cell r="E243" t="str">
            <v>Pam Snethen</v>
          </cell>
          <cell r="F243" t="str">
            <v>Active</v>
          </cell>
          <cell r="G243">
            <v>34661</v>
          </cell>
          <cell r="H243">
            <v>15</v>
          </cell>
          <cell r="I243">
            <v>34899</v>
          </cell>
          <cell r="J243">
            <v>34899</v>
          </cell>
          <cell r="K243">
            <v>40377</v>
          </cell>
          <cell r="M243">
            <v>2750</v>
          </cell>
          <cell r="N243">
            <v>2250</v>
          </cell>
          <cell r="O243">
            <v>5000</v>
          </cell>
          <cell r="Q243">
            <v>2750</v>
          </cell>
          <cell r="R243">
            <v>2750</v>
          </cell>
          <cell r="S243">
            <v>5000</v>
          </cell>
        </row>
        <row r="244">
          <cell r="A244">
            <v>2476</v>
          </cell>
          <cell r="B244" t="str">
            <v>Quaker City Plating</v>
          </cell>
          <cell r="C244" t="str">
            <v>SO3</v>
          </cell>
          <cell r="D244" t="str">
            <v>Cogeneration</v>
          </cell>
          <cell r="E244" t="str">
            <v>Michele Walker</v>
          </cell>
          <cell r="F244" t="str">
            <v>Active</v>
          </cell>
          <cell r="G244">
            <v>34792</v>
          </cell>
          <cell r="H244">
            <v>30</v>
          </cell>
          <cell r="I244">
            <v>34852</v>
          </cell>
          <cell r="J244">
            <v>34852</v>
          </cell>
          <cell r="N244">
            <v>32</v>
          </cell>
          <cell r="O244">
            <v>32</v>
          </cell>
          <cell r="S244">
            <v>32</v>
          </cell>
        </row>
        <row r="245">
          <cell r="A245">
            <v>2478</v>
          </cell>
          <cell r="B245" t="str">
            <v>Charter Oak High School Dist.</v>
          </cell>
          <cell r="C245" t="str">
            <v>SO3</v>
          </cell>
          <cell r="D245" t="str">
            <v>Cogeneration</v>
          </cell>
          <cell r="E245" t="str">
            <v>Michele Walker</v>
          </cell>
          <cell r="F245" t="str">
            <v>Active</v>
          </cell>
          <cell r="G245">
            <v>35094</v>
          </cell>
          <cell r="H245">
            <v>15</v>
          </cell>
          <cell r="I245">
            <v>35117</v>
          </cell>
          <cell r="J245">
            <v>35117</v>
          </cell>
          <cell r="K245">
            <v>38843</v>
          </cell>
          <cell r="N245">
            <v>85</v>
          </cell>
          <cell r="O245">
            <v>85</v>
          </cell>
          <cell r="S245">
            <v>85</v>
          </cell>
        </row>
        <row r="246">
          <cell r="A246">
            <v>2479</v>
          </cell>
          <cell r="B246" t="str">
            <v>Termo Company</v>
          </cell>
          <cell r="C246" t="str">
            <v>SO1</v>
          </cell>
          <cell r="D246" t="str">
            <v>Cogeneration</v>
          </cell>
          <cell r="E246" t="str">
            <v>Cathy Mendoza</v>
          </cell>
          <cell r="F246" t="str">
            <v>Active</v>
          </cell>
          <cell r="G246">
            <v>35201</v>
          </cell>
          <cell r="H246">
            <v>1</v>
          </cell>
          <cell r="I246">
            <v>35223</v>
          </cell>
          <cell r="J246">
            <v>35223</v>
          </cell>
          <cell r="K246">
            <v>46179</v>
          </cell>
          <cell r="N246">
            <v>190</v>
          </cell>
          <cell r="O246">
            <v>190</v>
          </cell>
          <cell r="S246">
            <v>190</v>
          </cell>
        </row>
        <row r="247">
          <cell r="A247">
            <v>2480</v>
          </cell>
          <cell r="B247" t="str">
            <v>Chevron El Segundo III</v>
          </cell>
          <cell r="C247" t="str">
            <v>SO1</v>
          </cell>
          <cell r="D247" t="str">
            <v>Cogeneration</v>
          </cell>
          <cell r="E247" t="str">
            <v>David R Cox</v>
          </cell>
          <cell r="F247" t="str">
            <v>Active</v>
          </cell>
          <cell r="G247">
            <v>35128</v>
          </cell>
          <cell r="H247">
            <v>1</v>
          </cell>
          <cell r="I247">
            <v>35138</v>
          </cell>
          <cell r="J247">
            <v>35138</v>
          </cell>
          <cell r="N247">
            <v>48200</v>
          </cell>
          <cell r="O247">
            <v>48200</v>
          </cell>
          <cell r="S247">
            <v>48200</v>
          </cell>
        </row>
        <row r="248">
          <cell r="A248">
            <v>2482</v>
          </cell>
          <cell r="B248" t="str">
            <v>Cogen Partners</v>
          </cell>
          <cell r="C248" t="str">
            <v>NEG</v>
          </cell>
          <cell r="D248" t="str">
            <v>Cogeneration</v>
          </cell>
          <cell r="E248" t="str">
            <v>Michele Walker</v>
          </cell>
          <cell r="F248" t="str">
            <v>Terminated</v>
          </cell>
          <cell r="G248">
            <v>35559</v>
          </cell>
          <cell r="H248">
            <v>4</v>
          </cell>
          <cell r="I248">
            <v>35582</v>
          </cell>
          <cell r="K248">
            <v>37255</v>
          </cell>
          <cell r="N248">
            <v>120</v>
          </cell>
          <cell r="O248">
            <v>120</v>
          </cell>
          <cell r="S248">
            <v>120</v>
          </cell>
        </row>
        <row r="249">
          <cell r="A249">
            <v>2483</v>
          </cell>
          <cell r="B249" t="str">
            <v>Culver City (Pool)</v>
          </cell>
          <cell r="C249" t="str">
            <v>NEG</v>
          </cell>
          <cell r="D249" t="str">
            <v>Cogeneration</v>
          </cell>
          <cell r="E249" t="str">
            <v>Michele Walker</v>
          </cell>
          <cell r="F249" t="str">
            <v>Terminated</v>
          </cell>
          <cell r="G249">
            <v>35517</v>
          </cell>
          <cell r="H249">
            <v>4</v>
          </cell>
          <cell r="K249">
            <v>37255</v>
          </cell>
          <cell r="N249">
            <v>60</v>
          </cell>
          <cell r="O249">
            <v>60</v>
          </cell>
          <cell r="S249">
            <v>60</v>
          </cell>
        </row>
        <row r="250">
          <cell r="A250">
            <v>2484</v>
          </cell>
          <cell r="B250" t="str">
            <v>Culver City (City Hall)</v>
          </cell>
          <cell r="C250" t="str">
            <v>NEG</v>
          </cell>
          <cell r="D250" t="str">
            <v>Cogeneration</v>
          </cell>
          <cell r="E250" t="str">
            <v>Michele Walker</v>
          </cell>
          <cell r="F250" t="str">
            <v>Terminated</v>
          </cell>
          <cell r="G250">
            <v>35572</v>
          </cell>
          <cell r="H250">
            <v>0</v>
          </cell>
          <cell r="I250">
            <v>35582</v>
          </cell>
          <cell r="K250">
            <v>37255</v>
          </cell>
          <cell r="N250">
            <v>120</v>
          </cell>
          <cell r="O250">
            <v>120</v>
          </cell>
          <cell r="S250">
            <v>120</v>
          </cell>
        </row>
        <row r="251">
          <cell r="A251">
            <v>2485</v>
          </cell>
          <cell r="B251" t="str">
            <v>Culver City (Vets Bldg)</v>
          </cell>
          <cell r="C251" t="str">
            <v>NEG</v>
          </cell>
          <cell r="D251" t="str">
            <v>Cogeneration</v>
          </cell>
          <cell r="E251" t="str">
            <v>Michele Walker</v>
          </cell>
          <cell r="F251" t="str">
            <v>Terminated</v>
          </cell>
          <cell r="G251">
            <v>35572</v>
          </cell>
          <cell r="H251">
            <v>4</v>
          </cell>
          <cell r="I251">
            <v>35643</v>
          </cell>
          <cell r="K251">
            <v>37255</v>
          </cell>
          <cell r="N251">
            <v>120</v>
          </cell>
          <cell r="O251">
            <v>120</v>
          </cell>
          <cell r="S251">
            <v>120</v>
          </cell>
        </row>
        <row r="252">
          <cell r="A252">
            <v>2486</v>
          </cell>
          <cell r="B252" t="str">
            <v>Culver City (Police Bldg)</v>
          </cell>
          <cell r="C252" t="str">
            <v>NEG</v>
          </cell>
          <cell r="D252" t="str">
            <v>Cogeneration</v>
          </cell>
          <cell r="E252" t="str">
            <v>Michele Walker</v>
          </cell>
          <cell r="F252" t="str">
            <v>Terminated</v>
          </cell>
          <cell r="G252">
            <v>35572</v>
          </cell>
          <cell r="H252">
            <v>4</v>
          </cell>
          <cell r="I252">
            <v>35643</v>
          </cell>
          <cell r="K252">
            <v>37255</v>
          </cell>
          <cell r="N252">
            <v>120</v>
          </cell>
          <cell r="O252">
            <v>120</v>
          </cell>
          <cell r="S252">
            <v>120</v>
          </cell>
        </row>
        <row r="253">
          <cell r="A253">
            <v>2487</v>
          </cell>
          <cell r="B253" t="str">
            <v>City of Montery Park</v>
          </cell>
          <cell r="C253" t="str">
            <v>NEG</v>
          </cell>
          <cell r="D253" t="str">
            <v>Cogeneration</v>
          </cell>
          <cell r="E253" t="str">
            <v>Michele Walker</v>
          </cell>
          <cell r="F253" t="str">
            <v>Terminated</v>
          </cell>
          <cell r="G253">
            <v>35682</v>
          </cell>
          <cell r="H253">
            <v>0</v>
          </cell>
          <cell r="I253">
            <v>35704</v>
          </cell>
          <cell r="K253">
            <v>37255</v>
          </cell>
          <cell r="N253">
            <v>60</v>
          </cell>
          <cell r="O253">
            <v>60</v>
          </cell>
          <cell r="S253">
            <v>60</v>
          </cell>
        </row>
        <row r="254">
          <cell r="A254">
            <v>2488</v>
          </cell>
          <cell r="B254" t="str">
            <v>City of South Gate</v>
          </cell>
          <cell r="C254" t="str">
            <v>NEG</v>
          </cell>
          <cell r="D254" t="str">
            <v>Cogeneration</v>
          </cell>
          <cell r="E254" t="str">
            <v>Michele Walker</v>
          </cell>
          <cell r="F254" t="str">
            <v>Terminated</v>
          </cell>
          <cell r="G254">
            <v>35957</v>
          </cell>
          <cell r="H254">
            <v>0</v>
          </cell>
          <cell r="I254">
            <v>35977</v>
          </cell>
          <cell r="K254">
            <v>37255</v>
          </cell>
          <cell r="N254">
            <v>120</v>
          </cell>
          <cell r="O254">
            <v>120</v>
          </cell>
          <cell r="S254">
            <v>120</v>
          </cell>
        </row>
        <row r="255">
          <cell r="A255">
            <v>2490</v>
          </cell>
          <cell r="B255" t="str">
            <v>City of Oxnard</v>
          </cell>
          <cell r="C255" t="str">
            <v>SO1</v>
          </cell>
          <cell r="D255" t="str">
            <v>Cogeneration</v>
          </cell>
          <cell r="E255" t="str">
            <v>Cathy Mendoza</v>
          </cell>
          <cell r="F255" t="str">
            <v>Active</v>
          </cell>
          <cell r="G255">
            <v>32308</v>
          </cell>
          <cell r="H255">
            <v>0</v>
          </cell>
          <cell r="I255">
            <v>29963</v>
          </cell>
          <cell r="J255">
            <v>29963</v>
          </cell>
          <cell r="N255">
            <v>1500</v>
          </cell>
          <cell r="O255">
            <v>1500</v>
          </cell>
          <cell r="S255">
            <v>1500</v>
          </cell>
        </row>
        <row r="256">
          <cell r="A256">
            <v>2496</v>
          </cell>
          <cell r="B256" t="str">
            <v>LA CO Sanitation (Total Energy Facility)</v>
          </cell>
          <cell r="C256" t="str">
            <v>GF Bypass</v>
          </cell>
          <cell r="D256" t="str">
            <v>Cogeneration</v>
          </cell>
          <cell r="E256" t="str">
            <v>Cathy Mendoza</v>
          </cell>
          <cell r="F256" t="str">
            <v>Terminated</v>
          </cell>
          <cell r="G256">
            <v>36869</v>
          </cell>
          <cell r="H256">
            <v>1</v>
          </cell>
          <cell r="I256">
            <v>34862</v>
          </cell>
          <cell r="K256">
            <v>37116</v>
          </cell>
        </row>
        <row r="257">
          <cell r="A257">
            <v>2502</v>
          </cell>
          <cell r="B257" t="str">
            <v>San Antonio Community Hospital</v>
          </cell>
          <cell r="C257" t="str">
            <v>GF Bypass</v>
          </cell>
          <cell r="D257" t="str">
            <v>Cogeneration</v>
          </cell>
          <cell r="E257" t="str">
            <v>Cathy Mendoza</v>
          </cell>
          <cell r="F257" t="str">
            <v>Active</v>
          </cell>
          <cell r="G257">
            <v>36972</v>
          </cell>
          <cell r="H257">
            <v>1</v>
          </cell>
          <cell r="I257">
            <v>31306</v>
          </cell>
        </row>
        <row r="258">
          <cell r="A258">
            <v>2717</v>
          </cell>
          <cell r="B258" t="str">
            <v>Kern River Cogeneration Company</v>
          </cell>
          <cell r="C258" t="str">
            <v>RSO1</v>
          </cell>
          <cell r="D258" t="str">
            <v>Cogeneration</v>
          </cell>
          <cell r="E258" t="str">
            <v>David R Cox</v>
          </cell>
          <cell r="F258" t="str">
            <v>Active</v>
          </cell>
          <cell r="G258">
            <v>38569</v>
          </cell>
          <cell r="H258">
            <v>5</v>
          </cell>
          <cell r="I258">
            <v>38574</v>
          </cell>
          <cell r="J258">
            <v>38574</v>
          </cell>
          <cell r="K258">
            <v>38868</v>
          </cell>
          <cell r="M258">
            <v>300000</v>
          </cell>
          <cell r="O258">
            <v>300000</v>
          </cell>
          <cell r="Q258">
            <v>300000</v>
          </cell>
          <cell r="R258">
            <v>300000</v>
          </cell>
          <cell r="S258">
            <v>300000</v>
          </cell>
        </row>
        <row r="259">
          <cell r="A259">
            <v>2801</v>
          </cell>
          <cell r="B259" t="str">
            <v>Kern River Cogeneration Company</v>
          </cell>
          <cell r="C259" t="str">
            <v>NEG</v>
          </cell>
          <cell r="D259" t="str">
            <v>Cogeneration</v>
          </cell>
          <cell r="E259" t="str">
            <v>David R Cox</v>
          </cell>
          <cell r="F259" t="str">
            <v>Inactive</v>
          </cell>
          <cell r="G259">
            <v>38701</v>
          </cell>
          <cell r="H259">
            <v>5</v>
          </cell>
          <cell r="I259">
            <v>38869</v>
          </cell>
          <cell r="J259">
            <v>38869</v>
          </cell>
          <cell r="K259">
            <v>40724</v>
          </cell>
        </row>
        <row r="260">
          <cell r="A260">
            <v>2802</v>
          </cell>
          <cell r="B260" t="str">
            <v>City of Palm Springs (Municipal Complex)</v>
          </cell>
          <cell r="C260" t="str">
            <v>RSO1</v>
          </cell>
          <cell r="D260" t="str">
            <v>Cogeneration</v>
          </cell>
          <cell r="E260" t="str">
            <v>David R Cox</v>
          </cell>
          <cell r="F260" t="str">
            <v>Active</v>
          </cell>
          <cell r="G260">
            <v>38596</v>
          </cell>
          <cell r="H260">
            <v>5</v>
          </cell>
          <cell r="I260">
            <v>38601</v>
          </cell>
          <cell r="J260">
            <v>38601</v>
          </cell>
          <cell r="K260">
            <v>40426</v>
          </cell>
          <cell r="M260">
            <v>380</v>
          </cell>
          <cell r="O260">
            <v>380</v>
          </cell>
          <cell r="Q260">
            <v>380</v>
          </cell>
          <cell r="R260">
            <v>380</v>
          </cell>
          <cell r="S260">
            <v>1300</v>
          </cell>
        </row>
        <row r="261">
          <cell r="A261">
            <v>2803</v>
          </cell>
          <cell r="B261" t="str">
            <v>City of Palm Springs (Sunrise Plaza)</v>
          </cell>
          <cell r="C261" t="str">
            <v>RSO1</v>
          </cell>
          <cell r="D261" t="str">
            <v>Cogeneration</v>
          </cell>
          <cell r="E261" t="str">
            <v>David R Cox</v>
          </cell>
          <cell r="F261" t="str">
            <v>Active</v>
          </cell>
          <cell r="G261">
            <v>38596</v>
          </cell>
          <cell r="H261">
            <v>5</v>
          </cell>
          <cell r="I261">
            <v>38626</v>
          </cell>
          <cell r="J261">
            <v>38626</v>
          </cell>
          <cell r="K261">
            <v>40451</v>
          </cell>
          <cell r="M261">
            <v>216</v>
          </cell>
          <cell r="O261">
            <v>216</v>
          </cell>
          <cell r="Q261">
            <v>216</v>
          </cell>
          <cell r="R261">
            <v>216</v>
          </cell>
          <cell r="S261">
            <v>650</v>
          </cell>
        </row>
        <row r="262">
          <cell r="A262">
            <v>2901</v>
          </cell>
          <cell r="B262" t="str">
            <v>US Generating Company</v>
          </cell>
          <cell r="C262" t="str">
            <v>BRPU</v>
          </cell>
          <cell r="D262" t="str">
            <v>Cogeneration</v>
          </cell>
          <cell r="E262" t="str">
            <v>Cynthia Shindle</v>
          </cell>
          <cell r="F262" t="str">
            <v>Terminated</v>
          </cell>
          <cell r="G262">
            <v>36100</v>
          </cell>
          <cell r="H262">
            <v>0</v>
          </cell>
        </row>
        <row r="263">
          <cell r="A263">
            <v>3001</v>
          </cell>
          <cell r="B263" t="str">
            <v>Heber Geothermal Company</v>
          </cell>
          <cell r="C263" t="str">
            <v>NEG</v>
          </cell>
          <cell r="D263" t="str">
            <v>Geothermal</v>
          </cell>
          <cell r="E263" t="str">
            <v>Michele Walker</v>
          </cell>
          <cell r="F263" t="str">
            <v>Active</v>
          </cell>
          <cell r="G263">
            <v>30554</v>
          </cell>
          <cell r="H263">
            <v>30</v>
          </cell>
          <cell r="I263">
            <v>31260</v>
          </cell>
          <cell r="J263">
            <v>31396</v>
          </cell>
          <cell r="K263">
            <v>42352</v>
          </cell>
          <cell r="L263">
            <v>45000</v>
          </cell>
          <cell r="M263">
            <v>2000</v>
          </cell>
          <cell r="N263">
            <v>5000</v>
          </cell>
          <cell r="O263">
            <v>52000</v>
          </cell>
          <cell r="P263">
            <v>45000</v>
          </cell>
          <cell r="Q263">
            <v>2000</v>
          </cell>
          <cell r="R263">
            <v>47000</v>
          </cell>
          <cell r="S263">
            <v>52000</v>
          </cell>
        </row>
        <row r="264">
          <cell r="A264">
            <v>3002</v>
          </cell>
          <cell r="B264" t="str">
            <v>Geo East Mesa Electric Company</v>
          </cell>
          <cell r="C264" t="str">
            <v>NEG</v>
          </cell>
          <cell r="D264" t="str">
            <v>Geothermal</v>
          </cell>
          <cell r="E264" t="str">
            <v>Cynthia Shindle</v>
          </cell>
          <cell r="F264" t="str">
            <v>Terminated</v>
          </cell>
          <cell r="G264">
            <v>30720</v>
          </cell>
          <cell r="H264">
            <v>30</v>
          </cell>
          <cell r="I264">
            <v>30590</v>
          </cell>
          <cell r="J264">
            <v>30720</v>
          </cell>
          <cell r="K264">
            <v>45330</v>
          </cell>
          <cell r="L264">
            <v>6000</v>
          </cell>
          <cell r="M264">
            <v>3000</v>
          </cell>
          <cell r="N264">
            <v>4490</v>
          </cell>
          <cell r="O264">
            <v>13490</v>
          </cell>
          <cell r="P264">
            <v>6000</v>
          </cell>
          <cell r="Q264">
            <v>3000</v>
          </cell>
          <cell r="R264">
            <v>9000</v>
          </cell>
          <cell r="S264">
            <v>13490</v>
          </cell>
        </row>
        <row r="265">
          <cell r="A265">
            <v>3003</v>
          </cell>
          <cell r="B265" t="str">
            <v>Mammoth Pacific L. P. (MP1)</v>
          </cell>
          <cell r="C265" t="str">
            <v>NEG</v>
          </cell>
          <cell r="D265" t="str">
            <v>Geothermal</v>
          </cell>
          <cell r="E265" t="str">
            <v>Michele Walker</v>
          </cell>
          <cell r="F265" t="str">
            <v>Active</v>
          </cell>
          <cell r="G265">
            <v>30609</v>
          </cell>
          <cell r="H265">
            <v>30</v>
          </cell>
          <cell r="I265">
            <v>31012</v>
          </cell>
          <cell r="J265">
            <v>31104</v>
          </cell>
          <cell r="K265">
            <v>42061</v>
          </cell>
          <cell r="L265">
            <v>6398</v>
          </cell>
          <cell r="O265">
            <v>6398</v>
          </cell>
          <cell r="P265">
            <v>6398</v>
          </cell>
          <cell r="R265">
            <v>6398</v>
          </cell>
          <cell r="S265">
            <v>10000</v>
          </cell>
        </row>
        <row r="266">
          <cell r="A266">
            <v>3004</v>
          </cell>
          <cell r="B266" t="str">
            <v>Del Ranch, LTD., (Niland #2)</v>
          </cell>
          <cell r="C266" t="str">
            <v>NEG</v>
          </cell>
          <cell r="D266" t="str">
            <v>Geothermal</v>
          </cell>
          <cell r="E266" t="str">
            <v>Cathy Mendoza</v>
          </cell>
          <cell r="F266" t="str">
            <v>Active</v>
          </cell>
          <cell r="G266">
            <v>30734</v>
          </cell>
          <cell r="H266">
            <v>30</v>
          </cell>
          <cell r="I266">
            <v>32431</v>
          </cell>
          <cell r="J266">
            <v>32509</v>
          </cell>
          <cell r="K266">
            <v>43466</v>
          </cell>
          <cell r="L266">
            <v>34000</v>
          </cell>
          <cell r="M266">
            <v>4000</v>
          </cell>
          <cell r="O266">
            <v>38000</v>
          </cell>
          <cell r="P266">
            <v>34000</v>
          </cell>
          <cell r="Q266">
            <v>4000</v>
          </cell>
          <cell r="R266">
            <v>38000</v>
          </cell>
          <cell r="S266">
            <v>42000</v>
          </cell>
        </row>
        <row r="267">
          <cell r="A267">
            <v>3006</v>
          </cell>
          <cell r="B267" t="str">
            <v>Vulcan/Bn Geothermal</v>
          </cell>
          <cell r="C267" t="str">
            <v>SO4</v>
          </cell>
          <cell r="D267" t="str">
            <v>Geothermal</v>
          </cell>
          <cell r="E267" t="str">
            <v>Cathy Mendoza</v>
          </cell>
          <cell r="F267" t="str">
            <v>Active</v>
          </cell>
          <cell r="G267">
            <v>30742</v>
          </cell>
          <cell r="H267">
            <v>30</v>
          </cell>
          <cell r="I267">
            <v>31387</v>
          </cell>
          <cell r="J267">
            <v>31453</v>
          </cell>
          <cell r="K267">
            <v>42409</v>
          </cell>
          <cell r="L267">
            <v>29500</v>
          </cell>
          <cell r="M267">
            <v>4500</v>
          </cell>
          <cell r="O267">
            <v>34000</v>
          </cell>
          <cell r="P267">
            <v>29500</v>
          </cell>
          <cell r="Q267">
            <v>4500</v>
          </cell>
          <cell r="R267">
            <v>34000</v>
          </cell>
          <cell r="S267">
            <v>34000</v>
          </cell>
        </row>
        <row r="268">
          <cell r="A268">
            <v>3008</v>
          </cell>
          <cell r="B268" t="str">
            <v>Coso Finance Partners (Navy I)</v>
          </cell>
          <cell r="C268" t="str">
            <v>SO4</v>
          </cell>
          <cell r="D268" t="str">
            <v>Geothermal</v>
          </cell>
          <cell r="E268" t="str">
            <v>Anthony F Blakemore</v>
          </cell>
          <cell r="F268" t="str">
            <v>Active</v>
          </cell>
          <cell r="G268">
            <v>30837</v>
          </cell>
          <cell r="H268">
            <v>24</v>
          </cell>
          <cell r="I268">
            <v>31971</v>
          </cell>
          <cell r="J268">
            <v>32008</v>
          </cell>
          <cell r="K268">
            <v>40773</v>
          </cell>
          <cell r="L268">
            <v>75000</v>
          </cell>
          <cell r="N268">
            <v>4500</v>
          </cell>
          <cell r="O268">
            <v>79500</v>
          </cell>
          <cell r="P268">
            <v>75000</v>
          </cell>
          <cell r="R268">
            <v>75000</v>
          </cell>
          <cell r="S268">
            <v>79500</v>
          </cell>
        </row>
        <row r="269">
          <cell r="A269">
            <v>3009</v>
          </cell>
          <cell r="B269" t="str">
            <v>Elmore Ltd.</v>
          </cell>
          <cell r="C269" t="str">
            <v>SO4</v>
          </cell>
          <cell r="D269" t="str">
            <v>Geothermal</v>
          </cell>
          <cell r="E269" t="str">
            <v>Cathy Mendoza</v>
          </cell>
          <cell r="F269" t="str">
            <v>Active</v>
          </cell>
          <cell r="G269">
            <v>30848</v>
          </cell>
          <cell r="H269">
            <v>30</v>
          </cell>
          <cell r="I269">
            <v>32482</v>
          </cell>
          <cell r="J269">
            <v>32509</v>
          </cell>
          <cell r="K269">
            <v>43466</v>
          </cell>
          <cell r="L269">
            <v>34000</v>
          </cell>
          <cell r="M269">
            <v>4000</v>
          </cell>
          <cell r="O269">
            <v>38000</v>
          </cell>
          <cell r="P269">
            <v>34000</v>
          </cell>
          <cell r="Q269">
            <v>4000</v>
          </cell>
          <cell r="R269">
            <v>38000</v>
          </cell>
          <cell r="S269">
            <v>42000</v>
          </cell>
        </row>
        <row r="270">
          <cell r="A270">
            <v>3010</v>
          </cell>
          <cell r="B270" t="str">
            <v>Ormesa Geothermal I</v>
          </cell>
          <cell r="C270" t="str">
            <v>SO4</v>
          </cell>
          <cell r="D270" t="str">
            <v>Geothermal</v>
          </cell>
          <cell r="E270" t="str">
            <v>David R Cox</v>
          </cell>
          <cell r="F270" t="str">
            <v>Active</v>
          </cell>
          <cell r="G270">
            <v>30881</v>
          </cell>
          <cell r="H270">
            <v>30</v>
          </cell>
          <cell r="I270">
            <v>31761</v>
          </cell>
          <cell r="J270">
            <v>32059</v>
          </cell>
          <cell r="K270">
            <v>43017</v>
          </cell>
          <cell r="L270">
            <v>31500</v>
          </cell>
          <cell r="M270">
            <v>6500</v>
          </cell>
          <cell r="O270">
            <v>38000</v>
          </cell>
          <cell r="P270">
            <v>31500</v>
          </cell>
          <cell r="Q270">
            <v>6500</v>
          </cell>
          <cell r="R270">
            <v>38000</v>
          </cell>
          <cell r="S270">
            <v>38000</v>
          </cell>
        </row>
        <row r="271">
          <cell r="A271">
            <v>3011</v>
          </cell>
          <cell r="B271" t="str">
            <v>Caithness Dixie Valley, LLC</v>
          </cell>
          <cell r="C271" t="str">
            <v>SO4</v>
          </cell>
          <cell r="D271" t="str">
            <v>Geothermal</v>
          </cell>
          <cell r="E271" t="str">
            <v>Anthony F Blakemore</v>
          </cell>
          <cell r="F271" t="str">
            <v>Active</v>
          </cell>
          <cell r="G271">
            <v>30883</v>
          </cell>
          <cell r="H271">
            <v>30</v>
          </cell>
          <cell r="I271">
            <v>32308</v>
          </cell>
          <cell r="J271">
            <v>32329</v>
          </cell>
          <cell r="K271">
            <v>43285</v>
          </cell>
          <cell r="L271">
            <v>49800</v>
          </cell>
          <cell r="N271">
            <v>6200</v>
          </cell>
          <cell r="O271">
            <v>56000</v>
          </cell>
          <cell r="P271">
            <v>49800</v>
          </cell>
          <cell r="R271">
            <v>49800</v>
          </cell>
          <cell r="S271">
            <v>56000</v>
          </cell>
        </row>
        <row r="272">
          <cell r="A272">
            <v>3012</v>
          </cell>
          <cell r="B272" t="str">
            <v>Ormesa Geothermal II</v>
          </cell>
          <cell r="C272" t="str">
            <v>SO4</v>
          </cell>
          <cell r="D272" t="str">
            <v>Geothermal</v>
          </cell>
          <cell r="E272" t="str">
            <v>David R Cox</v>
          </cell>
          <cell r="F272" t="str">
            <v>Active</v>
          </cell>
          <cell r="G272">
            <v>30846</v>
          </cell>
          <cell r="H272">
            <v>30</v>
          </cell>
          <cell r="I272">
            <v>32142</v>
          </cell>
          <cell r="J272">
            <v>32212</v>
          </cell>
          <cell r="K272">
            <v>43169</v>
          </cell>
          <cell r="L272">
            <v>15000</v>
          </cell>
          <cell r="N272">
            <v>3500</v>
          </cell>
          <cell r="O272">
            <v>18500</v>
          </cell>
          <cell r="P272">
            <v>15000</v>
          </cell>
          <cell r="R272">
            <v>15000</v>
          </cell>
          <cell r="S272">
            <v>18500</v>
          </cell>
        </row>
        <row r="273">
          <cell r="A273">
            <v>3015</v>
          </cell>
          <cell r="B273" t="str">
            <v>Geo East Mesa Limited Partnership</v>
          </cell>
          <cell r="C273" t="str">
            <v>SO4</v>
          </cell>
          <cell r="D273" t="str">
            <v>Geothermal</v>
          </cell>
          <cell r="E273" t="str">
            <v>Cynthia Shindle</v>
          </cell>
          <cell r="F273" t="str">
            <v>Terminated</v>
          </cell>
          <cell r="G273">
            <v>31016</v>
          </cell>
          <cell r="H273">
            <v>30</v>
          </cell>
          <cell r="I273">
            <v>32632</v>
          </cell>
          <cell r="J273">
            <v>32689</v>
          </cell>
          <cell r="K273">
            <v>35885</v>
          </cell>
          <cell r="L273">
            <v>18500</v>
          </cell>
          <cell r="M273">
            <v>18500</v>
          </cell>
          <cell r="O273">
            <v>37000</v>
          </cell>
          <cell r="P273">
            <v>18500</v>
          </cell>
          <cell r="Q273">
            <v>18500</v>
          </cell>
          <cell r="R273">
            <v>37000</v>
          </cell>
          <cell r="S273">
            <v>37000</v>
          </cell>
        </row>
        <row r="274">
          <cell r="A274">
            <v>3016</v>
          </cell>
          <cell r="B274" t="str">
            <v>Geo East Mesa Escrow Account</v>
          </cell>
          <cell r="C274" t="str">
            <v>SO4</v>
          </cell>
          <cell r="D274" t="str">
            <v>Geothermal</v>
          </cell>
          <cell r="E274" t="str">
            <v>Cynthia Shindle</v>
          </cell>
          <cell r="F274" t="str">
            <v>Terminated</v>
          </cell>
          <cell r="G274">
            <v>31016</v>
          </cell>
          <cell r="H274">
            <v>30</v>
          </cell>
          <cell r="I274">
            <v>32646</v>
          </cell>
          <cell r="J274">
            <v>32661</v>
          </cell>
          <cell r="K274">
            <v>35885</v>
          </cell>
          <cell r="L274">
            <v>20000</v>
          </cell>
          <cell r="M274">
            <v>17000</v>
          </cell>
          <cell r="O274">
            <v>37000</v>
          </cell>
          <cell r="P274">
            <v>20000</v>
          </cell>
          <cell r="Q274">
            <v>17000</v>
          </cell>
          <cell r="R274">
            <v>37000</v>
          </cell>
          <cell r="S274">
            <v>37000</v>
          </cell>
        </row>
        <row r="275">
          <cell r="A275">
            <v>3017</v>
          </cell>
          <cell r="B275" t="str">
            <v>Beowawe Power, LLC</v>
          </cell>
          <cell r="C275" t="str">
            <v>SO4</v>
          </cell>
          <cell r="D275" t="str">
            <v>Geothermal</v>
          </cell>
          <cell r="E275" t="str">
            <v>Anthony F Blakemore</v>
          </cell>
          <cell r="F275" t="str">
            <v>Terminated</v>
          </cell>
          <cell r="G275">
            <v>30995</v>
          </cell>
          <cell r="H275">
            <v>30</v>
          </cell>
          <cell r="I275">
            <v>31631</v>
          </cell>
          <cell r="J275">
            <v>31631</v>
          </cell>
          <cell r="K275">
            <v>38717</v>
          </cell>
          <cell r="L275">
            <v>10000</v>
          </cell>
          <cell r="M275">
            <v>1000</v>
          </cell>
          <cell r="N275">
            <v>1500</v>
          </cell>
          <cell r="O275">
            <v>12500</v>
          </cell>
          <cell r="P275">
            <v>10000</v>
          </cell>
          <cell r="Q275">
            <v>1000</v>
          </cell>
          <cell r="R275">
            <v>11000</v>
          </cell>
          <cell r="S275">
            <v>12500</v>
          </cell>
        </row>
        <row r="276">
          <cell r="A276">
            <v>3018</v>
          </cell>
          <cell r="B276" t="str">
            <v>Mammoth Pacific L. P. I (PLES)</v>
          </cell>
          <cell r="C276" t="str">
            <v>SO4</v>
          </cell>
          <cell r="D276" t="str">
            <v>Geothermal</v>
          </cell>
          <cell r="E276" t="str">
            <v>Michele Walker</v>
          </cell>
          <cell r="F276" t="str">
            <v>Active</v>
          </cell>
          <cell r="G276">
            <v>31153</v>
          </cell>
          <cell r="H276">
            <v>30</v>
          </cell>
          <cell r="I276">
            <v>33229</v>
          </cell>
          <cell r="J276">
            <v>33235</v>
          </cell>
          <cell r="K276">
            <v>44192</v>
          </cell>
          <cell r="L276">
            <v>10000</v>
          </cell>
          <cell r="O276">
            <v>10000</v>
          </cell>
          <cell r="P276">
            <v>10000</v>
          </cell>
          <cell r="R276">
            <v>10000</v>
          </cell>
          <cell r="S276">
            <v>10000</v>
          </cell>
        </row>
        <row r="277">
          <cell r="A277">
            <v>3019</v>
          </cell>
          <cell r="B277" t="str">
            <v>Mammoth Pacific, L. P.</v>
          </cell>
          <cell r="C277" t="str">
            <v>NEG</v>
          </cell>
          <cell r="D277" t="str">
            <v>Geothermal</v>
          </cell>
          <cell r="E277" t="str">
            <v>Bruce McCarthy</v>
          </cell>
          <cell r="F277" t="str">
            <v>Terminated</v>
          </cell>
          <cell r="G277">
            <v>35916</v>
          </cell>
          <cell r="H277">
            <v>0</v>
          </cell>
          <cell r="I277">
            <v>35916</v>
          </cell>
          <cell r="K277">
            <v>37407</v>
          </cell>
        </row>
        <row r="278">
          <cell r="A278">
            <v>3021</v>
          </cell>
          <cell r="B278" t="str">
            <v>Second Imperial Geothermal Co.</v>
          </cell>
          <cell r="C278" t="str">
            <v>NEG</v>
          </cell>
          <cell r="D278" t="str">
            <v>Geothermal</v>
          </cell>
          <cell r="E278" t="str">
            <v>Michele Walker</v>
          </cell>
          <cell r="F278" t="str">
            <v>Active</v>
          </cell>
          <cell r="G278">
            <v>31153</v>
          </cell>
          <cell r="H278">
            <v>30</v>
          </cell>
          <cell r="I278">
            <v>34141</v>
          </cell>
          <cell r="J278">
            <v>34155</v>
          </cell>
          <cell r="K278">
            <v>45111</v>
          </cell>
          <cell r="L278">
            <v>32000</v>
          </cell>
          <cell r="M278">
            <v>5000</v>
          </cell>
          <cell r="O278">
            <v>37000</v>
          </cell>
          <cell r="P278">
            <v>32000</v>
          </cell>
          <cell r="Q278">
            <v>5000</v>
          </cell>
          <cell r="R278">
            <v>37000</v>
          </cell>
          <cell r="S278">
            <v>37000</v>
          </cell>
        </row>
        <row r="279">
          <cell r="A279">
            <v>3025</v>
          </cell>
          <cell r="B279" t="str">
            <v>Salton Sea Power Generation L.P. #3</v>
          </cell>
          <cell r="C279" t="str">
            <v>SO4</v>
          </cell>
          <cell r="D279" t="str">
            <v>Geothermal</v>
          </cell>
          <cell r="E279" t="str">
            <v>Cathy Mendoza</v>
          </cell>
          <cell r="F279" t="str">
            <v>Active</v>
          </cell>
          <cell r="G279">
            <v>31153</v>
          </cell>
          <cell r="H279">
            <v>30</v>
          </cell>
          <cell r="I279">
            <v>32511</v>
          </cell>
          <cell r="J279">
            <v>32553</v>
          </cell>
          <cell r="K279">
            <v>43509</v>
          </cell>
          <cell r="L279">
            <v>47500</v>
          </cell>
          <cell r="N279">
            <v>2300</v>
          </cell>
          <cell r="O279">
            <v>49800</v>
          </cell>
          <cell r="P279">
            <v>47500</v>
          </cell>
          <cell r="R279">
            <v>47500</v>
          </cell>
          <cell r="S279">
            <v>49800</v>
          </cell>
        </row>
        <row r="280">
          <cell r="A280">
            <v>3026</v>
          </cell>
          <cell r="B280" t="str">
            <v>Leathers L. P.</v>
          </cell>
          <cell r="C280" t="str">
            <v>SO4</v>
          </cell>
          <cell r="D280" t="str">
            <v>Geothermal</v>
          </cell>
          <cell r="E280" t="str">
            <v>Cathy Mendoza</v>
          </cell>
          <cell r="F280" t="str">
            <v>Active</v>
          </cell>
          <cell r="G280">
            <v>31153</v>
          </cell>
          <cell r="H280">
            <v>30</v>
          </cell>
          <cell r="I280">
            <v>32819</v>
          </cell>
          <cell r="J280">
            <v>32874</v>
          </cell>
          <cell r="K280">
            <v>43830</v>
          </cell>
          <cell r="L280">
            <v>34000</v>
          </cell>
          <cell r="M280">
            <v>4000</v>
          </cell>
          <cell r="O280">
            <v>38000</v>
          </cell>
          <cell r="P280">
            <v>34000</v>
          </cell>
          <cell r="Q280">
            <v>4000</v>
          </cell>
          <cell r="R280">
            <v>38000</v>
          </cell>
          <cell r="S280">
            <v>42000</v>
          </cell>
        </row>
        <row r="281">
          <cell r="A281">
            <v>3027</v>
          </cell>
          <cell r="B281" t="str">
            <v>Mammoth Pacific L P II (MP2)</v>
          </cell>
          <cell r="C281" t="str">
            <v>SO4</v>
          </cell>
          <cell r="D281" t="str">
            <v>Geothermal</v>
          </cell>
          <cell r="E281" t="str">
            <v>Michele Walker</v>
          </cell>
          <cell r="F281" t="str">
            <v>Active</v>
          </cell>
          <cell r="G281">
            <v>31152</v>
          </cell>
          <cell r="H281">
            <v>30</v>
          </cell>
          <cell r="I281">
            <v>33214</v>
          </cell>
          <cell r="J281">
            <v>33214</v>
          </cell>
          <cell r="K281">
            <v>44171</v>
          </cell>
          <cell r="M281">
            <v>9100</v>
          </cell>
          <cell r="N281">
            <v>2900</v>
          </cell>
          <cell r="O281">
            <v>12000</v>
          </cell>
          <cell r="Q281">
            <v>9100</v>
          </cell>
          <cell r="R281">
            <v>9100</v>
          </cell>
          <cell r="S281">
            <v>12000</v>
          </cell>
        </row>
        <row r="282">
          <cell r="A282">
            <v>3028</v>
          </cell>
          <cell r="B282" t="str">
            <v>Salton Sea Power Generation L.P. #2</v>
          </cell>
          <cell r="C282" t="str">
            <v>SO4</v>
          </cell>
          <cell r="D282" t="str">
            <v>Geothermal</v>
          </cell>
          <cell r="E282" t="str">
            <v>Cathy Mendoza</v>
          </cell>
          <cell r="F282" t="str">
            <v>Active</v>
          </cell>
          <cell r="G282">
            <v>31153</v>
          </cell>
          <cell r="H282">
            <v>30</v>
          </cell>
          <cell r="I282">
            <v>32941</v>
          </cell>
          <cell r="J282">
            <v>32968</v>
          </cell>
          <cell r="K282">
            <v>43926</v>
          </cell>
          <cell r="L282">
            <v>15000</v>
          </cell>
          <cell r="N282">
            <v>5000</v>
          </cell>
          <cell r="O282">
            <v>20000</v>
          </cell>
          <cell r="P282">
            <v>15000</v>
          </cell>
          <cell r="R282">
            <v>15000</v>
          </cell>
          <cell r="S282">
            <v>20000</v>
          </cell>
        </row>
        <row r="283">
          <cell r="A283">
            <v>3029</v>
          </cell>
          <cell r="B283" t="str">
            <v>Coso Power Developers</v>
          </cell>
          <cell r="C283" t="str">
            <v>SO4</v>
          </cell>
          <cell r="D283" t="str">
            <v>Geothermal</v>
          </cell>
          <cell r="E283" t="str">
            <v>Anthony F Blakemore</v>
          </cell>
          <cell r="F283" t="str">
            <v>Active</v>
          </cell>
          <cell r="G283">
            <v>31079</v>
          </cell>
          <cell r="H283">
            <v>20</v>
          </cell>
          <cell r="I283">
            <v>32865</v>
          </cell>
          <cell r="J283">
            <v>32885</v>
          </cell>
          <cell r="K283">
            <v>40189</v>
          </cell>
          <cell r="L283">
            <v>67500</v>
          </cell>
          <cell r="N283">
            <v>7500</v>
          </cell>
          <cell r="O283">
            <v>75000</v>
          </cell>
          <cell r="P283">
            <v>67500</v>
          </cell>
          <cell r="R283">
            <v>67500</v>
          </cell>
          <cell r="S283">
            <v>75000</v>
          </cell>
        </row>
        <row r="284">
          <cell r="A284">
            <v>3030</v>
          </cell>
          <cell r="B284" t="str">
            <v>Coso Energy Developers</v>
          </cell>
          <cell r="C284" t="str">
            <v>SO4</v>
          </cell>
          <cell r="D284" t="str">
            <v>Geothermal</v>
          </cell>
          <cell r="E284" t="str">
            <v>Anthony F Blakemore</v>
          </cell>
          <cell r="F284" t="str">
            <v>Active</v>
          </cell>
          <cell r="G284">
            <v>31079</v>
          </cell>
          <cell r="H284">
            <v>30</v>
          </cell>
          <cell r="I284">
            <v>32482</v>
          </cell>
          <cell r="J284">
            <v>32580</v>
          </cell>
          <cell r="K284">
            <v>43536</v>
          </cell>
          <cell r="L284">
            <v>67500</v>
          </cell>
          <cell r="N284">
            <v>7500</v>
          </cell>
          <cell r="O284">
            <v>75000</v>
          </cell>
          <cell r="P284">
            <v>67500</v>
          </cell>
          <cell r="R284">
            <v>67500</v>
          </cell>
          <cell r="S284">
            <v>75000</v>
          </cell>
        </row>
        <row r="285">
          <cell r="A285">
            <v>3032</v>
          </cell>
          <cell r="B285" t="str">
            <v>Dixie Valley Power Partnership</v>
          </cell>
          <cell r="C285" t="str">
            <v>SO1</v>
          </cell>
          <cell r="D285" t="str">
            <v>Geothermal</v>
          </cell>
          <cell r="E285" t="str">
            <v>Bruce McCarthy</v>
          </cell>
          <cell r="F285" t="str">
            <v>Terminated</v>
          </cell>
          <cell r="G285">
            <v>33221</v>
          </cell>
          <cell r="H285">
            <v>4</v>
          </cell>
          <cell r="K285">
            <v>36691</v>
          </cell>
        </row>
        <row r="286">
          <cell r="A286">
            <v>3039</v>
          </cell>
          <cell r="B286" t="str">
            <v>Salton Sea Power Generation L.P. #1</v>
          </cell>
          <cell r="C286" t="str">
            <v>NEG</v>
          </cell>
          <cell r="D286" t="str">
            <v>Geothermal</v>
          </cell>
          <cell r="E286" t="str">
            <v>Cathy Mendoza</v>
          </cell>
          <cell r="F286" t="str">
            <v>Active</v>
          </cell>
          <cell r="G286">
            <v>31905</v>
          </cell>
          <cell r="H286">
            <v>30</v>
          </cell>
          <cell r="I286">
            <v>31959</v>
          </cell>
          <cell r="J286">
            <v>31959</v>
          </cell>
          <cell r="K286">
            <v>42917</v>
          </cell>
          <cell r="L286">
            <v>10000</v>
          </cell>
          <cell r="O286">
            <v>10000</v>
          </cell>
          <cell r="P286">
            <v>10000</v>
          </cell>
          <cell r="R286">
            <v>10000</v>
          </cell>
          <cell r="S286">
            <v>10000</v>
          </cell>
        </row>
        <row r="287">
          <cell r="A287">
            <v>3050</v>
          </cell>
          <cell r="B287" t="str">
            <v>Salton Sea IV</v>
          </cell>
          <cell r="C287" t="str">
            <v>NEG</v>
          </cell>
          <cell r="D287" t="str">
            <v>Geothermal</v>
          </cell>
          <cell r="E287" t="str">
            <v>Cathy Mendoza</v>
          </cell>
          <cell r="F287" t="str">
            <v>Active</v>
          </cell>
          <cell r="G287">
            <v>34667</v>
          </cell>
          <cell r="H287">
            <v>30</v>
          </cell>
          <cell r="I287">
            <v>35194</v>
          </cell>
          <cell r="J287">
            <v>35209</v>
          </cell>
          <cell r="K287">
            <v>46165</v>
          </cell>
          <cell r="L287">
            <v>34000</v>
          </cell>
          <cell r="M287">
            <v>2000</v>
          </cell>
          <cell r="O287">
            <v>36000</v>
          </cell>
          <cell r="P287">
            <v>34000</v>
          </cell>
          <cell r="Q287">
            <v>2000</v>
          </cell>
          <cell r="R287">
            <v>36000</v>
          </cell>
          <cell r="S287">
            <v>36000</v>
          </cell>
        </row>
        <row r="288">
          <cell r="A288">
            <v>3052</v>
          </cell>
          <cell r="B288" t="str">
            <v>Calpine Energy Services, L.P.</v>
          </cell>
          <cell r="C288" t="str">
            <v>ERR</v>
          </cell>
          <cell r="D288" t="str">
            <v>Geothermal</v>
          </cell>
          <cell r="E288" t="str">
            <v>Cathy Mendoza</v>
          </cell>
          <cell r="F288" t="str">
            <v>Active</v>
          </cell>
          <cell r="G288">
            <v>37610</v>
          </cell>
          <cell r="H288">
            <v>10</v>
          </cell>
          <cell r="I288">
            <v>37742</v>
          </cell>
          <cell r="J288">
            <v>37742</v>
          </cell>
          <cell r="K288">
            <v>41394</v>
          </cell>
          <cell r="L288">
            <v>200000</v>
          </cell>
          <cell r="O288">
            <v>200000</v>
          </cell>
          <cell r="P288">
            <v>200000</v>
          </cell>
          <cell r="R288">
            <v>200000</v>
          </cell>
          <cell r="S288">
            <v>200000</v>
          </cell>
        </row>
        <row r="289">
          <cell r="A289">
            <v>3101</v>
          </cell>
          <cell r="B289" t="str">
            <v>Green Borders Geothermal LLC</v>
          </cell>
          <cell r="C289" t="str">
            <v>ERR</v>
          </cell>
          <cell r="D289" t="str">
            <v>Geothermal</v>
          </cell>
          <cell r="E289" t="str">
            <v>David R Cox</v>
          </cell>
          <cell r="F289" t="str">
            <v>Active</v>
          </cell>
          <cell r="G289">
            <v>38419</v>
          </cell>
          <cell r="H289">
            <v>20</v>
          </cell>
          <cell r="I289">
            <v>39538</v>
          </cell>
          <cell r="S289">
            <v>30000</v>
          </cell>
        </row>
        <row r="290">
          <cell r="A290">
            <v>3901</v>
          </cell>
          <cell r="B290" t="str">
            <v>MAGMA Generating Company II</v>
          </cell>
          <cell r="C290" t="str">
            <v>BRPU</v>
          </cell>
          <cell r="D290" t="str">
            <v>Geothermal</v>
          </cell>
          <cell r="E290" t="str">
            <v>Cynthia Shindle</v>
          </cell>
          <cell r="F290" t="str">
            <v>Terminated</v>
          </cell>
          <cell r="G290">
            <v>36100</v>
          </cell>
          <cell r="H290">
            <v>0</v>
          </cell>
        </row>
        <row r="291">
          <cell r="A291">
            <v>3903</v>
          </cell>
          <cell r="B291" t="str">
            <v>Mammoth Power Associates</v>
          </cell>
          <cell r="C291" t="str">
            <v>BRPU</v>
          </cell>
          <cell r="D291" t="str">
            <v>Geothermal</v>
          </cell>
          <cell r="E291" t="str">
            <v>Cynthia Shindle</v>
          </cell>
          <cell r="F291" t="str">
            <v>Terminated</v>
          </cell>
          <cell r="G291">
            <v>36161</v>
          </cell>
          <cell r="H291">
            <v>0</v>
          </cell>
          <cell r="I291">
            <v>36161</v>
          </cell>
        </row>
        <row r="292">
          <cell r="A292">
            <v>3904</v>
          </cell>
          <cell r="B292" t="str">
            <v>Oxbow Power Corporation</v>
          </cell>
          <cell r="C292" t="str">
            <v>BRPU</v>
          </cell>
          <cell r="D292" t="str">
            <v>Geothermal</v>
          </cell>
          <cell r="E292" t="str">
            <v>Cynthia Shindle</v>
          </cell>
          <cell r="F292" t="str">
            <v>Terminated</v>
          </cell>
          <cell r="G292">
            <v>36100</v>
          </cell>
          <cell r="H292">
            <v>0</v>
          </cell>
        </row>
        <row r="293">
          <cell r="A293">
            <v>4003</v>
          </cell>
          <cell r="B293" t="str">
            <v>City of La Habra</v>
          </cell>
          <cell r="C293" t="str">
            <v>SO3</v>
          </cell>
          <cell r="D293" t="str">
            <v>Small Hydro</v>
          </cell>
          <cell r="E293" t="str">
            <v>Michele Walker</v>
          </cell>
          <cell r="F293" t="str">
            <v>Terminated</v>
          </cell>
          <cell r="G293">
            <v>30317</v>
          </cell>
          <cell r="H293">
            <v>1</v>
          </cell>
          <cell r="I293">
            <v>30011</v>
          </cell>
          <cell r="J293">
            <v>30011</v>
          </cell>
          <cell r="K293">
            <v>36003</v>
          </cell>
          <cell r="M293">
            <v>100</v>
          </cell>
          <cell r="O293">
            <v>100</v>
          </cell>
          <cell r="Q293">
            <v>100</v>
          </cell>
          <cell r="R293">
            <v>100</v>
          </cell>
          <cell r="S293">
            <v>100</v>
          </cell>
        </row>
        <row r="294">
          <cell r="A294">
            <v>4004</v>
          </cell>
          <cell r="B294" t="str">
            <v>Hi Head Hydro Incorporated</v>
          </cell>
          <cell r="C294" t="str">
            <v>NEG</v>
          </cell>
          <cell r="D294" t="str">
            <v>Small Hydro</v>
          </cell>
          <cell r="E294" t="str">
            <v>Michele Walker</v>
          </cell>
          <cell r="F294" t="str">
            <v>Active</v>
          </cell>
          <cell r="G294">
            <v>29812</v>
          </cell>
          <cell r="H294">
            <v>40</v>
          </cell>
          <cell r="I294">
            <v>30072</v>
          </cell>
          <cell r="J294">
            <v>30072</v>
          </cell>
          <cell r="K294">
            <v>44681</v>
          </cell>
          <cell r="L294">
            <v>350</v>
          </cell>
          <cell r="O294">
            <v>350</v>
          </cell>
          <cell r="P294">
            <v>350</v>
          </cell>
          <cell r="R294">
            <v>350</v>
          </cell>
          <cell r="S294">
            <v>350</v>
          </cell>
        </row>
        <row r="295">
          <cell r="A295">
            <v>4005</v>
          </cell>
          <cell r="B295" t="str">
            <v>Metropolitan Water District</v>
          </cell>
          <cell r="C295" t="str">
            <v>ERR</v>
          </cell>
          <cell r="D295" t="str">
            <v>Small Hydro</v>
          </cell>
          <cell r="E295" t="str">
            <v>David R Cox</v>
          </cell>
          <cell r="F295" t="str">
            <v>Active</v>
          </cell>
          <cell r="G295">
            <v>30125</v>
          </cell>
          <cell r="H295">
            <v>25</v>
          </cell>
          <cell r="I295">
            <v>28907</v>
          </cell>
          <cell r="J295">
            <v>37926</v>
          </cell>
          <cell r="K295">
            <v>39752</v>
          </cell>
          <cell r="L295">
            <v>12000</v>
          </cell>
          <cell r="M295">
            <v>35200</v>
          </cell>
          <cell r="O295">
            <v>47200</v>
          </cell>
          <cell r="P295">
            <v>12000</v>
          </cell>
          <cell r="Q295">
            <v>35200</v>
          </cell>
          <cell r="R295">
            <v>47200</v>
          </cell>
          <cell r="S295">
            <v>47200</v>
          </cell>
        </row>
        <row r="296">
          <cell r="A296">
            <v>4006</v>
          </cell>
          <cell r="B296" t="str">
            <v>Henwood Associates</v>
          </cell>
          <cell r="C296" t="str">
            <v>NEG</v>
          </cell>
          <cell r="D296" t="str">
            <v>Small Hydro</v>
          </cell>
          <cell r="E296" t="str">
            <v>Michele Walker</v>
          </cell>
          <cell r="F296" t="str">
            <v>Active</v>
          </cell>
          <cell r="G296">
            <v>30160</v>
          </cell>
          <cell r="H296">
            <v>27</v>
          </cell>
          <cell r="I296">
            <v>30498</v>
          </cell>
          <cell r="J296">
            <v>30527</v>
          </cell>
          <cell r="K296">
            <v>40388</v>
          </cell>
          <cell r="L296">
            <v>290</v>
          </cell>
          <cell r="O296">
            <v>290</v>
          </cell>
          <cell r="P296">
            <v>290</v>
          </cell>
          <cell r="R296">
            <v>290</v>
          </cell>
          <cell r="S296">
            <v>290</v>
          </cell>
        </row>
        <row r="297">
          <cell r="A297">
            <v>4007</v>
          </cell>
          <cell r="B297" t="str">
            <v>Lake Hemet MWD</v>
          </cell>
          <cell r="C297" t="str">
            <v>SO3</v>
          </cell>
          <cell r="D297" t="str">
            <v>Small Hydro</v>
          </cell>
          <cell r="E297" t="str">
            <v>Bruce McCarthy</v>
          </cell>
          <cell r="F297" t="str">
            <v>Terminated</v>
          </cell>
          <cell r="G297">
            <v>30133</v>
          </cell>
          <cell r="H297">
            <v>1</v>
          </cell>
          <cell r="I297">
            <v>30072</v>
          </cell>
          <cell r="J297">
            <v>30072</v>
          </cell>
          <cell r="K297">
            <v>38152</v>
          </cell>
          <cell r="M297">
            <v>95</v>
          </cell>
          <cell r="O297">
            <v>95</v>
          </cell>
          <cell r="Q297">
            <v>95</v>
          </cell>
          <cell r="R297">
            <v>95</v>
          </cell>
          <cell r="S297">
            <v>95</v>
          </cell>
        </row>
        <row r="298">
          <cell r="A298">
            <v>4008</v>
          </cell>
          <cell r="B298" t="str">
            <v>Desert Power Company</v>
          </cell>
          <cell r="C298" t="str">
            <v>NEG</v>
          </cell>
          <cell r="D298" t="str">
            <v>Small Hydro</v>
          </cell>
          <cell r="E298" t="str">
            <v>Michele Walker</v>
          </cell>
          <cell r="F298" t="str">
            <v>Active</v>
          </cell>
          <cell r="G298">
            <v>30176</v>
          </cell>
          <cell r="H298">
            <v>45</v>
          </cell>
          <cell r="I298">
            <v>30511</v>
          </cell>
          <cell r="J298">
            <v>30511</v>
          </cell>
          <cell r="K298">
            <v>46947</v>
          </cell>
          <cell r="L298">
            <v>600</v>
          </cell>
          <cell r="M298">
            <v>348</v>
          </cell>
          <cell r="O298">
            <v>948</v>
          </cell>
          <cell r="P298">
            <v>600</v>
          </cell>
          <cell r="Q298">
            <v>348</v>
          </cell>
          <cell r="R298">
            <v>948</v>
          </cell>
          <cell r="S298">
            <v>948</v>
          </cell>
        </row>
        <row r="299">
          <cell r="A299">
            <v>4009</v>
          </cell>
          <cell r="B299" t="str">
            <v>Cucamonga County Water District</v>
          </cell>
          <cell r="C299" t="str">
            <v>SO1</v>
          </cell>
          <cell r="D299" t="str">
            <v>Small Hydro</v>
          </cell>
          <cell r="E299" t="str">
            <v>Michele Walker</v>
          </cell>
          <cell r="F299" t="str">
            <v>Terminated</v>
          </cell>
          <cell r="G299">
            <v>30164</v>
          </cell>
          <cell r="H299">
            <v>1</v>
          </cell>
          <cell r="I299">
            <v>29618</v>
          </cell>
          <cell r="J299">
            <v>29618</v>
          </cell>
          <cell r="K299">
            <v>36733</v>
          </cell>
          <cell r="M299">
            <v>17</v>
          </cell>
          <cell r="O299">
            <v>17</v>
          </cell>
          <cell r="Q299">
            <v>17</v>
          </cell>
          <cell r="R299">
            <v>17</v>
          </cell>
          <cell r="S299">
            <v>17</v>
          </cell>
        </row>
        <row r="300">
          <cell r="A300">
            <v>4010</v>
          </cell>
          <cell r="B300" t="str">
            <v>Calleguas MWD - Unit 1</v>
          </cell>
          <cell r="C300" t="str">
            <v>SO4</v>
          </cell>
          <cell r="D300" t="str">
            <v>Small Hydro</v>
          </cell>
          <cell r="E300" t="str">
            <v>Cathy Mendoza</v>
          </cell>
          <cell r="F300" t="str">
            <v>Active</v>
          </cell>
          <cell r="G300">
            <v>31154</v>
          </cell>
          <cell r="H300">
            <v>30</v>
          </cell>
          <cell r="I300">
            <v>30225</v>
          </cell>
          <cell r="J300">
            <v>30225</v>
          </cell>
          <cell r="K300">
            <v>41182</v>
          </cell>
          <cell r="M300">
            <v>550</v>
          </cell>
          <cell r="O300">
            <v>550</v>
          </cell>
          <cell r="Q300">
            <v>550</v>
          </cell>
          <cell r="R300">
            <v>550</v>
          </cell>
          <cell r="S300">
            <v>550</v>
          </cell>
        </row>
        <row r="301">
          <cell r="A301">
            <v>4011</v>
          </cell>
          <cell r="B301" t="str">
            <v>San Gabriel Valley MWD</v>
          </cell>
          <cell r="C301" t="str">
            <v>SO2</v>
          </cell>
          <cell r="D301" t="str">
            <v>Small Hydro</v>
          </cell>
          <cell r="E301" t="str">
            <v>David R Cox</v>
          </cell>
          <cell r="F301" t="str">
            <v>Active</v>
          </cell>
          <cell r="G301">
            <v>31044</v>
          </cell>
          <cell r="H301">
            <v>20</v>
          </cell>
          <cell r="I301">
            <v>31440</v>
          </cell>
          <cell r="J301">
            <v>31594</v>
          </cell>
          <cell r="K301">
            <v>38899</v>
          </cell>
          <cell r="L301">
            <v>1050</v>
          </cell>
          <cell r="O301">
            <v>1050</v>
          </cell>
          <cell r="P301">
            <v>1050</v>
          </cell>
          <cell r="R301">
            <v>1050</v>
          </cell>
          <cell r="S301">
            <v>1050</v>
          </cell>
        </row>
        <row r="302">
          <cell r="A302">
            <v>4012</v>
          </cell>
          <cell r="B302" t="str">
            <v>City of Santa Barbara</v>
          </cell>
          <cell r="C302" t="str">
            <v>NEG</v>
          </cell>
          <cell r="D302" t="str">
            <v>Small Hydro</v>
          </cell>
          <cell r="E302" t="str">
            <v>Bruce McCarthy</v>
          </cell>
          <cell r="F302" t="str">
            <v>Terminated</v>
          </cell>
          <cell r="G302">
            <v>30292</v>
          </cell>
          <cell r="H302">
            <v>30</v>
          </cell>
          <cell r="I302">
            <v>31224</v>
          </cell>
          <cell r="J302">
            <v>32295</v>
          </cell>
          <cell r="K302">
            <v>36122</v>
          </cell>
          <cell r="L302">
            <v>450</v>
          </cell>
          <cell r="O302">
            <v>450</v>
          </cell>
          <cell r="P302">
            <v>450</v>
          </cell>
          <cell r="R302">
            <v>450</v>
          </cell>
          <cell r="S302">
            <v>700</v>
          </cell>
        </row>
        <row r="303">
          <cell r="A303">
            <v>4013</v>
          </cell>
          <cell r="B303" t="str">
            <v>Tehachapi Cummings Co. Water District</v>
          </cell>
          <cell r="C303" t="str">
            <v>SO3</v>
          </cell>
          <cell r="D303" t="str">
            <v>Small Hydro</v>
          </cell>
          <cell r="E303" t="str">
            <v>Cathy Mendoza</v>
          </cell>
          <cell r="F303" t="str">
            <v>Inactive</v>
          </cell>
          <cell r="G303">
            <v>30383</v>
          </cell>
          <cell r="H303">
            <v>1</v>
          </cell>
          <cell r="I303">
            <v>30590</v>
          </cell>
          <cell r="J303">
            <v>30590</v>
          </cell>
          <cell r="M303">
            <v>35</v>
          </cell>
          <cell r="O303">
            <v>35</v>
          </cell>
          <cell r="Q303">
            <v>35</v>
          </cell>
          <cell r="R303">
            <v>35</v>
          </cell>
          <cell r="S303">
            <v>35</v>
          </cell>
        </row>
        <row r="304">
          <cell r="A304">
            <v>4014</v>
          </cell>
          <cell r="B304" t="str">
            <v>San Bernardino MWD</v>
          </cell>
          <cell r="C304" t="str">
            <v>SO3</v>
          </cell>
          <cell r="D304" t="str">
            <v>Small Hydro</v>
          </cell>
          <cell r="E304" t="str">
            <v>Michele Walker</v>
          </cell>
          <cell r="F304" t="str">
            <v>Active</v>
          </cell>
          <cell r="G304">
            <v>30362</v>
          </cell>
          <cell r="H304">
            <v>1</v>
          </cell>
          <cell r="I304">
            <v>30498</v>
          </cell>
          <cell r="J304">
            <v>30498</v>
          </cell>
          <cell r="M304">
            <v>178</v>
          </cell>
          <cell r="O304">
            <v>178</v>
          </cell>
          <cell r="Q304">
            <v>178</v>
          </cell>
          <cell r="R304">
            <v>178</v>
          </cell>
          <cell r="S304">
            <v>178</v>
          </cell>
        </row>
        <row r="305">
          <cell r="A305">
            <v>4016</v>
          </cell>
          <cell r="B305" t="str">
            <v>Walnut Valley Water District</v>
          </cell>
          <cell r="C305" t="str">
            <v>SO4</v>
          </cell>
          <cell r="D305" t="str">
            <v>Small Hydro</v>
          </cell>
          <cell r="E305" t="str">
            <v>Cathy Mendoza</v>
          </cell>
          <cell r="F305" t="str">
            <v>Active</v>
          </cell>
          <cell r="G305">
            <v>30988</v>
          </cell>
          <cell r="H305">
            <v>30</v>
          </cell>
          <cell r="I305">
            <v>30972</v>
          </cell>
          <cell r="J305">
            <v>30972</v>
          </cell>
          <cell r="K305">
            <v>41928</v>
          </cell>
          <cell r="M305">
            <v>125</v>
          </cell>
          <cell r="O305">
            <v>125</v>
          </cell>
          <cell r="Q305">
            <v>125</v>
          </cell>
          <cell r="R305">
            <v>125</v>
          </cell>
          <cell r="S305">
            <v>125</v>
          </cell>
        </row>
        <row r="306">
          <cell r="A306">
            <v>4017</v>
          </cell>
          <cell r="B306" t="str">
            <v>Irvine Ranch Water District</v>
          </cell>
          <cell r="C306" t="str">
            <v>RSO1</v>
          </cell>
          <cell r="D306" t="str">
            <v>Small Hydro</v>
          </cell>
          <cell r="E306" t="str">
            <v>Michele Walker</v>
          </cell>
          <cell r="F306" t="str">
            <v>Active</v>
          </cell>
          <cell r="G306">
            <v>30568</v>
          </cell>
          <cell r="H306">
            <v>20</v>
          </cell>
          <cell r="I306">
            <v>30773</v>
          </cell>
          <cell r="J306">
            <v>30773</v>
          </cell>
          <cell r="K306">
            <v>40106</v>
          </cell>
          <cell r="M306">
            <v>187</v>
          </cell>
          <cell r="N306">
            <v>4</v>
          </cell>
          <cell r="O306">
            <v>191</v>
          </cell>
          <cell r="Q306">
            <v>187</v>
          </cell>
          <cell r="R306">
            <v>187</v>
          </cell>
          <cell r="S306">
            <v>191</v>
          </cell>
        </row>
        <row r="307">
          <cell r="A307">
            <v>4018</v>
          </cell>
          <cell r="B307" t="str">
            <v>Ordell ad Rita Portwood</v>
          </cell>
          <cell r="C307" t="str">
            <v>SO1</v>
          </cell>
          <cell r="D307" t="str">
            <v>Small Hydro</v>
          </cell>
          <cell r="E307" t="str">
            <v>Cynthia Shindle</v>
          </cell>
          <cell r="F307" t="str">
            <v>Terminated</v>
          </cell>
          <cell r="G307">
            <v>30521</v>
          </cell>
          <cell r="H307">
            <v>1</v>
          </cell>
          <cell r="I307">
            <v>30664</v>
          </cell>
          <cell r="J307">
            <v>30664</v>
          </cell>
          <cell r="K307">
            <v>34863</v>
          </cell>
          <cell r="M307">
            <v>325</v>
          </cell>
          <cell r="O307">
            <v>325</v>
          </cell>
          <cell r="Q307">
            <v>325</v>
          </cell>
          <cell r="R307">
            <v>325</v>
          </cell>
          <cell r="S307">
            <v>325</v>
          </cell>
        </row>
        <row r="308">
          <cell r="A308">
            <v>4019</v>
          </cell>
          <cell r="B308" t="str">
            <v>City of Upland</v>
          </cell>
          <cell r="C308" t="str">
            <v>SO3</v>
          </cell>
          <cell r="D308" t="str">
            <v>Small Hydro</v>
          </cell>
          <cell r="E308" t="str">
            <v>Michele Walker</v>
          </cell>
          <cell r="F308" t="str">
            <v>Terminated</v>
          </cell>
          <cell r="G308">
            <v>30881</v>
          </cell>
          <cell r="H308">
            <v>1</v>
          </cell>
          <cell r="I308">
            <v>30773</v>
          </cell>
          <cell r="J308">
            <v>30773</v>
          </cell>
          <cell r="K308">
            <v>36018</v>
          </cell>
          <cell r="M308">
            <v>90</v>
          </cell>
          <cell r="O308">
            <v>90</v>
          </cell>
          <cell r="Q308">
            <v>90</v>
          </cell>
          <cell r="R308">
            <v>90</v>
          </cell>
          <cell r="S308">
            <v>90</v>
          </cell>
        </row>
        <row r="309">
          <cell r="A309">
            <v>4020</v>
          </cell>
          <cell r="B309" t="str">
            <v>Lake Hemet MWD (Unit 2)</v>
          </cell>
          <cell r="C309" t="str">
            <v>SO4</v>
          </cell>
          <cell r="D309" t="str">
            <v>Small Hydro</v>
          </cell>
          <cell r="E309" t="str">
            <v>Bruce McCarthy</v>
          </cell>
          <cell r="F309" t="str">
            <v>Terminated</v>
          </cell>
          <cell r="G309">
            <v>30708</v>
          </cell>
          <cell r="H309">
            <v>30</v>
          </cell>
          <cell r="I309">
            <v>30854</v>
          </cell>
          <cell r="J309">
            <v>30854</v>
          </cell>
          <cell r="K309">
            <v>38081</v>
          </cell>
          <cell r="M309">
            <v>650</v>
          </cell>
          <cell r="O309">
            <v>650</v>
          </cell>
          <cell r="Q309">
            <v>650</v>
          </cell>
          <cell r="R309">
            <v>650</v>
          </cell>
          <cell r="S309">
            <v>650</v>
          </cell>
        </row>
        <row r="310">
          <cell r="A310">
            <v>4021</v>
          </cell>
          <cell r="B310" t="str">
            <v>City of Buena Park</v>
          </cell>
          <cell r="C310" t="str">
            <v>SO4</v>
          </cell>
          <cell r="D310" t="str">
            <v>Small Hydro</v>
          </cell>
          <cell r="E310" t="str">
            <v>Cynthia Shindle</v>
          </cell>
          <cell r="F310" t="str">
            <v>Terminated</v>
          </cell>
          <cell r="G310">
            <v>30757</v>
          </cell>
          <cell r="H310">
            <v>30</v>
          </cell>
          <cell r="I310">
            <v>31147</v>
          </cell>
          <cell r="J310">
            <v>31218</v>
          </cell>
          <cell r="K310">
            <v>35327</v>
          </cell>
          <cell r="L310">
            <v>100</v>
          </cell>
          <cell r="M310">
            <v>18</v>
          </cell>
          <cell r="O310">
            <v>118</v>
          </cell>
          <cell r="P310">
            <v>100</v>
          </cell>
          <cell r="Q310">
            <v>18</v>
          </cell>
          <cell r="R310">
            <v>118</v>
          </cell>
          <cell r="S310">
            <v>118</v>
          </cell>
        </row>
        <row r="311">
          <cell r="A311">
            <v>4022</v>
          </cell>
          <cell r="B311" t="str">
            <v>Calleguas MWD - Unit 2 (East Portal)</v>
          </cell>
          <cell r="C311" t="str">
            <v>SO4</v>
          </cell>
          <cell r="D311" t="str">
            <v>Small Hydro</v>
          </cell>
          <cell r="E311" t="str">
            <v>Cathy Mendoza</v>
          </cell>
          <cell r="F311" t="str">
            <v>Active</v>
          </cell>
          <cell r="G311">
            <v>31154</v>
          </cell>
          <cell r="H311">
            <v>30</v>
          </cell>
          <cell r="I311">
            <v>30956</v>
          </cell>
          <cell r="J311">
            <v>31154</v>
          </cell>
          <cell r="K311">
            <v>42110</v>
          </cell>
          <cell r="M311">
            <v>1250</v>
          </cell>
          <cell r="O311">
            <v>1250</v>
          </cell>
          <cell r="Q311">
            <v>1250</v>
          </cell>
          <cell r="R311">
            <v>1250</v>
          </cell>
          <cell r="S311">
            <v>1250</v>
          </cell>
        </row>
        <row r="312">
          <cell r="A312">
            <v>4023</v>
          </cell>
          <cell r="B312" t="str">
            <v>San Bernardino MWD (Unit 2)</v>
          </cell>
          <cell r="C312" t="str">
            <v>SO3</v>
          </cell>
          <cell r="D312" t="str">
            <v>Small Hydro</v>
          </cell>
          <cell r="E312" t="str">
            <v>Michele Walker</v>
          </cell>
          <cell r="F312" t="str">
            <v>Terminated</v>
          </cell>
          <cell r="G312">
            <v>30823</v>
          </cell>
          <cell r="H312">
            <v>1</v>
          </cell>
          <cell r="I312">
            <v>30864</v>
          </cell>
          <cell r="K312">
            <v>37255</v>
          </cell>
          <cell r="M312">
            <v>83</v>
          </cell>
          <cell r="O312">
            <v>83</v>
          </cell>
          <cell r="Q312">
            <v>83</v>
          </cell>
          <cell r="R312">
            <v>83</v>
          </cell>
          <cell r="S312">
            <v>83</v>
          </cell>
        </row>
        <row r="313">
          <cell r="A313">
            <v>4025</v>
          </cell>
          <cell r="B313" t="str">
            <v>Desert Water Agency</v>
          </cell>
          <cell r="C313" t="str">
            <v>SO4</v>
          </cell>
          <cell r="D313" t="str">
            <v>Small Hydro</v>
          </cell>
          <cell r="E313" t="str">
            <v>Anthony F Blakemore</v>
          </cell>
          <cell r="F313" t="str">
            <v>Active</v>
          </cell>
          <cell r="G313">
            <v>31006</v>
          </cell>
          <cell r="H313">
            <v>30</v>
          </cell>
          <cell r="I313">
            <v>31513</v>
          </cell>
          <cell r="J313">
            <v>31513</v>
          </cell>
          <cell r="K313">
            <v>42470</v>
          </cell>
          <cell r="M313">
            <v>1000</v>
          </cell>
          <cell r="O313">
            <v>1000</v>
          </cell>
          <cell r="Q313">
            <v>1000</v>
          </cell>
          <cell r="R313">
            <v>1000</v>
          </cell>
          <cell r="S313">
            <v>1000</v>
          </cell>
        </row>
        <row r="314">
          <cell r="A314">
            <v>4026</v>
          </cell>
          <cell r="B314" t="str">
            <v>Desert Water Agency (Snow Creek)</v>
          </cell>
          <cell r="C314" t="str">
            <v>SO4</v>
          </cell>
          <cell r="D314" t="str">
            <v>Small Hydro</v>
          </cell>
          <cell r="E314" t="str">
            <v>Anthony F Blakemore</v>
          </cell>
          <cell r="F314" t="str">
            <v>Active</v>
          </cell>
          <cell r="G314">
            <v>31006</v>
          </cell>
          <cell r="H314">
            <v>30</v>
          </cell>
          <cell r="I314">
            <v>32175</v>
          </cell>
          <cell r="J314">
            <v>32175</v>
          </cell>
          <cell r="K314">
            <v>43132</v>
          </cell>
          <cell r="M314">
            <v>300</v>
          </cell>
          <cell r="O314">
            <v>300</v>
          </cell>
          <cell r="Q314">
            <v>300</v>
          </cell>
          <cell r="R314">
            <v>300</v>
          </cell>
          <cell r="S314">
            <v>300</v>
          </cell>
        </row>
        <row r="315">
          <cell r="A315">
            <v>4027</v>
          </cell>
          <cell r="B315" t="str">
            <v>L. A. County Flood Control District</v>
          </cell>
          <cell r="C315" t="str">
            <v>SO4</v>
          </cell>
          <cell r="D315" t="str">
            <v>Small Hydro</v>
          </cell>
          <cell r="E315" t="str">
            <v>Cathy Mendoza</v>
          </cell>
          <cell r="F315" t="str">
            <v>Terminated</v>
          </cell>
          <cell r="G315">
            <v>31016</v>
          </cell>
          <cell r="H315">
            <v>30</v>
          </cell>
          <cell r="I315">
            <v>31404</v>
          </cell>
          <cell r="J315">
            <v>31404</v>
          </cell>
          <cell r="K315">
            <v>37777</v>
          </cell>
          <cell r="M315">
            <v>950</v>
          </cell>
          <cell r="O315">
            <v>950</v>
          </cell>
          <cell r="Q315">
            <v>950</v>
          </cell>
          <cell r="R315">
            <v>950</v>
          </cell>
          <cell r="S315">
            <v>950</v>
          </cell>
        </row>
        <row r="316">
          <cell r="A316">
            <v>4028</v>
          </cell>
          <cell r="B316" t="str">
            <v>Lower Tule River Irrigation Dist.</v>
          </cell>
          <cell r="C316" t="str">
            <v>SO4</v>
          </cell>
          <cell r="D316" t="str">
            <v>Small Hydro</v>
          </cell>
          <cell r="E316" t="str">
            <v>Anthony F Blakemore</v>
          </cell>
          <cell r="F316" t="str">
            <v>Active</v>
          </cell>
          <cell r="G316">
            <v>31043</v>
          </cell>
          <cell r="H316">
            <v>20</v>
          </cell>
          <cell r="I316">
            <v>32845</v>
          </cell>
          <cell r="J316">
            <v>32845</v>
          </cell>
          <cell r="K316">
            <v>40149</v>
          </cell>
          <cell r="M316">
            <v>1500</v>
          </cell>
          <cell r="O316">
            <v>1500</v>
          </cell>
          <cell r="Q316">
            <v>1500</v>
          </cell>
          <cell r="R316">
            <v>1500</v>
          </cell>
          <cell r="S316">
            <v>1500</v>
          </cell>
        </row>
        <row r="317">
          <cell r="A317">
            <v>4029</v>
          </cell>
          <cell r="B317" t="str">
            <v>LA CO Flood Control District</v>
          </cell>
          <cell r="C317" t="str">
            <v>SO4</v>
          </cell>
          <cell r="D317" t="str">
            <v>Small Hydro</v>
          </cell>
          <cell r="E317" t="str">
            <v>Anthony F Blakemore</v>
          </cell>
          <cell r="F317" t="str">
            <v>Active</v>
          </cell>
          <cell r="G317">
            <v>31023</v>
          </cell>
          <cell r="H317">
            <v>30</v>
          </cell>
          <cell r="I317">
            <v>32067</v>
          </cell>
          <cell r="J317">
            <v>32067</v>
          </cell>
          <cell r="K317">
            <v>43024</v>
          </cell>
          <cell r="M317">
            <v>4975</v>
          </cell>
          <cell r="O317">
            <v>4975</v>
          </cell>
          <cell r="Q317">
            <v>4975</v>
          </cell>
          <cell r="R317">
            <v>4975</v>
          </cell>
          <cell r="S317">
            <v>4975</v>
          </cell>
        </row>
        <row r="318">
          <cell r="A318">
            <v>4030</v>
          </cell>
          <cell r="B318" t="str">
            <v>Daniel M. Bates</v>
          </cell>
          <cell r="C318" t="str">
            <v>SO4</v>
          </cell>
          <cell r="D318" t="str">
            <v>Small Hydro</v>
          </cell>
          <cell r="E318" t="str">
            <v>Pam Snethen</v>
          </cell>
          <cell r="F318" t="str">
            <v>Active</v>
          </cell>
          <cell r="G318">
            <v>31134</v>
          </cell>
          <cell r="H318">
            <v>30</v>
          </cell>
          <cell r="I318">
            <v>32834</v>
          </cell>
          <cell r="J318">
            <v>32834</v>
          </cell>
          <cell r="K318">
            <v>43780</v>
          </cell>
          <cell r="M318">
            <v>350</v>
          </cell>
          <cell r="O318">
            <v>350</v>
          </cell>
          <cell r="Q318">
            <v>350</v>
          </cell>
          <cell r="R318">
            <v>350</v>
          </cell>
          <cell r="S318">
            <v>350</v>
          </cell>
        </row>
        <row r="319">
          <cell r="A319">
            <v>4031</v>
          </cell>
          <cell r="B319" t="str">
            <v>Richard Moss</v>
          </cell>
          <cell r="C319" t="str">
            <v>SO4</v>
          </cell>
          <cell r="D319" t="str">
            <v>Small Hydro</v>
          </cell>
          <cell r="E319" t="str">
            <v>Pam Snethen</v>
          </cell>
          <cell r="F319" t="str">
            <v>Active</v>
          </cell>
          <cell r="G319">
            <v>31135</v>
          </cell>
          <cell r="H319">
            <v>30</v>
          </cell>
          <cell r="I319">
            <v>31527</v>
          </cell>
          <cell r="J319">
            <v>31723</v>
          </cell>
          <cell r="K319">
            <v>42680</v>
          </cell>
          <cell r="M319">
            <v>155</v>
          </cell>
          <cell r="O319">
            <v>155</v>
          </cell>
          <cell r="Q319">
            <v>155</v>
          </cell>
          <cell r="R319">
            <v>155</v>
          </cell>
          <cell r="S319">
            <v>155</v>
          </cell>
        </row>
        <row r="320">
          <cell r="A320">
            <v>4032</v>
          </cell>
          <cell r="B320" t="str">
            <v>Walnut Valley Water District (#2)</v>
          </cell>
          <cell r="C320" t="str">
            <v>SO3</v>
          </cell>
          <cell r="D320" t="str">
            <v>Small Hydro</v>
          </cell>
          <cell r="E320" t="str">
            <v>Cathy Mendoza</v>
          </cell>
          <cell r="F320" t="str">
            <v>Active</v>
          </cell>
          <cell r="G320">
            <v>31127</v>
          </cell>
          <cell r="H320">
            <v>30</v>
          </cell>
          <cell r="I320">
            <v>30972</v>
          </cell>
          <cell r="K320">
            <v>42083</v>
          </cell>
          <cell r="N320">
            <v>25</v>
          </cell>
          <cell r="O320">
            <v>25</v>
          </cell>
          <cell r="S320">
            <v>25</v>
          </cell>
        </row>
        <row r="321">
          <cell r="A321">
            <v>4034</v>
          </cell>
          <cell r="B321" t="str">
            <v>Central Hydroelectric Corp.</v>
          </cell>
          <cell r="C321" t="str">
            <v>SO4</v>
          </cell>
          <cell r="D321" t="str">
            <v>Small Hydro</v>
          </cell>
          <cell r="E321" t="str">
            <v>David R Cox</v>
          </cell>
          <cell r="F321" t="str">
            <v>Active</v>
          </cell>
          <cell r="G321">
            <v>31154</v>
          </cell>
          <cell r="H321">
            <v>30</v>
          </cell>
          <cell r="I321">
            <v>33215</v>
          </cell>
          <cell r="J321">
            <v>33215</v>
          </cell>
          <cell r="K321">
            <v>44172</v>
          </cell>
          <cell r="M321">
            <v>11950</v>
          </cell>
          <cell r="O321">
            <v>11950</v>
          </cell>
          <cell r="Q321">
            <v>11950</v>
          </cell>
          <cell r="R321">
            <v>11950</v>
          </cell>
          <cell r="S321">
            <v>11950</v>
          </cell>
        </row>
        <row r="322">
          <cell r="A322">
            <v>4035</v>
          </cell>
          <cell r="B322" t="str">
            <v>Three Valleys MWD (Fulton Road)</v>
          </cell>
          <cell r="C322" t="str">
            <v>SO4</v>
          </cell>
          <cell r="D322" t="str">
            <v>Small Hydro</v>
          </cell>
          <cell r="E322" t="str">
            <v>David R Cox</v>
          </cell>
          <cell r="F322" t="str">
            <v>Active</v>
          </cell>
          <cell r="G322">
            <v>31153</v>
          </cell>
          <cell r="H322">
            <v>30</v>
          </cell>
          <cell r="I322">
            <v>31869</v>
          </cell>
          <cell r="J322">
            <v>31869</v>
          </cell>
          <cell r="K322">
            <v>42826</v>
          </cell>
          <cell r="M322">
            <v>200</v>
          </cell>
          <cell r="O322">
            <v>200</v>
          </cell>
          <cell r="Q322">
            <v>200</v>
          </cell>
          <cell r="R322">
            <v>200</v>
          </cell>
          <cell r="S322">
            <v>200</v>
          </cell>
        </row>
        <row r="323">
          <cell r="A323">
            <v>4036</v>
          </cell>
          <cell r="B323" t="str">
            <v>Three Valleys MWD (Miramar)</v>
          </cell>
          <cell r="C323" t="str">
            <v>SO4</v>
          </cell>
          <cell r="D323" t="str">
            <v>Small Hydro</v>
          </cell>
          <cell r="E323" t="str">
            <v>David R Cox</v>
          </cell>
          <cell r="F323" t="str">
            <v>Active</v>
          </cell>
          <cell r="G323">
            <v>31153</v>
          </cell>
          <cell r="H323">
            <v>30</v>
          </cell>
          <cell r="I323">
            <v>31880</v>
          </cell>
          <cell r="J323">
            <v>31880</v>
          </cell>
          <cell r="K323">
            <v>42837</v>
          </cell>
          <cell r="M323">
            <v>520</v>
          </cell>
          <cell r="O323">
            <v>520</v>
          </cell>
          <cell r="Q323">
            <v>520</v>
          </cell>
          <cell r="R323">
            <v>520</v>
          </cell>
          <cell r="S323">
            <v>520</v>
          </cell>
        </row>
        <row r="324">
          <cell r="A324">
            <v>4037</v>
          </cell>
          <cell r="B324" t="str">
            <v>Three Valleys MWD (Williams)</v>
          </cell>
          <cell r="C324" t="str">
            <v>SO4</v>
          </cell>
          <cell r="D324" t="str">
            <v>Small Hydro</v>
          </cell>
          <cell r="E324" t="str">
            <v>David R Cox</v>
          </cell>
          <cell r="F324" t="str">
            <v>Active</v>
          </cell>
          <cell r="G324">
            <v>30422</v>
          </cell>
          <cell r="H324">
            <v>30</v>
          </cell>
          <cell r="I324">
            <v>31870</v>
          </cell>
          <cell r="J324">
            <v>31870</v>
          </cell>
          <cell r="K324">
            <v>42827</v>
          </cell>
          <cell r="M324">
            <v>350</v>
          </cell>
          <cell r="O324">
            <v>350</v>
          </cell>
          <cell r="Q324">
            <v>350</v>
          </cell>
          <cell r="R324">
            <v>350</v>
          </cell>
          <cell r="S324">
            <v>350</v>
          </cell>
        </row>
        <row r="325">
          <cell r="A325">
            <v>4039</v>
          </cell>
          <cell r="B325" t="str">
            <v>Kaweah River Power Authority</v>
          </cell>
          <cell r="C325" t="str">
            <v>SO4</v>
          </cell>
          <cell r="D325" t="str">
            <v>Small Hydro</v>
          </cell>
          <cell r="E325" t="str">
            <v>David R Cox</v>
          </cell>
          <cell r="F325" t="str">
            <v>Active</v>
          </cell>
          <cell r="G325">
            <v>31152</v>
          </cell>
          <cell r="H325">
            <v>30</v>
          </cell>
          <cell r="I325">
            <v>32948</v>
          </cell>
          <cell r="J325">
            <v>32948</v>
          </cell>
          <cell r="K325">
            <v>43905</v>
          </cell>
          <cell r="M325">
            <v>17000</v>
          </cell>
          <cell r="O325">
            <v>17000</v>
          </cell>
          <cell r="Q325">
            <v>17000</v>
          </cell>
          <cell r="R325">
            <v>17000</v>
          </cell>
          <cell r="S325">
            <v>17000</v>
          </cell>
        </row>
        <row r="326">
          <cell r="A326">
            <v>4049</v>
          </cell>
          <cell r="B326" t="str">
            <v>G Squared Energy (Alamitos)</v>
          </cell>
          <cell r="C326" t="str">
            <v>SO4</v>
          </cell>
          <cell r="D326" t="str">
            <v>Small Hydro</v>
          </cell>
          <cell r="E326" t="str">
            <v>Michele Walker</v>
          </cell>
          <cell r="F326" t="str">
            <v>Terminated</v>
          </cell>
          <cell r="G326">
            <v>31148</v>
          </cell>
          <cell r="H326">
            <v>20</v>
          </cell>
          <cell r="I326">
            <v>31769</v>
          </cell>
          <cell r="J326">
            <v>31769</v>
          </cell>
          <cell r="K326">
            <v>37593</v>
          </cell>
          <cell r="M326">
            <v>250</v>
          </cell>
          <cell r="O326">
            <v>250</v>
          </cell>
          <cell r="Q326">
            <v>250</v>
          </cell>
          <cell r="R326">
            <v>250</v>
          </cell>
          <cell r="S326">
            <v>250</v>
          </cell>
        </row>
        <row r="327">
          <cell r="A327">
            <v>4050</v>
          </cell>
          <cell r="B327" t="str">
            <v>G Squared Energy (Domin. Gap)</v>
          </cell>
          <cell r="C327" t="str">
            <v>SO4</v>
          </cell>
          <cell r="D327" t="str">
            <v>Small Hydro</v>
          </cell>
          <cell r="E327" t="str">
            <v>Michele Walker</v>
          </cell>
          <cell r="F327" t="str">
            <v>Terminated</v>
          </cell>
          <cell r="G327">
            <v>31148</v>
          </cell>
          <cell r="H327">
            <v>20</v>
          </cell>
          <cell r="I327">
            <v>31776</v>
          </cell>
          <cell r="J327">
            <v>31776</v>
          </cell>
          <cell r="K327">
            <v>37593</v>
          </cell>
          <cell r="M327">
            <v>275</v>
          </cell>
          <cell r="O327">
            <v>275</v>
          </cell>
          <cell r="Q327">
            <v>275</v>
          </cell>
          <cell r="R327">
            <v>275</v>
          </cell>
          <cell r="S327">
            <v>275</v>
          </cell>
        </row>
        <row r="328">
          <cell r="A328">
            <v>4051</v>
          </cell>
          <cell r="B328" t="str">
            <v>Montecito Water District</v>
          </cell>
          <cell r="C328" t="str">
            <v>SO4</v>
          </cell>
          <cell r="D328" t="str">
            <v>Small Hydro</v>
          </cell>
          <cell r="E328" t="str">
            <v>Anthony F Blakemore</v>
          </cell>
          <cell r="F328" t="str">
            <v>Active</v>
          </cell>
          <cell r="G328">
            <v>31154</v>
          </cell>
          <cell r="H328">
            <v>30</v>
          </cell>
          <cell r="I328">
            <v>32525</v>
          </cell>
          <cell r="J328">
            <v>32525</v>
          </cell>
          <cell r="K328">
            <v>43481</v>
          </cell>
          <cell r="M328">
            <v>130</v>
          </cell>
          <cell r="O328">
            <v>130</v>
          </cell>
          <cell r="Q328">
            <v>130</v>
          </cell>
          <cell r="R328">
            <v>130</v>
          </cell>
          <cell r="S328">
            <v>130</v>
          </cell>
        </row>
        <row r="329">
          <cell r="A329">
            <v>4052</v>
          </cell>
          <cell r="B329" t="str">
            <v>Calleguas MWD - Unit 3 (Santa Rosa)</v>
          </cell>
          <cell r="C329" t="str">
            <v>SO4</v>
          </cell>
          <cell r="D329" t="str">
            <v>Small Hydro</v>
          </cell>
          <cell r="E329" t="str">
            <v>Cathy Mendoza</v>
          </cell>
          <cell r="F329" t="str">
            <v>Active</v>
          </cell>
          <cell r="G329">
            <v>31154</v>
          </cell>
          <cell r="H329">
            <v>30</v>
          </cell>
          <cell r="I329">
            <v>31594</v>
          </cell>
          <cell r="J329">
            <v>31594</v>
          </cell>
          <cell r="K329">
            <v>42551</v>
          </cell>
          <cell r="M329">
            <v>250</v>
          </cell>
          <cell r="O329">
            <v>250</v>
          </cell>
          <cell r="Q329">
            <v>250</v>
          </cell>
          <cell r="R329">
            <v>250</v>
          </cell>
          <cell r="S329">
            <v>250</v>
          </cell>
        </row>
        <row r="330">
          <cell r="A330">
            <v>4054</v>
          </cell>
          <cell r="B330" t="str">
            <v>City of Santa Ana</v>
          </cell>
          <cell r="C330" t="str">
            <v>SO3</v>
          </cell>
          <cell r="D330" t="str">
            <v>Small Hydro</v>
          </cell>
          <cell r="E330" t="str">
            <v>Pam Snethen</v>
          </cell>
          <cell r="F330" t="str">
            <v>Active</v>
          </cell>
          <cell r="G330">
            <v>31230</v>
          </cell>
          <cell r="H330">
            <v>1</v>
          </cell>
          <cell r="I330">
            <v>31228</v>
          </cell>
          <cell r="J330">
            <v>31228</v>
          </cell>
          <cell r="M330">
            <v>195</v>
          </cell>
          <cell r="O330">
            <v>195</v>
          </cell>
          <cell r="Q330">
            <v>195</v>
          </cell>
          <cell r="R330">
            <v>195</v>
          </cell>
          <cell r="S330">
            <v>195</v>
          </cell>
        </row>
        <row r="331">
          <cell r="A331">
            <v>4055</v>
          </cell>
          <cell r="B331" t="str">
            <v>Goleta Water District</v>
          </cell>
          <cell r="C331" t="str">
            <v>SO3</v>
          </cell>
          <cell r="D331" t="str">
            <v>Small Hydro</v>
          </cell>
          <cell r="E331" t="str">
            <v>Pam Snethen</v>
          </cell>
          <cell r="F331" t="str">
            <v>Active</v>
          </cell>
          <cell r="G331">
            <v>31271</v>
          </cell>
          <cell r="H331">
            <v>1</v>
          </cell>
          <cell r="I331">
            <v>31533</v>
          </cell>
          <cell r="J331">
            <v>31533</v>
          </cell>
          <cell r="M331">
            <v>145</v>
          </cell>
          <cell r="O331">
            <v>145</v>
          </cell>
          <cell r="Q331">
            <v>145</v>
          </cell>
          <cell r="R331">
            <v>145</v>
          </cell>
          <cell r="S331">
            <v>145</v>
          </cell>
        </row>
        <row r="332">
          <cell r="A332">
            <v>4056</v>
          </cell>
          <cell r="B332" t="str">
            <v>City of El Segundo</v>
          </cell>
          <cell r="C332" t="str">
            <v>SO1</v>
          </cell>
          <cell r="D332" t="str">
            <v>Small Hydro</v>
          </cell>
          <cell r="E332" t="str">
            <v>Michele Walker</v>
          </cell>
          <cell r="F332" t="str">
            <v>Terminated</v>
          </cell>
          <cell r="G332">
            <v>31265</v>
          </cell>
          <cell r="H332">
            <v>1</v>
          </cell>
          <cell r="I332">
            <v>31867</v>
          </cell>
          <cell r="J332">
            <v>31867</v>
          </cell>
          <cell r="K332">
            <v>36134</v>
          </cell>
          <cell r="M332">
            <v>520</v>
          </cell>
          <cell r="O332">
            <v>520</v>
          </cell>
          <cell r="Q332">
            <v>520</v>
          </cell>
          <cell r="R332">
            <v>520</v>
          </cell>
          <cell r="S332">
            <v>520</v>
          </cell>
        </row>
        <row r="333">
          <cell r="A333">
            <v>4058</v>
          </cell>
          <cell r="B333" t="str">
            <v>United Water Conservation District</v>
          </cell>
          <cell r="C333" t="str">
            <v>SO1</v>
          </cell>
          <cell r="D333" t="str">
            <v>Small Hydro</v>
          </cell>
          <cell r="E333" t="str">
            <v>Michele Walker</v>
          </cell>
          <cell r="F333" t="str">
            <v>Active</v>
          </cell>
          <cell r="G333">
            <v>31329</v>
          </cell>
          <cell r="H333">
            <v>1</v>
          </cell>
          <cell r="I333">
            <v>31929</v>
          </cell>
          <cell r="J333">
            <v>31929</v>
          </cell>
          <cell r="M333">
            <v>935</v>
          </cell>
          <cell r="O333">
            <v>935</v>
          </cell>
          <cell r="Q333">
            <v>935</v>
          </cell>
          <cell r="R333">
            <v>935</v>
          </cell>
          <cell r="S333">
            <v>935</v>
          </cell>
        </row>
        <row r="334">
          <cell r="A334">
            <v>4071</v>
          </cell>
          <cell r="B334" t="str">
            <v>Deep Springs College</v>
          </cell>
          <cell r="C334" t="str">
            <v>SO3</v>
          </cell>
          <cell r="D334" t="str">
            <v>Small Hydro</v>
          </cell>
          <cell r="E334" t="str">
            <v>Michele Walker</v>
          </cell>
          <cell r="F334" t="str">
            <v>Active</v>
          </cell>
          <cell r="G334">
            <v>32164</v>
          </cell>
          <cell r="H334">
            <v>1</v>
          </cell>
          <cell r="I334">
            <v>32469</v>
          </cell>
          <cell r="J334">
            <v>32469</v>
          </cell>
          <cell r="M334">
            <v>100</v>
          </cell>
          <cell r="O334">
            <v>100</v>
          </cell>
          <cell r="Q334">
            <v>100</v>
          </cell>
          <cell r="R334">
            <v>100</v>
          </cell>
          <cell r="S334">
            <v>100</v>
          </cell>
        </row>
        <row r="335">
          <cell r="A335">
            <v>4076</v>
          </cell>
          <cell r="B335" t="str">
            <v>Camrosa County Water District</v>
          </cell>
          <cell r="C335" t="str">
            <v>SO3</v>
          </cell>
          <cell r="D335" t="str">
            <v>Small Hydro</v>
          </cell>
          <cell r="E335" t="str">
            <v>Michele Walker</v>
          </cell>
          <cell r="F335" t="str">
            <v>Active</v>
          </cell>
          <cell r="G335">
            <v>31377</v>
          </cell>
          <cell r="H335">
            <v>1</v>
          </cell>
          <cell r="I335">
            <v>31939</v>
          </cell>
          <cell r="J335">
            <v>31939</v>
          </cell>
          <cell r="M335">
            <v>150</v>
          </cell>
          <cell r="O335">
            <v>150</v>
          </cell>
          <cell r="Q335">
            <v>150</v>
          </cell>
          <cell r="R335">
            <v>150</v>
          </cell>
          <cell r="S335">
            <v>150</v>
          </cell>
        </row>
        <row r="336">
          <cell r="A336">
            <v>4137</v>
          </cell>
          <cell r="B336" t="str">
            <v>American Energy, Inc. (Fullerton Hydro)</v>
          </cell>
          <cell r="C336" t="str">
            <v>SO2</v>
          </cell>
          <cell r="D336" t="str">
            <v>Small Hydro</v>
          </cell>
          <cell r="E336" t="str">
            <v>Pam Snethen</v>
          </cell>
          <cell r="F336" t="str">
            <v>Active</v>
          </cell>
          <cell r="G336">
            <v>31652</v>
          </cell>
          <cell r="H336">
            <v>30</v>
          </cell>
          <cell r="I336">
            <v>31766</v>
          </cell>
          <cell r="J336">
            <v>31809</v>
          </cell>
          <cell r="K336">
            <v>42766</v>
          </cell>
          <cell r="M336">
            <v>340</v>
          </cell>
          <cell r="N336">
            <v>60</v>
          </cell>
          <cell r="O336">
            <v>400</v>
          </cell>
          <cell r="Q336">
            <v>340</v>
          </cell>
          <cell r="R336">
            <v>340</v>
          </cell>
          <cell r="S336">
            <v>400</v>
          </cell>
        </row>
        <row r="337">
          <cell r="A337">
            <v>4145</v>
          </cell>
          <cell r="B337" t="str">
            <v>Mesa Consolidated Water District</v>
          </cell>
          <cell r="C337" t="str">
            <v>SO3</v>
          </cell>
          <cell r="D337" t="str">
            <v>Small Hydro</v>
          </cell>
          <cell r="E337" t="str">
            <v>Michele Walker</v>
          </cell>
          <cell r="F337" t="str">
            <v>Active</v>
          </cell>
          <cell r="G337">
            <v>32290</v>
          </cell>
          <cell r="H337">
            <v>1</v>
          </cell>
          <cell r="I337">
            <v>32417</v>
          </cell>
          <cell r="N337">
            <v>50</v>
          </cell>
          <cell r="O337">
            <v>50</v>
          </cell>
          <cell r="S337">
            <v>50</v>
          </cell>
        </row>
        <row r="338">
          <cell r="A338">
            <v>4147</v>
          </cell>
          <cell r="B338" t="str">
            <v>Monte Vista Water District</v>
          </cell>
          <cell r="C338" t="str">
            <v>SO1</v>
          </cell>
          <cell r="D338" t="str">
            <v>Small Hydro</v>
          </cell>
          <cell r="E338" t="str">
            <v>Pam Snethen</v>
          </cell>
          <cell r="F338" t="str">
            <v>Active</v>
          </cell>
          <cell r="G338">
            <v>32941</v>
          </cell>
          <cell r="H338">
            <v>30</v>
          </cell>
          <cell r="I338">
            <v>33090</v>
          </cell>
          <cell r="J338">
            <v>33090</v>
          </cell>
          <cell r="K338">
            <v>44047</v>
          </cell>
          <cell r="M338">
            <v>865</v>
          </cell>
          <cell r="O338">
            <v>865</v>
          </cell>
          <cell r="Q338">
            <v>865</v>
          </cell>
          <cell r="R338">
            <v>865</v>
          </cell>
          <cell r="S338">
            <v>865</v>
          </cell>
        </row>
        <row r="339">
          <cell r="A339">
            <v>4149</v>
          </cell>
          <cell r="B339" t="str">
            <v>Municipal Water District of Orange Co.</v>
          </cell>
          <cell r="C339" t="str">
            <v>SO1</v>
          </cell>
          <cell r="D339" t="str">
            <v>Small Hydro</v>
          </cell>
          <cell r="E339" t="str">
            <v>Bruce McCarthy</v>
          </cell>
          <cell r="F339" t="str">
            <v>Terminated</v>
          </cell>
          <cell r="G339">
            <v>33679</v>
          </cell>
          <cell r="H339">
            <v>1</v>
          </cell>
          <cell r="I339">
            <v>33693</v>
          </cell>
          <cell r="J339">
            <v>33693</v>
          </cell>
          <cell r="K339">
            <v>37376</v>
          </cell>
          <cell r="N339">
            <v>600</v>
          </cell>
          <cell r="O339">
            <v>600</v>
          </cell>
          <cell r="S339">
            <v>600</v>
          </cell>
        </row>
        <row r="340">
          <cell r="A340">
            <v>4150</v>
          </cell>
          <cell r="B340" t="str">
            <v>Water Facilities Authority</v>
          </cell>
          <cell r="C340" t="str">
            <v>SO1</v>
          </cell>
          <cell r="D340" t="str">
            <v>Small Hydro</v>
          </cell>
          <cell r="E340" t="str">
            <v>Anthony F Blakemore</v>
          </cell>
          <cell r="F340" t="str">
            <v>Active</v>
          </cell>
          <cell r="G340">
            <v>34459</v>
          </cell>
          <cell r="H340">
            <v>30</v>
          </cell>
          <cell r="I340">
            <v>34572</v>
          </cell>
          <cell r="J340">
            <v>34572</v>
          </cell>
          <cell r="K340">
            <v>45529</v>
          </cell>
          <cell r="M340">
            <v>224</v>
          </cell>
          <cell r="O340">
            <v>224</v>
          </cell>
          <cell r="Q340">
            <v>224</v>
          </cell>
          <cell r="R340">
            <v>224</v>
          </cell>
          <cell r="S340">
            <v>224</v>
          </cell>
        </row>
        <row r="341">
          <cell r="A341">
            <v>4152</v>
          </cell>
          <cell r="B341" t="str">
            <v>Calleguas MWD (Springville Hydro)</v>
          </cell>
          <cell r="C341" t="str">
            <v>SO1</v>
          </cell>
          <cell r="D341" t="str">
            <v>Small Hydro</v>
          </cell>
          <cell r="E341" t="str">
            <v>Cathy Mendoza</v>
          </cell>
          <cell r="F341" t="str">
            <v>Active</v>
          </cell>
          <cell r="G341">
            <v>34066</v>
          </cell>
          <cell r="H341">
            <v>1</v>
          </cell>
          <cell r="I341">
            <v>34410</v>
          </cell>
          <cell r="J341">
            <v>34410</v>
          </cell>
          <cell r="K341">
            <v>45367</v>
          </cell>
          <cell r="M341">
            <v>1000</v>
          </cell>
          <cell r="O341">
            <v>1000</v>
          </cell>
          <cell r="Q341">
            <v>1000</v>
          </cell>
          <cell r="R341">
            <v>1000</v>
          </cell>
          <cell r="S341">
            <v>1000</v>
          </cell>
        </row>
        <row r="342">
          <cell r="A342">
            <v>5005</v>
          </cell>
          <cell r="B342" t="str">
            <v>Sunray Energy, Inc.</v>
          </cell>
          <cell r="C342" t="str">
            <v>NEG</v>
          </cell>
          <cell r="D342" t="str">
            <v>Solar</v>
          </cell>
          <cell r="E342" t="str">
            <v>David R Cox</v>
          </cell>
          <cell r="F342" t="str">
            <v>Active</v>
          </cell>
          <cell r="G342">
            <v>34831</v>
          </cell>
          <cell r="H342">
            <v>30</v>
          </cell>
          <cell r="I342">
            <v>30988</v>
          </cell>
          <cell r="J342">
            <v>31212</v>
          </cell>
          <cell r="K342">
            <v>42369</v>
          </cell>
          <cell r="L342">
            <v>43800</v>
          </cell>
          <cell r="O342">
            <v>43800</v>
          </cell>
          <cell r="P342">
            <v>43800</v>
          </cell>
          <cell r="R342">
            <v>43800</v>
          </cell>
          <cell r="S342">
            <v>43800</v>
          </cell>
        </row>
        <row r="343">
          <cell r="A343">
            <v>5017</v>
          </cell>
          <cell r="B343" t="str">
            <v>Luz Solar Partners Ltd. III</v>
          </cell>
          <cell r="C343" t="str">
            <v>SO4</v>
          </cell>
          <cell r="D343" t="str">
            <v>Solar</v>
          </cell>
          <cell r="E343" t="str">
            <v>Cathy Mendoza</v>
          </cell>
          <cell r="F343" t="str">
            <v>Active</v>
          </cell>
          <cell r="G343">
            <v>31154</v>
          </cell>
          <cell r="H343">
            <v>30</v>
          </cell>
          <cell r="I343">
            <v>31764</v>
          </cell>
          <cell r="J343">
            <v>31803</v>
          </cell>
          <cell r="K343">
            <v>42760</v>
          </cell>
          <cell r="L343">
            <v>30000</v>
          </cell>
          <cell r="N343">
            <v>5000</v>
          </cell>
          <cell r="O343">
            <v>35000</v>
          </cell>
          <cell r="P343">
            <v>30000</v>
          </cell>
          <cell r="R343">
            <v>30000</v>
          </cell>
          <cell r="S343">
            <v>35000</v>
          </cell>
        </row>
        <row r="344">
          <cell r="A344">
            <v>5018</v>
          </cell>
          <cell r="B344" t="str">
            <v>Luz Solar Partners Ltd. IV</v>
          </cell>
          <cell r="C344" t="str">
            <v>SO4</v>
          </cell>
          <cell r="D344" t="str">
            <v>Solar</v>
          </cell>
          <cell r="E344" t="str">
            <v>Cathy Mendoza</v>
          </cell>
          <cell r="F344" t="str">
            <v>Active</v>
          </cell>
          <cell r="G344">
            <v>31154</v>
          </cell>
          <cell r="H344">
            <v>30</v>
          </cell>
          <cell r="I344">
            <v>31769</v>
          </cell>
          <cell r="J344">
            <v>31807</v>
          </cell>
          <cell r="K344">
            <v>42764</v>
          </cell>
          <cell r="L344">
            <v>30000</v>
          </cell>
          <cell r="N344">
            <v>5000</v>
          </cell>
          <cell r="O344">
            <v>35000</v>
          </cell>
          <cell r="P344">
            <v>30000</v>
          </cell>
          <cell r="R344">
            <v>30000</v>
          </cell>
          <cell r="S344">
            <v>35000</v>
          </cell>
        </row>
        <row r="345">
          <cell r="A345">
            <v>5019</v>
          </cell>
          <cell r="B345" t="str">
            <v>Luz Solar Partners Ltd. V</v>
          </cell>
          <cell r="C345" t="str">
            <v>SO4</v>
          </cell>
          <cell r="D345" t="str">
            <v>Solar</v>
          </cell>
          <cell r="E345" t="str">
            <v>Cathy Mendoza</v>
          </cell>
          <cell r="F345" t="str">
            <v>Active</v>
          </cell>
          <cell r="G345">
            <v>31154</v>
          </cell>
          <cell r="H345">
            <v>30</v>
          </cell>
          <cell r="I345">
            <v>32049</v>
          </cell>
          <cell r="J345">
            <v>32143</v>
          </cell>
          <cell r="K345">
            <v>43100</v>
          </cell>
          <cell r="L345">
            <v>30000</v>
          </cell>
          <cell r="N345">
            <v>5000</v>
          </cell>
          <cell r="O345">
            <v>35000</v>
          </cell>
          <cell r="P345">
            <v>30000</v>
          </cell>
          <cell r="R345">
            <v>30000</v>
          </cell>
          <cell r="S345">
            <v>35000</v>
          </cell>
        </row>
        <row r="346">
          <cell r="A346">
            <v>5020</v>
          </cell>
          <cell r="B346" t="str">
            <v>Luz Solar Partners Ltd. VI</v>
          </cell>
          <cell r="C346" t="str">
            <v>SO4</v>
          </cell>
          <cell r="D346" t="str">
            <v>Solar</v>
          </cell>
          <cell r="E346" t="str">
            <v>Cathy Mendoza</v>
          </cell>
          <cell r="F346" t="str">
            <v>Active</v>
          </cell>
          <cell r="G346">
            <v>31154</v>
          </cell>
          <cell r="H346">
            <v>30</v>
          </cell>
          <cell r="I346">
            <v>32502</v>
          </cell>
          <cell r="J346">
            <v>32560</v>
          </cell>
          <cell r="K346">
            <v>43516</v>
          </cell>
          <cell r="L346">
            <v>30000</v>
          </cell>
          <cell r="N346">
            <v>5000</v>
          </cell>
          <cell r="O346">
            <v>35000</v>
          </cell>
          <cell r="P346">
            <v>30000</v>
          </cell>
          <cell r="R346">
            <v>30000</v>
          </cell>
          <cell r="S346">
            <v>35000</v>
          </cell>
        </row>
        <row r="347">
          <cell r="A347">
            <v>5021</v>
          </cell>
          <cell r="B347" t="str">
            <v>Luz Solar Partners Ltd. VII</v>
          </cell>
          <cell r="C347" t="str">
            <v>SO4</v>
          </cell>
          <cell r="D347" t="str">
            <v>Solar</v>
          </cell>
          <cell r="E347" t="str">
            <v>Cathy Mendoza</v>
          </cell>
          <cell r="F347" t="str">
            <v>Active</v>
          </cell>
          <cell r="G347">
            <v>31154</v>
          </cell>
          <cell r="H347">
            <v>30</v>
          </cell>
          <cell r="I347">
            <v>32506</v>
          </cell>
          <cell r="J347">
            <v>32569</v>
          </cell>
          <cell r="K347">
            <v>43525</v>
          </cell>
          <cell r="L347">
            <v>30000</v>
          </cell>
          <cell r="N347">
            <v>5000</v>
          </cell>
          <cell r="O347">
            <v>35000</v>
          </cell>
          <cell r="P347">
            <v>30000</v>
          </cell>
          <cell r="R347">
            <v>30000</v>
          </cell>
          <cell r="S347">
            <v>35000</v>
          </cell>
        </row>
        <row r="348">
          <cell r="A348">
            <v>5022</v>
          </cell>
          <cell r="B348" t="str">
            <v>Community Environmental Council, Inc.</v>
          </cell>
          <cell r="C348" t="str">
            <v>SO3</v>
          </cell>
          <cell r="D348" t="str">
            <v>Solar</v>
          </cell>
          <cell r="E348" t="str">
            <v>Michele Walker</v>
          </cell>
          <cell r="F348" t="str">
            <v>Terminated</v>
          </cell>
          <cell r="G348">
            <v>31210</v>
          </cell>
          <cell r="H348">
            <v>1</v>
          </cell>
          <cell r="I348">
            <v>31291</v>
          </cell>
          <cell r="J348">
            <v>31291</v>
          </cell>
          <cell r="K348">
            <v>38453</v>
          </cell>
          <cell r="N348">
            <v>2</v>
          </cell>
          <cell r="O348">
            <v>2</v>
          </cell>
          <cell r="S348">
            <v>2</v>
          </cell>
        </row>
        <row r="349">
          <cell r="A349">
            <v>5050</v>
          </cell>
          <cell r="B349" t="str">
            <v>Luz Solar Partners Ltd. VIII</v>
          </cell>
          <cell r="C349" t="str">
            <v>SO2</v>
          </cell>
          <cell r="D349" t="str">
            <v>Solar</v>
          </cell>
          <cell r="E349" t="str">
            <v>Cathy Mendoza</v>
          </cell>
          <cell r="F349" t="str">
            <v>Active</v>
          </cell>
          <cell r="G349">
            <v>31478</v>
          </cell>
          <cell r="H349">
            <v>30</v>
          </cell>
          <cell r="I349">
            <v>32871</v>
          </cell>
          <cell r="J349">
            <v>33023</v>
          </cell>
          <cell r="K349">
            <v>43980</v>
          </cell>
          <cell r="L349">
            <v>80000</v>
          </cell>
          <cell r="O349">
            <v>80000</v>
          </cell>
          <cell r="P349">
            <v>80000</v>
          </cell>
          <cell r="R349">
            <v>80000</v>
          </cell>
          <cell r="S349">
            <v>80000</v>
          </cell>
        </row>
        <row r="350">
          <cell r="A350">
            <v>5051</v>
          </cell>
          <cell r="B350" t="str">
            <v>Luz Solar Partners Ltd. IX</v>
          </cell>
          <cell r="C350" t="str">
            <v>SO2</v>
          </cell>
          <cell r="D350" t="str">
            <v>Solar</v>
          </cell>
          <cell r="E350" t="str">
            <v>Cathy Mendoza</v>
          </cell>
          <cell r="F350" t="str">
            <v>Active</v>
          </cell>
          <cell r="G350">
            <v>31478</v>
          </cell>
          <cell r="H350">
            <v>30</v>
          </cell>
          <cell r="I350">
            <v>33157</v>
          </cell>
          <cell r="J350">
            <v>33346</v>
          </cell>
          <cell r="K350">
            <v>44304</v>
          </cell>
          <cell r="L350">
            <v>80000</v>
          </cell>
          <cell r="O350">
            <v>80000</v>
          </cell>
          <cell r="P350">
            <v>80000</v>
          </cell>
          <cell r="R350">
            <v>80000</v>
          </cell>
          <cell r="S350">
            <v>80000</v>
          </cell>
        </row>
        <row r="351">
          <cell r="A351">
            <v>5066</v>
          </cell>
          <cell r="B351" t="str">
            <v>SCAQMD Solar Port</v>
          </cell>
          <cell r="C351" t="str">
            <v>SO3</v>
          </cell>
          <cell r="D351" t="str">
            <v>Solar</v>
          </cell>
          <cell r="E351" t="str">
            <v>Pam Snethen</v>
          </cell>
          <cell r="F351" t="str">
            <v>Active</v>
          </cell>
          <cell r="G351">
            <v>34743</v>
          </cell>
          <cell r="H351">
            <v>5</v>
          </cell>
          <cell r="I351">
            <v>34334</v>
          </cell>
          <cell r="J351">
            <v>34334</v>
          </cell>
          <cell r="N351">
            <v>73</v>
          </cell>
          <cell r="O351">
            <v>73</v>
          </cell>
          <cell r="S351">
            <v>73</v>
          </cell>
        </row>
        <row r="352">
          <cell r="A352">
            <v>5067</v>
          </cell>
          <cell r="B352" t="str">
            <v>Robert Siebert</v>
          </cell>
          <cell r="C352" t="str">
            <v>SO3</v>
          </cell>
          <cell r="D352" t="str">
            <v>Solar</v>
          </cell>
          <cell r="E352" t="str">
            <v>Anthony F Blakemore</v>
          </cell>
          <cell r="F352" t="str">
            <v>Terminated</v>
          </cell>
          <cell r="G352">
            <v>34569</v>
          </cell>
          <cell r="H352">
            <v>10</v>
          </cell>
          <cell r="I352">
            <v>34696</v>
          </cell>
          <cell r="J352">
            <v>34696</v>
          </cell>
          <cell r="N352">
            <v>1</v>
          </cell>
          <cell r="O352">
            <v>1</v>
          </cell>
          <cell r="S352">
            <v>1</v>
          </cell>
        </row>
        <row r="353">
          <cell r="A353">
            <v>5071</v>
          </cell>
          <cell r="B353" t="str">
            <v>Taco Loco</v>
          </cell>
          <cell r="C353" t="str">
            <v>SO3</v>
          </cell>
          <cell r="D353" t="str">
            <v>Solar</v>
          </cell>
          <cell r="E353" t="str">
            <v>Cathy Mendoza</v>
          </cell>
          <cell r="F353" t="str">
            <v>Terminated</v>
          </cell>
          <cell r="G353">
            <v>35202</v>
          </cell>
          <cell r="H353">
            <v>10</v>
          </cell>
          <cell r="I353">
            <v>35367</v>
          </cell>
          <cell r="J353">
            <v>35367</v>
          </cell>
          <cell r="K353">
            <v>36660</v>
          </cell>
        </row>
        <row r="354">
          <cell r="A354">
            <v>5090</v>
          </cell>
          <cell r="B354" t="str">
            <v>Community Corp. of Santa Monica</v>
          </cell>
          <cell r="C354" t="str">
            <v>NEG</v>
          </cell>
          <cell r="D354" t="str">
            <v>Solar</v>
          </cell>
          <cell r="E354" t="str">
            <v>Pam Snethen</v>
          </cell>
          <cell r="F354" t="str">
            <v>Terminated</v>
          </cell>
          <cell r="G354">
            <v>37414</v>
          </cell>
          <cell r="H354">
            <v>0</v>
          </cell>
          <cell r="I354">
            <v>37419</v>
          </cell>
          <cell r="K354">
            <v>38807</v>
          </cell>
          <cell r="M354">
            <v>42</v>
          </cell>
          <cell r="O354">
            <v>42</v>
          </cell>
          <cell r="Q354">
            <v>42</v>
          </cell>
          <cell r="R354">
            <v>42</v>
          </cell>
          <cell r="S354">
            <v>45</v>
          </cell>
        </row>
        <row r="355">
          <cell r="A355">
            <v>5101</v>
          </cell>
          <cell r="B355" t="str">
            <v>SES Solar One LLC</v>
          </cell>
          <cell r="C355" t="str">
            <v>ERR</v>
          </cell>
          <cell r="D355" t="str">
            <v>Solar</v>
          </cell>
          <cell r="E355" t="str">
            <v>Cathy Mendoza</v>
          </cell>
          <cell r="F355" t="str">
            <v>Active</v>
          </cell>
          <cell r="G355">
            <v>38573</v>
          </cell>
          <cell r="H355">
            <v>20</v>
          </cell>
        </row>
        <row r="356">
          <cell r="A356">
            <v>5200</v>
          </cell>
          <cell r="B356" t="str">
            <v>John Paul Dejoria</v>
          </cell>
          <cell r="C356" t="str">
            <v>QF Bypass</v>
          </cell>
          <cell r="D356" t="str">
            <v>Solar</v>
          </cell>
          <cell r="E356" t="str">
            <v>Michele Walker</v>
          </cell>
          <cell r="F356" t="str">
            <v>Terminated</v>
          </cell>
          <cell r="G356">
            <v>35969</v>
          </cell>
          <cell r="H356">
            <v>1</v>
          </cell>
          <cell r="I356">
            <v>35977</v>
          </cell>
          <cell r="K356">
            <v>36159</v>
          </cell>
          <cell r="S356">
            <v>6</v>
          </cell>
        </row>
        <row r="357">
          <cell r="A357">
            <v>5201</v>
          </cell>
          <cell r="B357" t="str">
            <v>The Chouniard Family Trust</v>
          </cell>
          <cell r="C357" t="str">
            <v>QF Bypass</v>
          </cell>
          <cell r="D357" t="str">
            <v>Solar</v>
          </cell>
          <cell r="E357" t="str">
            <v>Michele Walker</v>
          </cell>
          <cell r="F357" t="str">
            <v>Terminated</v>
          </cell>
          <cell r="G357">
            <v>35969</v>
          </cell>
          <cell r="H357">
            <v>1</v>
          </cell>
          <cell r="I357">
            <v>35977</v>
          </cell>
          <cell r="K357">
            <v>36159</v>
          </cell>
          <cell r="S357">
            <v>2</v>
          </cell>
        </row>
        <row r="358">
          <cell r="A358">
            <v>5202</v>
          </cell>
          <cell r="B358" t="str">
            <v>Ronald L Rambin</v>
          </cell>
          <cell r="C358" t="str">
            <v>QF Bypass</v>
          </cell>
          <cell r="D358" t="str">
            <v>Solar</v>
          </cell>
          <cell r="E358" t="str">
            <v>Michele Walker</v>
          </cell>
          <cell r="F358" t="str">
            <v>Terminated</v>
          </cell>
          <cell r="G358">
            <v>35986</v>
          </cell>
          <cell r="H358">
            <v>1</v>
          </cell>
          <cell r="I358">
            <v>36008</v>
          </cell>
          <cell r="K358">
            <v>36159</v>
          </cell>
          <cell r="S358">
            <v>6</v>
          </cell>
        </row>
        <row r="359">
          <cell r="A359">
            <v>5203</v>
          </cell>
          <cell r="B359" t="str">
            <v>Fred Beasom</v>
          </cell>
          <cell r="C359" t="str">
            <v>QF Bypass</v>
          </cell>
          <cell r="D359" t="str">
            <v>Solar</v>
          </cell>
          <cell r="E359" t="str">
            <v>Michele Walker</v>
          </cell>
          <cell r="F359" t="str">
            <v>Terminated</v>
          </cell>
          <cell r="G359">
            <v>35986</v>
          </cell>
          <cell r="H359">
            <v>1</v>
          </cell>
          <cell r="I359">
            <v>36008</v>
          </cell>
          <cell r="K359">
            <v>36159</v>
          </cell>
          <cell r="S359">
            <v>3</v>
          </cell>
        </row>
        <row r="360">
          <cell r="A360">
            <v>5204</v>
          </cell>
          <cell r="B360" t="str">
            <v>Joel Davidson</v>
          </cell>
          <cell r="C360" t="str">
            <v>QF Bypass</v>
          </cell>
          <cell r="D360" t="str">
            <v>Solar</v>
          </cell>
          <cell r="E360" t="str">
            <v>Michele Walker</v>
          </cell>
          <cell r="F360" t="str">
            <v>Terminated</v>
          </cell>
          <cell r="G360">
            <v>35986</v>
          </cell>
          <cell r="H360">
            <v>1</v>
          </cell>
          <cell r="I360">
            <v>36008</v>
          </cell>
          <cell r="K360">
            <v>36159</v>
          </cell>
          <cell r="S360">
            <v>2</v>
          </cell>
        </row>
        <row r="361">
          <cell r="A361">
            <v>5205</v>
          </cell>
          <cell r="B361" t="str">
            <v>Tom</v>
          </cell>
          <cell r="C361" t="str">
            <v>SO1</v>
          </cell>
          <cell r="D361" t="str">
            <v>Solar</v>
          </cell>
          <cell r="E361" t="str">
            <v>Michele Walker</v>
          </cell>
          <cell r="F361" t="str">
            <v>Terminated</v>
          </cell>
          <cell r="G361">
            <v>35582</v>
          </cell>
          <cell r="H361">
            <v>0</v>
          </cell>
          <cell r="I361">
            <v>35582</v>
          </cell>
          <cell r="K361">
            <v>35581</v>
          </cell>
        </row>
        <row r="362">
          <cell r="A362">
            <v>6004</v>
          </cell>
          <cell r="B362" t="str">
            <v>FPL Energy Cabazon Wind, LLC</v>
          </cell>
          <cell r="C362" t="str">
            <v>SO4</v>
          </cell>
          <cell r="D362" t="str">
            <v>Wind</v>
          </cell>
          <cell r="E362" t="str">
            <v>Anthony F Blakemore</v>
          </cell>
          <cell r="F362" t="str">
            <v>Active</v>
          </cell>
          <cell r="G362">
            <v>31019</v>
          </cell>
          <cell r="H362">
            <v>30</v>
          </cell>
          <cell r="I362">
            <v>31019</v>
          </cell>
          <cell r="J362">
            <v>31019</v>
          </cell>
          <cell r="K362">
            <v>41975</v>
          </cell>
          <cell r="M362">
            <v>40000</v>
          </cell>
          <cell r="O362">
            <v>40000</v>
          </cell>
          <cell r="Q362">
            <v>39750</v>
          </cell>
          <cell r="R362">
            <v>39750</v>
          </cell>
          <cell r="S362">
            <v>40000</v>
          </cell>
        </row>
        <row r="363">
          <cell r="A363">
            <v>6006</v>
          </cell>
          <cell r="B363" t="str">
            <v>Mogul Energy Partnership I</v>
          </cell>
          <cell r="C363" t="str">
            <v>NEG</v>
          </cell>
          <cell r="D363" t="str">
            <v>Wind</v>
          </cell>
          <cell r="E363" t="str">
            <v>Cathy Mendoza</v>
          </cell>
          <cell r="F363" t="str">
            <v>Active</v>
          </cell>
          <cell r="G363">
            <v>30012</v>
          </cell>
          <cell r="H363">
            <v>30</v>
          </cell>
          <cell r="I363">
            <v>30126</v>
          </cell>
          <cell r="J363">
            <v>30126</v>
          </cell>
          <cell r="K363">
            <v>41084</v>
          </cell>
          <cell r="M363">
            <v>4000</v>
          </cell>
          <cell r="O363">
            <v>4000</v>
          </cell>
          <cell r="Q363">
            <v>4000</v>
          </cell>
          <cell r="R363">
            <v>4000</v>
          </cell>
          <cell r="S363">
            <v>4000</v>
          </cell>
        </row>
        <row r="364">
          <cell r="A364">
            <v>6007</v>
          </cell>
          <cell r="B364" t="str">
            <v>Mesa Wind Developers</v>
          </cell>
          <cell r="C364" t="str">
            <v>NEG</v>
          </cell>
          <cell r="D364" t="str">
            <v>Wind</v>
          </cell>
          <cell r="E364" t="str">
            <v>Bruce McCarthy</v>
          </cell>
          <cell r="F364" t="str">
            <v>Terminated</v>
          </cell>
          <cell r="G364">
            <v>30053</v>
          </cell>
          <cell r="H364">
            <v>20</v>
          </cell>
          <cell r="I364">
            <v>31015</v>
          </cell>
          <cell r="J364">
            <v>31015</v>
          </cell>
          <cell r="K364">
            <v>38525</v>
          </cell>
          <cell r="M364">
            <v>30000</v>
          </cell>
          <cell r="O364">
            <v>30000</v>
          </cell>
          <cell r="Q364">
            <v>29900</v>
          </cell>
          <cell r="R364">
            <v>29900</v>
          </cell>
          <cell r="S364">
            <v>30000</v>
          </cell>
        </row>
        <row r="365">
          <cell r="A365">
            <v>6009</v>
          </cell>
          <cell r="B365" t="str">
            <v>San Gorgonio Wind Farms Inc I</v>
          </cell>
          <cell r="C365" t="str">
            <v>NEG</v>
          </cell>
          <cell r="D365" t="str">
            <v>Wind</v>
          </cell>
          <cell r="E365" t="str">
            <v>Cathy Mendoza</v>
          </cell>
          <cell r="F365" t="str">
            <v>Active</v>
          </cell>
          <cell r="G365">
            <v>30260</v>
          </cell>
          <cell r="H365">
            <v>25</v>
          </cell>
          <cell r="I365">
            <v>30376</v>
          </cell>
          <cell r="J365">
            <v>30376</v>
          </cell>
          <cell r="K365">
            <v>39507</v>
          </cell>
          <cell r="L365">
            <v>360</v>
          </cell>
          <cell r="M365">
            <v>2144</v>
          </cell>
          <cell r="N365">
            <v>496</v>
          </cell>
          <cell r="O365">
            <v>3000</v>
          </cell>
          <cell r="P365">
            <v>360</v>
          </cell>
          <cell r="Q365">
            <v>2144</v>
          </cell>
          <cell r="R365">
            <v>2504</v>
          </cell>
          <cell r="S365">
            <v>3000</v>
          </cell>
        </row>
        <row r="366">
          <cell r="A366">
            <v>6010</v>
          </cell>
          <cell r="B366" t="str">
            <v>Zond Systems Inc.  II</v>
          </cell>
          <cell r="C366" t="str">
            <v>NEG</v>
          </cell>
          <cell r="D366" t="str">
            <v>Wind</v>
          </cell>
          <cell r="E366" t="str">
            <v>Bruce McCarthy</v>
          </cell>
          <cell r="F366" t="str">
            <v>Terminated</v>
          </cell>
          <cell r="G366">
            <v>30315</v>
          </cell>
          <cell r="H366">
            <v>30</v>
          </cell>
          <cell r="I366">
            <v>30357</v>
          </cell>
          <cell r="J366">
            <v>30357</v>
          </cell>
          <cell r="K366">
            <v>35620</v>
          </cell>
          <cell r="L366">
            <v>9325</v>
          </cell>
          <cell r="O366">
            <v>9325</v>
          </cell>
          <cell r="S366">
            <v>9325</v>
          </cell>
        </row>
        <row r="367">
          <cell r="A367">
            <v>6011</v>
          </cell>
          <cell r="B367" t="str">
            <v>Boxcar I Power Purchase Contract Trust</v>
          </cell>
          <cell r="C367" t="str">
            <v>SO4</v>
          </cell>
          <cell r="D367" t="str">
            <v>Wind</v>
          </cell>
          <cell r="E367" t="str">
            <v>David R Cox</v>
          </cell>
          <cell r="F367" t="str">
            <v>Active</v>
          </cell>
          <cell r="G367">
            <v>30862</v>
          </cell>
          <cell r="H367">
            <v>30</v>
          </cell>
          <cell r="I367">
            <v>30314</v>
          </cell>
          <cell r="J367">
            <v>30803</v>
          </cell>
          <cell r="K367">
            <v>41759</v>
          </cell>
          <cell r="M367">
            <v>8000</v>
          </cell>
          <cell r="O367">
            <v>8000</v>
          </cell>
          <cell r="Q367">
            <v>5222</v>
          </cell>
          <cell r="R367">
            <v>5222</v>
          </cell>
          <cell r="S367">
            <v>8000</v>
          </cell>
        </row>
        <row r="368">
          <cell r="A368">
            <v>6012</v>
          </cell>
          <cell r="B368" t="str">
            <v>Windsong Wind Park</v>
          </cell>
          <cell r="C368" t="str">
            <v>NEG</v>
          </cell>
          <cell r="D368" t="str">
            <v>Wind</v>
          </cell>
          <cell r="E368" t="str">
            <v>David R Cox</v>
          </cell>
          <cell r="F368" t="str">
            <v>Active</v>
          </cell>
          <cell r="G368">
            <v>30378</v>
          </cell>
          <cell r="H368">
            <v>30</v>
          </cell>
          <cell r="I368">
            <v>30313</v>
          </cell>
          <cell r="J368">
            <v>30378</v>
          </cell>
          <cell r="K368">
            <v>41336</v>
          </cell>
          <cell r="L368">
            <v>2400</v>
          </cell>
          <cell r="O368">
            <v>2400</v>
          </cell>
          <cell r="P368">
            <v>2400</v>
          </cell>
          <cell r="R368">
            <v>2400</v>
          </cell>
          <cell r="S368">
            <v>2400</v>
          </cell>
        </row>
        <row r="369">
          <cell r="A369">
            <v>6019</v>
          </cell>
          <cell r="B369" t="str">
            <v>Zephyr Park, LTD</v>
          </cell>
          <cell r="C369" t="str">
            <v>SO4</v>
          </cell>
          <cell r="D369" t="str">
            <v>Wind</v>
          </cell>
          <cell r="E369" t="str">
            <v>David R Cox</v>
          </cell>
          <cell r="F369" t="str">
            <v>Active</v>
          </cell>
          <cell r="G369">
            <v>30823</v>
          </cell>
          <cell r="H369">
            <v>30</v>
          </cell>
          <cell r="I369">
            <v>36312</v>
          </cell>
          <cell r="J369">
            <v>30707</v>
          </cell>
          <cell r="K369">
            <v>41664</v>
          </cell>
          <cell r="M369">
            <v>4200</v>
          </cell>
          <cell r="O369">
            <v>4200</v>
          </cell>
          <cell r="Q369">
            <v>3500</v>
          </cell>
          <cell r="R369">
            <v>3500</v>
          </cell>
          <cell r="S369">
            <v>4200</v>
          </cell>
        </row>
        <row r="370">
          <cell r="A370">
            <v>6024</v>
          </cell>
          <cell r="B370" t="str">
            <v>Ridgetop Energy, LLC (I)</v>
          </cell>
          <cell r="C370" t="str">
            <v>SO4</v>
          </cell>
          <cell r="D370" t="str">
            <v>Wind</v>
          </cell>
          <cell r="E370" t="str">
            <v>Anthony F Blakemore</v>
          </cell>
          <cell r="F370" t="str">
            <v>Active</v>
          </cell>
          <cell r="G370">
            <v>31250</v>
          </cell>
          <cell r="H370">
            <v>30</v>
          </cell>
          <cell r="I370">
            <v>30681</v>
          </cell>
          <cell r="J370">
            <v>31078</v>
          </cell>
          <cell r="K370">
            <v>42034</v>
          </cell>
          <cell r="M370">
            <v>65000</v>
          </cell>
          <cell r="O370">
            <v>65000</v>
          </cell>
          <cell r="Q370">
            <v>64964</v>
          </cell>
          <cell r="R370">
            <v>64964</v>
          </cell>
          <cell r="S370">
            <v>65000</v>
          </cell>
        </row>
        <row r="371">
          <cell r="A371">
            <v>6029</v>
          </cell>
          <cell r="B371" t="str">
            <v>Coram Energy LLC  (ECT)</v>
          </cell>
          <cell r="C371" t="str">
            <v>RSO1</v>
          </cell>
          <cell r="D371" t="str">
            <v>Wind</v>
          </cell>
          <cell r="E371" t="str">
            <v>David R Cox</v>
          </cell>
          <cell r="F371" t="str">
            <v>Active</v>
          </cell>
          <cell r="G371">
            <v>30670</v>
          </cell>
          <cell r="H371">
            <v>20</v>
          </cell>
          <cell r="I371">
            <v>30651</v>
          </cell>
          <cell r="J371">
            <v>30771</v>
          </cell>
          <cell r="K371">
            <v>40109</v>
          </cell>
          <cell r="M371">
            <v>7500</v>
          </cell>
          <cell r="O371">
            <v>7500</v>
          </cell>
          <cell r="Q371">
            <v>7500</v>
          </cell>
          <cell r="R371">
            <v>7500</v>
          </cell>
          <cell r="S371">
            <v>7500</v>
          </cell>
        </row>
        <row r="372">
          <cell r="A372">
            <v>6030</v>
          </cell>
          <cell r="B372" t="str">
            <v>Windpower Partners 1993 L.P.</v>
          </cell>
          <cell r="C372" t="str">
            <v>SO4</v>
          </cell>
          <cell r="D372" t="str">
            <v>Wind</v>
          </cell>
          <cell r="E372" t="str">
            <v>Anthony F Blakemore</v>
          </cell>
          <cell r="F372" t="str">
            <v>Active</v>
          </cell>
          <cell r="G372">
            <v>30711</v>
          </cell>
          <cell r="H372">
            <v>30</v>
          </cell>
          <cell r="I372">
            <v>31029</v>
          </cell>
          <cell r="J372">
            <v>31029</v>
          </cell>
          <cell r="K372">
            <v>41985</v>
          </cell>
          <cell r="L372">
            <v>1656</v>
          </cell>
          <cell r="M372">
            <v>15424</v>
          </cell>
          <cell r="O372">
            <v>17080</v>
          </cell>
          <cell r="P372">
            <v>1656</v>
          </cell>
          <cell r="Q372">
            <v>11844</v>
          </cell>
          <cell r="R372">
            <v>13500</v>
          </cell>
          <cell r="S372">
            <v>17080</v>
          </cell>
        </row>
        <row r="373">
          <cell r="A373">
            <v>6031</v>
          </cell>
          <cell r="B373" t="str">
            <v>EUI Management PH Inc.</v>
          </cell>
          <cell r="C373" t="str">
            <v>SO4</v>
          </cell>
          <cell r="D373" t="str">
            <v>Wind</v>
          </cell>
          <cell r="E373" t="str">
            <v>David R Cox</v>
          </cell>
          <cell r="F373" t="str">
            <v>Active</v>
          </cell>
          <cell r="G373">
            <v>30769</v>
          </cell>
          <cell r="H373">
            <v>30</v>
          </cell>
          <cell r="I373">
            <v>31412</v>
          </cell>
          <cell r="J373">
            <v>31412</v>
          </cell>
          <cell r="K373">
            <v>42368</v>
          </cell>
          <cell r="M373">
            <v>25535</v>
          </cell>
          <cell r="O373">
            <v>25535</v>
          </cell>
          <cell r="Q373">
            <v>24483</v>
          </cell>
          <cell r="R373">
            <v>24483</v>
          </cell>
          <cell r="S373">
            <v>25535</v>
          </cell>
        </row>
        <row r="374">
          <cell r="A374">
            <v>6034</v>
          </cell>
          <cell r="B374" t="str">
            <v>So. California Sunbelt Developers</v>
          </cell>
          <cell r="C374" t="str">
            <v>SO4</v>
          </cell>
          <cell r="D374" t="str">
            <v>Wind</v>
          </cell>
          <cell r="E374" t="str">
            <v>Pam Snethen</v>
          </cell>
          <cell r="F374" t="str">
            <v>Inactive</v>
          </cell>
          <cell r="G374">
            <v>30838</v>
          </cell>
          <cell r="H374">
            <v>30</v>
          </cell>
          <cell r="I374">
            <v>31047</v>
          </cell>
          <cell r="J374">
            <v>31047</v>
          </cell>
          <cell r="K374">
            <v>42003</v>
          </cell>
          <cell r="S374">
            <v>16600</v>
          </cell>
        </row>
        <row r="375">
          <cell r="A375">
            <v>6035</v>
          </cell>
          <cell r="B375" t="str">
            <v>Windpower Partners 1993 L.P.</v>
          </cell>
          <cell r="C375" t="str">
            <v>SO4</v>
          </cell>
          <cell r="D375" t="str">
            <v>Wind</v>
          </cell>
          <cell r="E375" t="str">
            <v>Anthony F Blakemore</v>
          </cell>
          <cell r="F375" t="str">
            <v>Active</v>
          </cell>
          <cell r="G375">
            <v>30847</v>
          </cell>
          <cell r="H375">
            <v>30</v>
          </cell>
          <cell r="I375">
            <v>31408</v>
          </cell>
          <cell r="J375">
            <v>31408</v>
          </cell>
          <cell r="K375">
            <v>42364</v>
          </cell>
          <cell r="L375">
            <v>1707</v>
          </cell>
          <cell r="M375">
            <v>4593</v>
          </cell>
          <cell r="O375">
            <v>6300</v>
          </cell>
          <cell r="P375">
            <v>1707</v>
          </cell>
          <cell r="Q375">
            <v>3993</v>
          </cell>
          <cell r="R375">
            <v>5700</v>
          </cell>
          <cell r="S375">
            <v>6300</v>
          </cell>
        </row>
        <row r="376">
          <cell r="A376">
            <v>6036</v>
          </cell>
          <cell r="B376" t="str">
            <v>Section 28 Trust</v>
          </cell>
          <cell r="C376" t="str">
            <v>SO4</v>
          </cell>
          <cell r="D376" t="str">
            <v>Wind</v>
          </cell>
          <cell r="E376" t="str">
            <v>Michele Walker</v>
          </cell>
          <cell r="F376" t="str">
            <v>Terminated</v>
          </cell>
          <cell r="G376">
            <v>30845</v>
          </cell>
          <cell r="H376">
            <v>30</v>
          </cell>
          <cell r="I376">
            <v>31069</v>
          </cell>
          <cell r="J376">
            <v>31065</v>
          </cell>
          <cell r="K376">
            <v>36829</v>
          </cell>
          <cell r="M376">
            <v>43374</v>
          </cell>
          <cell r="N376">
            <v>1072</v>
          </cell>
          <cell r="O376">
            <v>44446</v>
          </cell>
          <cell r="P376">
            <v>2179</v>
          </cell>
          <cell r="Q376">
            <v>26191</v>
          </cell>
          <cell r="R376">
            <v>28370</v>
          </cell>
          <cell r="S376">
            <v>44446</v>
          </cell>
        </row>
        <row r="377">
          <cell r="A377">
            <v>6037</v>
          </cell>
          <cell r="B377" t="str">
            <v>Tehachapi Power Purchase Contract Trust</v>
          </cell>
          <cell r="C377" t="str">
            <v>SO4</v>
          </cell>
          <cell r="D377" t="str">
            <v>Wind</v>
          </cell>
          <cell r="E377" t="str">
            <v>Anthony F Blakemore</v>
          </cell>
          <cell r="F377" t="str">
            <v>Active</v>
          </cell>
          <cell r="G377">
            <v>30841</v>
          </cell>
          <cell r="H377">
            <v>30</v>
          </cell>
          <cell r="I377">
            <v>31761</v>
          </cell>
          <cell r="J377">
            <v>31761</v>
          </cell>
          <cell r="K377">
            <v>42718</v>
          </cell>
          <cell r="M377">
            <v>56000</v>
          </cell>
          <cell r="O377">
            <v>56000</v>
          </cell>
          <cell r="Q377">
            <v>55548</v>
          </cell>
          <cell r="R377">
            <v>55548</v>
          </cell>
          <cell r="S377">
            <v>56000</v>
          </cell>
        </row>
        <row r="378">
          <cell r="A378">
            <v>6039</v>
          </cell>
          <cell r="B378" t="str">
            <v>Enron Wind Systems, LLC (VG # I)</v>
          </cell>
          <cell r="C378" t="str">
            <v>SO4</v>
          </cell>
          <cell r="D378" t="str">
            <v>Wind</v>
          </cell>
          <cell r="E378" t="str">
            <v>Pam Snethen</v>
          </cell>
          <cell r="F378" t="str">
            <v>Active</v>
          </cell>
          <cell r="G378">
            <v>30855</v>
          </cell>
          <cell r="H378">
            <v>30</v>
          </cell>
          <cell r="I378">
            <v>30713</v>
          </cell>
          <cell r="J378">
            <v>30713</v>
          </cell>
          <cell r="K378">
            <v>41670</v>
          </cell>
          <cell r="M378">
            <v>6240</v>
          </cell>
          <cell r="O378">
            <v>6240</v>
          </cell>
          <cell r="Q378">
            <v>5725</v>
          </cell>
          <cell r="R378">
            <v>5725</v>
          </cell>
          <cell r="S378">
            <v>6240</v>
          </cell>
        </row>
        <row r="379">
          <cell r="A379">
            <v>6040</v>
          </cell>
          <cell r="B379" t="str">
            <v>Enron Wind Systems, LLC (VG #2)</v>
          </cell>
          <cell r="C379" t="str">
            <v>SO4</v>
          </cell>
          <cell r="D379" t="str">
            <v>Wind</v>
          </cell>
          <cell r="E379" t="str">
            <v>Pam Snethen</v>
          </cell>
          <cell r="F379" t="str">
            <v>Active</v>
          </cell>
          <cell r="G379">
            <v>30855</v>
          </cell>
          <cell r="H379">
            <v>30</v>
          </cell>
          <cell r="I379">
            <v>30926</v>
          </cell>
          <cell r="J379">
            <v>30926</v>
          </cell>
          <cell r="K379">
            <v>41882</v>
          </cell>
          <cell r="M379">
            <v>6925</v>
          </cell>
          <cell r="O379">
            <v>6925</v>
          </cell>
          <cell r="Q379">
            <v>6895</v>
          </cell>
          <cell r="R379">
            <v>6895</v>
          </cell>
          <cell r="S379">
            <v>6925</v>
          </cell>
        </row>
        <row r="380">
          <cell r="A380">
            <v>6041</v>
          </cell>
          <cell r="B380" t="str">
            <v>Enron Wind Systems, LLC (VG #3)</v>
          </cell>
          <cell r="C380" t="str">
            <v>SO4</v>
          </cell>
          <cell r="D380" t="str">
            <v>Wind</v>
          </cell>
          <cell r="E380" t="str">
            <v>Pam Snethen</v>
          </cell>
          <cell r="F380" t="str">
            <v>Active</v>
          </cell>
          <cell r="G380">
            <v>30855</v>
          </cell>
          <cell r="H380">
            <v>30</v>
          </cell>
          <cell r="I380">
            <v>31017</v>
          </cell>
          <cell r="J380">
            <v>31017</v>
          </cell>
          <cell r="K380">
            <v>41973</v>
          </cell>
          <cell r="M380">
            <v>6015</v>
          </cell>
          <cell r="O380">
            <v>6015</v>
          </cell>
          <cell r="Q380">
            <v>5955</v>
          </cell>
          <cell r="R380">
            <v>5955</v>
          </cell>
          <cell r="S380">
            <v>6015</v>
          </cell>
        </row>
        <row r="381">
          <cell r="A381">
            <v>6042</v>
          </cell>
          <cell r="B381" t="str">
            <v>Enron Wind Systems, LLC (VG #4)</v>
          </cell>
          <cell r="C381" t="str">
            <v>SO4</v>
          </cell>
          <cell r="D381" t="str">
            <v>Wind</v>
          </cell>
          <cell r="E381" t="str">
            <v>Pam Snethen</v>
          </cell>
          <cell r="F381" t="str">
            <v>Active</v>
          </cell>
          <cell r="G381">
            <v>30855</v>
          </cell>
          <cell r="H381">
            <v>30</v>
          </cell>
          <cell r="I381">
            <v>31337</v>
          </cell>
          <cell r="J381">
            <v>31337</v>
          </cell>
          <cell r="K381">
            <v>42293</v>
          </cell>
          <cell r="M381">
            <v>6770</v>
          </cell>
          <cell r="O381">
            <v>6770</v>
          </cell>
          <cell r="Q381">
            <v>6265</v>
          </cell>
          <cell r="R381">
            <v>6265</v>
          </cell>
          <cell r="S381">
            <v>6770</v>
          </cell>
        </row>
        <row r="382">
          <cell r="A382">
            <v>6043</v>
          </cell>
          <cell r="B382" t="str">
            <v>Zond Wind Systems Partners, Series 85-A</v>
          </cell>
          <cell r="C382" t="str">
            <v>SO4</v>
          </cell>
          <cell r="D382" t="str">
            <v>Wind</v>
          </cell>
          <cell r="E382" t="str">
            <v>Pam Snethen</v>
          </cell>
          <cell r="F382" t="str">
            <v>Active</v>
          </cell>
          <cell r="G382">
            <v>30855</v>
          </cell>
          <cell r="H382">
            <v>30</v>
          </cell>
          <cell r="I382">
            <v>31364</v>
          </cell>
          <cell r="J382">
            <v>31364</v>
          </cell>
          <cell r="K382">
            <v>42321</v>
          </cell>
          <cell r="M382">
            <v>17000</v>
          </cell>
          <cell r="O382">
            <v>17000</v>
          </cell>
          <cell r="Q382">
            <v>14890</v>
          </cell>
          <cell r="R382">
            <v>14890</v>
          </cell>
          <cell r="S382">
            <v>17000</v>
          </cell>
        </row>
        <row r="383">
          <cell r="A383">
            <v>6044</v>
          </cell>
          <cell r="B383" t="str">
            <v>Zond Wind Systems Partners, Series 85-B</v>
          </cell>
          <cell r="C383" t="str">
            <v>SO4</v>
          </cell>
          <cell r="D383" t="str">
            <v>Wind</v>
          </cell>
          <cell r="E383" t="str">
            <v>Pam Snethen</v>
          </cell>
          <cell r="F383" t="str">
            <v>Active</v>
          </cell>
          <cell r="G383">
            <v>30855</v>
          </cell>
          <cell r="H383">
            <v>30</v>
          </cell>
          <cell r="I383">
            <v>31751</v>
          </cell>
          <cell r="J383">
            <v>31751</v>
          </cell>
          <cell r="K383">
            <v>42709</v>
          </cell>
          <cell r="M383">
            <v>22500</v>
          </cell>
          <cell r="O383">
            <v>22500</v>
          </cell>
          <cell r="Q383">
            <v>21240</v>
          </cell>
          <cell r="R383">
            <v>21240</v>
          </cell>
          <cell r="S383">
            <v>22500</v>
          </cell>
        </row>
        <row r="384">
          <cell r="A384">
            <v>6051</v>
          </cell>
          <cell r="B384" t="str">
            <v>Section 20 Trust</v>
          </cell>
          <cell r="C384" t="str">
            <v>SO4</v>
          </cell>
          <cell r="D384" t="str">
            <v>Wind</v>
          </cell>
          <cell r="E384" t="str">
            <v>Michele Walker</v>
          </cell>
          <cell r="F384" t="str">
            <v>Active</v>
          </cell>
          <cell r="G384">
            <v>30869</v>
          </cell>
          <cell r="H384">
            <v>30</v>
          </cell>
          <cell r="I384">
            <v>31057</v>
          </cell>
          <cell r="J384">
            <v>31057</v>
          </cell>
          <cell r="K384">
            <v>42013</v>
          </cell>
          <cell r="M384">
            <v>13510</v>
          </cell>
          <cell r="O384">
            <v>13510</v>
          </cell>
          <cell r="Q384">
            <v>12928</v>
          </cell>
          <cell r="R384">
            <v>12928</v>
          </cell>
          <cell r="S384">
            <v>13510</v>
          </cell>
        </row>
        <row r="385">
          <cell r="A385">
            <v>6052</v>
          </cell>
          <cell r="B385" t="str">
            <v>NAWP Inc. [East Winds Proj]</v>
          </cell>
          <cell r="C385" t="str">
            <v>SO4</v>
          </cell>
          <cell r="D385" t="str">
            <v>Wind</v>
          </cell>
          <cell r="E385" t="str">
            <v>Michele Walker</v>
          </cell>
          <cell r="F385" t="str">
            <v>Active</v>
          </cell>
          <cell r="G385">
            <v>30869</v>
          </cell>
          <cell r="H385">
            <v>30</v>
          </cell>
          <cell r="I385">
            <v>31054</v>
          </cell>
          <cell r="J385">
            <v>31054</v>
          </cell>
          <cell r="K385">
            <v>42010</v>
          </cell>
          <cell r="M385">
            <v>4165</v>
          </cell>
          <cell r="O385">
            <v>4165</v>
          </cell>
          <cell r="Q385">
            <v>4900</v>
          </cell>
          <cell r="R385">
            <v>4900</v>
          </cell>
          <cell r="S385">
            <v>4165</v>
          </cell>
        </row>
        <row r="386">
          <cell r="A386">
            <v>6053</v>
          </cell>
          <cell r="B386" t="str">
            <v>Difwind Farms Limited V</v>
          </cell>
          <cell r="C386" t="str">
            <v>SO4</v>
          </cell>
          <cell r="D386" t="str">
            <v>Wind</v>
          </cell>
          <cell r="E386" t="str">
            <v>David R Cox</v>
          </cell>
          <cell r="F386" t="str">
            <v>Active</v>
          </cell>
          <cell r="G386">
            <v>30869</v>
          </cell>
          <cell r="H386">
            <v>30</v>
          </cell>
          <cell r="I386">
            <v>31700</v>
          </cell>
          <cell r="J386">
            <v>31700</v>
          </cell>
          <cell r="K386">
            <v>42657</v>
          </cell>
          <cell r="M386">
            <v>7900</v>
          </cell>
          <cell r="O386">
            <v>7900</v>
          </cell>
          <cell r="Q386">
            <v>7884</v>
          </cell>
          <cell r="R386">
            <v>7884</v>
          </cell>
          <cell r="S386">
            <v>7900</v>
          </cell>
        </row>
        <row r="387">
          <cell r="A387">
            <v>6054</v>
          </cell>
          <cell r="B387" t="str">
            <v>Wind Farm Management  Inc.</v>
          </cell>
          <cell r="C387" t="str">
            <v>SO4</v>
          </cell>
          <cell r="D387" t="str">
            <v>Wind</v>
          </cell>
          <cell r="E387" t="str">
            <v>Michele Walker</v>
          </cell>
          <cell r="F387" t="str">
            <v>Terminated</v>
          </cell>
          <cell r="G387">
            <v>30914</v>
          </cell>
          <cell r="H387">
            <v>30</v>
          </cell>
          <cell r="I387">
            <v>31072</v>
          </cell>
          <cell r="J387">
            <v>31072</v>
          </cell>
          <cell r="K387">
            <v>37986</v>
          </cell>
          <cell r="M387">
            <v>5000</v>
          </cell>
          <cell r="O387">
            <v>5000</v>
          </cell>
          <cell r="Q387">
            <v>400</v>
          </cell>
          <cell r="R387">
            <v>400</v>
          </cell>
          <cell r="S387">
            <v>5000</v>
          </cell>
        </row>
        <row r="388">
          <cell r="A388">
            <v>6055</v>
          </cell>
          <cell r="B388" t="str">
            <v>Coram Energy, LLC</v>
          </cell>
          <cell r="C388" t="str">
            <v>SO4</v>
          </cell>
          <cell r="D388" t="str">
            <v>Wind</v>
          </cell>
          <cell r="E388" t="str">
            <v>David R Cox</v>
          </cell>
          <cell r="F388" t="str">
            <v>Active</v>
          </cell>
          <cell r="G388">
            <v>30901</v>
          </cell>
          <cell r="H388">
            <v>30</v>
          </cell>
          <cell r="I388">
            <v>31387</v>
          </cell>
          <cell r="J388">
            <v>31387</v>
          </cell>
          <cell r="K388">
            <v>42343</v>
          </cell>
          <cell r="M388">
            <v>3000</v>
          </cell>
          <cell r="O388">
            <v>3000</v>
          </cell>
          <cell r="Q388">
            <v>1880</v>
          </cell>
          <cell r="R388">
            <v>1880</v>
          </cell>
          <cell r="S388">
            <v>3000</v>
          </cell>
        </row>
        <row r="389">
          <cell r="A389">
            <v>6056</v>
          </cell>
          <cell r="B389" t="str">
            <v>So.California Sunbelt Dev (Edom Hill)</v>
          </cell>
          <cell r="C389" t="str">
            <v>SO4</v>
          </cell>
          <cell r="D389" t="str">
            <v>Wind</v>
          </cell>
          <cell r="E389" t="str">
            <v>Pam Snethen</v>
          </cell>
          <cell r="F389" t="str">
            <v>Active</v>
          </cell>
          <cell r="G389">
            <v>30930</v>
          </cell>
          <cell r="H389">
            <v>30</v>
          </cell>
          <cell r="I389">
            <v>31121</v>
          </cell>
          <cell r="J389">
            <v>31121</v>
          </cell>
          <cell r="K389">
            <v>42077</v>
          </cell>
          <cell r="M389">
            <v>20000</v>
          </cell>
          <cell r="O389">
            <v>20000</v>
          </cell>
          <cell r="Q389">
            <v>10465</v>
          </cell>
          <cell r="R389">
            <v>10465</v>
          </cell>
          <cell r="S389">
            <v>20000</v>
          </cell>
        </row>
        <row r="390">
          <cell r="A390">
            <v>6057</v>
          </cell>
          <cell r="B390" t="str">
            <v>Cameron Ridge LLC (III)</v>
          </cell>
          <cell r="C390" t="str">
            <v>SO4</v>
          </cell>
          <cell r="D390" t="str">
            <v>Wind</v>
          </cell>
          <cell r="E390" t="str">
            <v>Anthony F Blakemore</v>
          </cell>
          <cell r="F390" t="str">
            <v>Active</v>
          </cell>
          <cell r="G390">
            <v>30900</v>
          </cell>
          <cell r="H390">
            <v>30</v>
          </cell>
          <cell r="I390">
            <v>31003</v>
          </cell>
          <cell r="J390">
            <v>31003</v>
          </cell>
          <cell r="K390">
            <v>41959</v>
          </cell>
          <cell r="M390">
            <v>47120</v>
          </cell>
          <cell r="O390">
            <v>47120</v>
          </cell>
          <cell r="Q390">
            <v>47016</v>
          </cell>
          <cell r="R390">
            <v>47016</v>
          </cell>
          <cell r="S390">
            <v>47120</v>
          </cell>
        </row>
        <row r="391">
          <cell r="A391">
            <v>6058</v>
          </cell>
          <cell r="B391" t="str">
            <v>San Gorgonio Westwinds II, LLC</v>
          </cell>
          <cell r="C391" t="str">
            <v>SO4</v>
          </cell>
          <cell r="D391" t="str">
            <v>Wind</v>
          </cell>
          <cell r="E391" t="str">
            <v>Michele Walker</v>
          </cell>
          <cell r="F391" t="str">
            <v>Active</v>
          </cell>
          <cell r="G391">
            <v>30935</v>
          </cell>
          <cell r="H391">
            <v>30</v>
          </cell>
          <cell r="I391">
            <v>31375</v>
          </cell>
          <cell r="J391">
            <v>31375</v>
          </cell>
          <cell r="K391">
            <v>42331</v>
          </cell>
          <cell r="M391">
            <v>10000</v>
          </cell>
          <cell r="O391">
            <v>10000</v>
          </cell>
          <cell r="Q391">
            <v>5680</v>
          </cell>
          <cell r="R391">
            <v>5680</v>
          </cell>
          <cell r="S391">
            <v>10000</v>
          </cell>
        </row>
        <row r="392">
          <cell r="A392">
            <v>6060</v>
          </cell>
          <cell r="B392" t="str">
            <v>Calwind Resources Inc.</v>
          </cell>
          <cell r="C392" t="str">
            <v>SO4</v>
          </cell>
          <cell r="D392" t="str">
            <v>Wind</v>
          </cell>
          <cell r="E392" t="str">
            <v>Cathy Mendoza</v>
          </cell>
          <cell r="F392" t="str">
            <v>Active</v>
          </cell>
          <cell r="G392">
            <v>31000</v>
          </cell>
          <cell r="H392">
            <v>25</v>
          </cell>
          <cell r="I392">
            <v>31046</v>
          </cell>
          <cell r="J392">
            <v>31046</v>
          </cell>
          <cell r="K392">
            <v>40176</v>
          </cell>
          <cell r="M392">
            <v>9000</v>
          </cell>
          <cell r="O392">
            <v>9000</v>
          </cell>
          <cell r="Q392">
            <v>8710</v>
          </cell>
          <cell r="R392">
            <v>8710</v>
          </cell>
          <cell r="S392">
            <v>9000</v>
          </cell>
        </row>
        <row r="393">
          <cell r="A393">
            <v>6061</v>
          </cell>
          <cell r="B393" t="str">
            <v>Windridge Incorporated</v>
          </cell>
          <cell r="C393" t="str">
            <v>SO4</v>
          </cell>
          <cell r="D393" t="str">
            <v>Wind</v>
          </cell>
          <cell r="E393" t="str">
            <v>Cathy Mendoza</v>
          </cell>
          <cell r="F393" t="str">
            <v>Active</v>
          </cell>
          <cell r="G393">
            <v>31023</v>
          </cell>
          <cell r="H393">
            <v>30</v>
          </cell>
          <cell r="I393">
            <v>31199</v>
          </cell>
          <cell r="J393">
            <v>31199</v>
          </cell>
          <cell r="K393">
            <v>42155</v>
          </cell>
          <cell r="M393">
            <v>4500</v>
          </cell>
          <cell r="O393">
            <v>4500</v>
          </cell>
          <cell r="Q393">
            <v>2340</v>
          </cell>
          <cell r="R393">
            <v>2340</v>
          </cell>
          <cell r="S393">
            <v>4500</v>
          </cell>
        </row>
        <row r="394">
          <cell r="A394">
            <v>6062</v>
          </cell>
          <cell r="B394" t="str">
            <v>Energy Development &amp; Const. Corp.</v>
          </cell>
          <cell r="C394" t="str">
            <v>SO4</v>
          </cell>
          <cell r="D394" t="str">
            <v>Wind</v>
          </cell>
          <cell r="E394" t="str">
            <v>Cathy Mendoza</v>
          </cell>
          <cell r="F394" t="str">
            <v>Active</v>
          </cell>
          <cell r="G394">
            <v>31029</v>
          </cell>
          <cell r="H394">
            <v>30</v>
          </cell>
          <cell r="I394">
            <v>31078</v>
          </cell>
          <cell r="J394">
            <v>31078</v>
          </cell>
          <cell r="K394">
            <v>42034</v>
          </cell>
          <cell r="M394">
            <v>11655</v>
          </cell>
          <cell r="O394">
            <v>11655</v>
          </cell>
          <cell r="Q394">
            <v>11700</v>
          </cell>
          <cell r="R394">
            <v>11700</v>
          </cell>
          <cell r="S394">
            <v>11655</v>
          </cell>
        </row>
        <row r="395">
          <cell r="A395">
            <v>6063</v>
          </cell>
          <cell r="B395" t="str">
            <v>Desert Winds I PPC Trust</v>
          </cell>
          <cell r="C395" t="str">
            <v>SO4</v>
          </cell>
          <cell r="D395" t="str">
            <v>Wind</v>
          </cell>
          <cell r="E395" t="str">
            <v>Michele Walker</v>
          </cell>
          <cell r="F395" t="str">
            <v>Active</v>
          </cell>
          <cell r="G395">
            <v>31020</v>
          </cell>
          <cell r="H395">
            <v>30</v>
          </cell>
          <cell r="I395">
            <v>32813</v>
          </cell>
          <cell r="J395">
            <v>32813</v>
          </cell>
          <cell r="K395">
            <v>43769</v>
          </cell>
          <cell r="M395">
            <v>48000</v>
          </cell>
          <cell r="O395">
            <v>48000</v>
          </cell>
          <cell r="Q395">
            <v>48000</v>
          </cell>
          <cell r="R395">
            <v>48000</v>
          </cell>
          <cell r="S395">
            <v>48000</v>
          </cell>
        </row>
        <row r="396">
          <cell r="A396">
            <v>6064</v>
          </cell>
          <cell r="B396" t="str">
            <v>Section 7 Trust</v>
          </cell>
          <cell r="C396" t="str">
            <v>SO4</v>
          </cell>
          <cell r="D396" t="str">
            <v>Wind</v>
          </cell>
          <cell r="E396" t="str">
            <v>Cathy Mendoza</v>
          </cell>
          <cell r="F396" t="str">
            <v>Active</v>
          </cell>
          <cell r="G396">
            <v>31064</v>
          </cell>
          <cell r="H396">
            <v>25</v>
          </cell>
          <cell r="I396">
            <v>31156</v>
          </cell>
          <cell r="J396">
            <v>31156</v>
          </cell>
          <cell r="K396">
            <v>40286</v>
          </cell>
          <cell r="M396">
            <v>28000</v>
          </cell>
          <cell r="O396">
            <v>28000</v>
          </cell>
          <cell r="S396">
            <v>28000</v>
          </cell>
        </row>
        <row r="397">
          <cell r="A397">
            <v>6065</v>
          </cell>
          <cell r="B397" t="str">
            <v>Sky River Partnership (Wilderness I)</v>
          </cell>
          <cell r="C397" t="str">
            <v>SO4</v>
          </cell>
          <cell r="D397" t="str">
            <v>Wind</v>
          </cell>
          <cell r="E397" t="str">
            <v>Anthony F Blakemore</v>
          </cell>
          <cell r="F397" t="str">
            <v>Active</v>
          </cell>
          <cell r="G397">
            <v>31077</v>
          </cell>
          <cell r="H397">
            <v>30</v>
          </cell>
          <cell r="I397">
            <v>33441</v>
          </cell>
          <cell r="J397">
            <v>33441</v>
          </cell>
          <cell r="K397">
            <v>44398</v>
          </cell>
          <cell r="M397">
            <v>36775</v>
          </cell>
          <cell r="O397">
            <v>36775</v>
          </cell>
          <cell r="Q397">
            <v>36225</v>
          </cell>
          <cell r="R397">
            <v>36225</v>
          </cell>
          <cell r="S397">
            <v>36775</v>
          </cell>
        </row>
        <row r="398">
          <cell r="A398">
            <v>6066</v>
          </cell>
          <cell r="B398" t="str">
            <v>Sky River Partnership (Wilderness II)</v>
          </cell>
          <cell r="C398" t="str">
            <v>SO4</v>
          </cell>
          <cell r="D398" t="str">
            <v>Wind</v>
          </cell>
          <cell r="E398" t="str">
            <v>Anthony F Blakemore</v>
          </cell>
          <cell r="F398" t="str">
            <v>Active</v>
          </cell>
          <cell r="G398">
            <v>31077</v>
          </cell>
          <cell r="H398">
            <v>30</v>
          </cell>
          <cell r="I398">
            <v>33389</v>
          </cell>
          <cell r="J398">
            <v>33389</v>
          </cell>
          <cell r="K398">
            <v>44346</v>
          </cell>
          <cell r="M398">
            <v>19800</v>
          </cell>
          <cell r="O398">
            <v>19800</v>
          </cell>
          <cell r="Q398">
            <v>19800</v>
          </cell>
          <cell r="R398">
            <v>19800</v>
          </cell>
          <cell r="S398">
            <v>19800</v>
          </cell>
        </row>
        <row r="399">
          <cell r="A399">
            <v>6067</v>
          </cell>
          <cell r="B399" t="str">
            <v>Sky River Partnership (Wilderness III)</v>
          </cell>
          <cell r="C399" t="str">
            <v>SO4</v>
          </cell>
          <cell r="D399" t="str">
            <v>Wind</v>
          </cell>
          <cell r="E399" t="str">
            <v>Anthony F Blakemore</v>
          </cell>
          <cell r="F399" t="str">
            <v>Active</v>
          </cell>
          <cell r="G399">
            <v>31077</v>
          </cell>
          <cell r="H399">
            <v>30</v>
          </cell>
          <cell r="I399">
            <v>33283</v>
          </cell>
          <cell r="J399">
            <v>33283</v>
          </cell>
          <cell r="K399">
            <v>44240</v>
          </cell>
          <cell r="M399">
            <v>20925</v>
          </cell>
          <cell r="O399">
            <v>20925</v>
          </cell>
          <cell r="Q399">
            <v>20925</v>
          </cell>
          <cell r="R399">
            <v>20925</v>
          </cell>
          <cell r="S399">
            <v>20925</v>
          </cell>
        </row>
        <row r="400">
          <cell r="A400">
            <v>6087</v>
          </cell>
          <cell r="B400" t="str">
            <v>Section 16-29  Trust  (Altech III)</v>
          </cell>
          <cell r="C400" t="str">
            <v>SO4</v>
          </cell>
          <cell r="D400" t="str">
            <v>Wind</v>
          </cell>
          <cell r="E400" t="str">
            <v>Michele Walker</v>
          </cell>
          <cell r="F400" t="str">
            <v>Active</v>
          </cell>
          <cell r="G400">
            <v>31153</v>
          </cell>
          <cell r="H400">
            <v>30</v>
          </cell>
          <cell r="I400">
            <v>31399</v>
          </cell>
          <cell r="J400">
            <v>31399</v>
          </cell>
          <cell r="K400">
            <v>42355</v>
          </cell>
          <cell r="M400">
            <v>32874</v>
          </cell>
          <cell r="O400">
            <v>32874</v>
          </cell>
          <cell r="Q400">
            <v>31508</v>
          </cell>
          <cell r="R400">
            <v>31508</v>
          </cell>
          <cell r="S400">
            <v>32874</v>
          </cell>
        </row>
        <row r="401">
          <cell r="A401">
            <v>6088</v>
          </cell>
          <cell r="B401" t="str">
            <v>Difwind Partners</v>
          </cell>
          <cell r="C401" t="str">
            <v>SO4</v>
          </cell>
          <cell r="D401" t="str">
            <v>Wind</v>
          </cell>
          <cell r="E401" t="str">
            <v>David R Cox</v>
          </cell>
          <cell r="F401" t="str">
            <v>Active</v>
          </cell>
          <cell r="G401">
            <v>31153</v>
          </cell>
          <cell r="H401">
            <v>30</v>
          </cell>
          <cell r="I401">
            <v>31399</v>
          </cell>
          <cell r="J401">
            <v>31399</v>
          </cell>
          <cell r="K401">
            <v>42355</v>
          </cell>
          <cell r="M401">
            <v>15063</v>
          </cell>
          <cell r="O401">
            <v>15063</v>
          </cell>
          <cell r="Q401">
            <v>14955</v>
          </cell>
          <cell r="R401">
            <v>14955</v>
          </cell>
          <cell r="S401">
            <v>15063</v>
          </cell>
        </row>
        <row r="402">
          <cell r="A402">
            <v>6089</v>
          </cell>
          <cell r="B402" t="str">
            <v>CTV Power Purchase Contract Trust</v>
          </cell>
          <cell r="C402" t="str">
            <v>SO4</v>
          </cell>
          <cell r="D402" t="str">
            <v>Wind</v>
          </cell>
          <cell r="E402" t="str">
            <v>Pam Snethen</v>
          </cell>
          <cell r="F402" t="str">
            <v>Active</v>
          </cell>
          <cell r="G402">
            <v>31148</v>
          </cell>
          <cell r="H402">
            <v>30</v>
          </cell>
          <cell r="I402">
            <v>31524</v>
          </cell>
          <cell r="J402">
            <v>31524</v>
          </cell>
          <cell r="K402">
            <v>42481</v>
          </cell>
          <cell r="M402">
            <v>14000</v>
          </cell>
          <cell r="O402">
            <v>14000</v>
          </cell>
          <cell r="Q402">
            <v>13775</v>
          </cell>
          <cell r="R402">
            <v>13775</v>
          </cell>
          <cell r="S402">
            <v>14000</v>
          </cell>
        </row>
        <row r="403">
          <cell r="A403">
            <v>6090</v>
          </cell>
          <cell r="B403" t="str">
            <v>Alta Mesa Pwr. Purch. Contract Trust</v>
          </cell>
          <cell r="C403" t="str">
            <v>SO4</v>
          </cell>
          <cell r="D403" t="str">
            <v>Wind</v>
          </cell>
          <cell r="E403" t="str">
            <v>David R Cox</v>
          </cell>
          <cell r="F403" t="str">
            <v>Active</v>
          </cell>
          <cell r="G403">
            <v>31153</v>
          </cell>
          <cell r="H403">
            <v>30</v>
          </cell>
          <cell r="I403">
            <v>32508</v>
          </cell>
          <cell r="J403">
            <v>32508</v>
          </cell>
          <cell r="K403">
            <v>43464</v>
          </cell>
          <cell r="M403">
            <v>27000</v>
          </cell>
          <cell r="O403">
            <v>27000</v>
          </cell>
          <cell r="Q403">
            <v>28170</v>
          </cell>
          <cell r="R403">
            <v>28170</v>
          </cell>
          <cell r="S403">
            <v>27000</v>
          </cell>
        </row>
        <row r="404">
          <cell r="A404">
            <v>6091</v>
          </cell>
          <cell r="B404" t="str">
            <v>Cameron Ridge LLC (IV)</v>
          </cell>
          <cell r="C404" t="str">
            <v>SO4</v>
          </cell>
          <cell r="D404" t="str">
            <v>Wind</v>
          </cell>
          <cell r="E404" t="str">
            <v>Anthony F Blakemore</v>
          </cell>
          <cell r="F404" t="str">
            <v>Active</v>
          </cell>
          <cell r="G404">
            <v>31153</v>
          </cell>
          <cell r="H404">
            <v>30</v>
          </cell>
          <cell r="I404">
            <v>31412</v>
          </cell>
          <cell r="J404">
            <v>31412</v>
          </cell>
          <cell r="K404">
            <v>42368</v>
          </cell>
          <cell r="M404">
            <v>12760</v>
          </cell>
          <cell r="O404">
            <v>12760</v>
          </cell>
          <cell r="Q404">
            <v>12656</v>
          </cell>
          <cell r="R404">
            <v>12656</v>
          </cell>
          <cell r="S404">
            <v>12760</v>
          </cell>
        </row>
        <row r="405">
          <cell r="A405">
            <v>6092</v>
          </cell>
          <cell r="B405" t="str">
            <v>Ridgetop Energy, LLC (II)</v>
          </cell>
          <cell r="C405" t="str">
            <v>SO4</v>
          </cell>
          <cell r="D405" t="str">
            <v>Wind</v>
          </cell>
          <cell r="E405" t="str">
            <v>Anthony F Blakemore</v>
          </cell>
          <cell r="F405" t="str">
            <v>Active</v>
          </cell>
          <cell r="G405">
            <v>31153</v>
          </cell>
          <cell r="H405">
            <v>30</v>
          </cell>
          <cell r="I405">
            <v>32143</v>
          </cell>
          <cell r="J405">
            <v>32398</v>
          </cell>
          <cell r="K405">
            <v>43354</v>
          </cell>
          <cell r="M405">
            <v>28000</v>
          </cell>
          <cell r="O405">
            <v>28000</v>
          </cell>
          <cell r="Q405">
            <v>27984</v>
          </cell>
          <cell r="R405">
            <v>27984</v>
          </cell>
          <cell r="S405">
            <v>28000</v>
          </cell>
        </row>
        <row r="406">
          <cell r="A406">
            <v>6094</v>
          </cell>
          <cell r="B406" t="str">
            <v>Section 22 Trust  [San Jacinto]</v>
          </cell>
          <cell r="C406" t="str">
            <v>SO4</v>
          </cell>
          <cell r="D406" t="str">
            <v>Wind</v>
          </cell>
          <cell r="E406" t="str">
            <v>Michele Walker</v>
          </cell>
          <cell r="F406" t="str">
            <v>Active</v>
          </cell>
          <cell r="G406">
            <v>31153</v>
          </cell>
          <cell r="H406">
            <v>30</v>
          </cell>
          <cell r="I406">
            <v>31382</v>
          </cell>
          <cell r="J406">
            <v>31382</v>
          </cell>
          <cell r="K406">
            <v>42337</v>
          </cell>
          <cell r="M406">
            <v>18950</v>
          </cell>
          <cell r="O406">
            <v>18950</v>
          </cell>
          <cell r="Q406">
            <v>17035</v>
          </cell>
          <cell r="R406">
            <v>17035</v>
          </cell>
          <cell r="S406">
            <v>18950</v>
          </cell>
        </row>
        <row r="407">
          <cell r="A407">
            <v>6095</v>
          </cell>
          <cell r="B407" t="str">
            <v>Dutch Energy</v>
          </cell>
          <cell r="C407" t="str">
            <v>SO4</v>
          </cell>
          <cell r="D407" t="str">
            <v>Wind</v>
          </cell>
          <cell r="E407" t="str">
            <v>David R Cox</v>
          </cell>
          <cell r="F407" t="str">
            <v>Active</v>
          </cell>
          <cell r="G407">
            <v>31153</v>
          </cell>
          <cell r="H407">
            <v>30</v>
          </cell>
          <cell r="I407">
            <v>32976</v>
          </cell>
          <cell r="J407">
            <v>32976</v>
          </cell>
          <cell r="K407">
            <v>43933</v>
          </cell>
          <cell r="M407">
            <v>8000</v>
          </cell>
          <cell r="O407">
            <v>8000</v>
          </cell>
          <cell r="Q407">
            <v>8000</v>
          </cell>
          <cell r="R407">
            <v>8000</v>
          </cell>
          <cell r="S407">
            <v>8000</v>
          </cell>
        </row>
        <row r="408">
          <cell r="A408">
            <v>6096</v>
          </cell>
          <cell r="B408" t="str">
            <v>Westwind Trust</v>
          </cell>
          <cell r="C408" t="str">
            <v>SO4</v>
          </cell>
          <cell r="D408" t="str">
            <v>Wind</v>
          </cell>
          <cell r="E408" t="str">
            <v>David R Cox</v>
          </cell>
          <cell r="F408" t="str">
            <v>Active</v>
          </cell>
          <cell r="G408">
            <v>31154</v>
          </cell>
          <cell r="H408">
            <v>30</v>
          </cell>
          <cell r="I408">
            <v>31412</v>
          </cell>
          <cell r="J408">
            <v>31412</v>
          </cell>
          <cell r="K408">
            <v>42368</v>
          </cell>
          <cell r="M408">
            <v>22500</v>
          </cell>
          <cell r="O408">
            <v>22500</v>
          </cell>
          <cell r="Q408">
            <v>15657</v>
          </cell>
          <cell r="R408">
            <v>15657</v>
          </cell>
          <cell r="S408">
            <v>22500</v>
          </cell>
        </row>
        <row r="409">
          <cell r="A409">
            <v>6097</v>
          </cell>
          <cell r="B409" t="str">
            <v>Boxcar II Power Purchase Contract Trst</v>
          </cell>
          <cell r="C409" t="str">
            <v>SO4</v>
          </cell>
          <cell r="D409" t="str">
            <v>Wind</v>
          </cell>
          <cell r="E409" t="str">
            <v>David R Cox</v>
          </cell>
          <cell r="F409" t="str">
            <v>Active</v>
          </cell>
          <cell r="G409">
            <v>31153</v>
          </cell>
          <cell r="H409">
            <v>30</v>
          </cell>
          <cell r="I409">
            <v>31408</v>
          </cell>
          <cell r="J409">
            <v>31408</v>
          </cell>
          <cell r="K409">
            <v>42364</v>
          </cell>
          <cell r="M409">
            <v>8000</v>
          </cell>
          <cell r="O409">
            <v>8000</v>
          </cell>
          <cell r="Q409">
            <v>7775</v>
          </cell>
          <cell r="R409">
            <v>7775</v>
          </cell>
          <cell r="S409">
            <v>8000</v>
          </cell>
        </row>
        <row r="410">
          <cell r="A410">
            <v>6098</v>
          </cell>
          <cell r="B410" t="str">
            <v>BNY Western Trust Company</v>
          </cell>
          <cell r="C410" t="str">
            <v>SO4</v>
          </cell>
          <cell r="D410" t="str">
            <v>Wind</v>
          </cell>
          <cell r="E410" t="str">
            <v>Anthony F Blakemore</v>
          </cell>
          <cell r="F410" t="str">
            <v>Active</v>
          </cell>
          <cell r="G410">
            <v>31153</v>
          </cell>
          <cell r="H410">
            <v>30</v>
          </cell>
          <cell r="I410">
            <v>32934</v>
          </cell>
          <cell r="J410">
            <v>32934</v>
          </cell>
          <cell r="K410">
            <v>43891</v>
          </cell>
          <cell r="M410">
            <v>10000</v>
          </cell>
          <cell r="O410">
            <v>10000</v>
          </cell>
          <cell r="Q410">
            <v>9350</v>
          </cell>
          <cell r="R410">
            <v>9350</v>
          </cell>
          <cell r="S410">
            <v>10000</v>
          </cell>
        </row>
        <row r="411">
          <cell r="A411">
            <v>6102</v>
          </cell>
          <cell r="B411" t="str">
            <v>Victory Garden Phase IV Partner - 6102</v>
          </cell>
          <cell r="C411" t="str">
            <v>SO4</v>
          </cell>
          <cell r="D411" t="str">
            <v>Wind</v>
          </cell>
          <cell r="E411" t="str">
            <v>Anthony F Blakemore</v>
          </cell>
          <cell r="F411" t="str">
            <v>Active</v>
          </cell>
          <cell r="G411">
            <v>31153</v>
          </cell>
          <cell r="H411">
            <v>30</v>
          </cell>
          <cell r="I411">
            <v>32949</v>
          </cell>
          <cell r="J411">
            <v>32949</v>
          </cell>
          <cell r="K411">
            <v>43906</v>
          </cell>
          <cell r="M411">
            <v>6975</v>
          </cell>
          <cell r="O411">
            <v>6975</v>
          </cell>
          <cell r="Q411">
            <v>6975</v>
          </cell>
          <cell r="R411">
            <v>6975</v>
          </cell>
          <cell r="S411">
            <v>6975</v>
          </cell>
        </row>
        <row r="412">
          <cell r="A412">
            <v>6103</v>
          </cell>
          <cell r="B412" t="str">
            <v>Victory Garden Phase IV Partner - 6103</v>
          </cell>
          <cell r="C412" t="str">
            <v>SO4</v>
          </cell>
          <cell r="D412" t="str">
            <v>Wind</v>
          </cell>
          <cell r="E412" t="str">
            <v>Anthony F Blakemore</v>
          </cell>
          <cell r="F412" t="str">
            <v>Active</v>
          </cell>
          <cell r="G412">
            <v>31153</v>
          </cell>
          <cell r="H412">
            <v>30</v>
          </cell>
          <cell r="I412">
            <v>32875</v>
          </cell>
          <cell r="J412">
            <v>32875</v>
          </cell>
          <cell r="K412">
            <v>43831</v>
          </cell>
          <cell r="M412">
            <v>6975</v>
          </cell>
          <cell r="O412">
            <v>6975</v>
          </cell>
          <cell r="Q412">
            <v>6975</v>
          </cell>
          <cell r="R412">
            <v>6975</v>
          </cell>
          <cell r="S412">
            <v>6975</v>
          </cell>
        </row>
        <row r="413">
          <cell r="A413">
            <v>6104</v>
          </cell>
          <cell r="B413" t="str">
            <v>Victory Garden Phase IV Partner - 6104</v>
          </cell>
          <cell r="C413" t="str">
            <v>SO4</v>
          </cell>
          <cell r="D413" t="str">
            <v>Wind</v>
          </cell>
          <cell r="E413" t="str">
            <v>Anthony F Blakemore</v>
          </cell>
          <cell r="F413" t="str">
            <v>Active</v>
          </cell>
          <cell r="G413">
            <v>31153</v>
          </cell>
          <cell r="H413">
            <v>30</v>
          </cell>
          <cell r="I413">
            <v>32974</v>
          </cell>
          <cell r="J413">
            <v>32974</v>
          </cell>
          <cell r="K413">
            <v>43931</v>
          </cell>
          <cell r="M413">
            <v>6975</v>
          </cell>
          <cell r="O413">
            <v>6975</v>
          </cell>
          <cell r="Q413">
            <v>6975</v>
          </cell>
          <cell r="R413">
            <v>6975</v>
          </cell>
          <cell r="S413">
            <v>6975</v>
          </cell>
        </row>
        <row r="414">
          <cell r="A414">
            <v>6105</v>
          </cell>
          <cell r="B414" t="str">
            <v>Caithness 251 Wind, LLC  (Monolith X)</v>
          </cell>
          <cell r="C414" t="str">
            <v>SO4</v>
          </cell>
          <cell r="D414" t="str">
            <v>Wind</v>
          </cell>
          <cell r="E414" t="str">
            <v>Anthony F Blakemore</v>
          </cell>
          <cell r="F414" t="str">
            <v>Active</v>
          </cell>
          <cell r="G414">
            <v>31153</v>
          </cell>
          <cell r="H414">
            <v>30</v>
          </cell>
          <cell r="I414">
            <v>31938</v>
          </cell>
          <cell r="J414">
            <v>31938</v>
          </cell>
          <cell r="K414">
            <v>42895</v>
          </cell>
          <cell r="M414">
            <v>5310</v>
          </cell>
          <cell r="O414">
            <v>5310</v>
          </cell>
          <cell r="Q414">
            <v>5010</v>
          </cell>
          <cell r="R414">
            <v>5010</v>
          </cell>
          <cell r="S414">
            <v>5310</v>
          </cell>
        </row>
        <row r="415">
          <cell r="A415">
            <v>6106</v>
          </cell>
          <cell r="B415" t="str">
            <v>Caithness 251 Wind, LLC  (Monolith XI)</v>
          </cell>
          <cell r="C415" t="str">
            <v>SO4</v>
          </cell>
          <cell r="D415" t="str">
            <v>Wind</v>
          </cell>
          <cell r="E415" t="str">
            <v>Anthony F Blakemore</v>
          </cell>
          <cell r="F415" t="str">
            <v>Active</v>
          </cell>
          <cell r="G415">
            <v>31153</v>
          </cell>
          <cell r="H415">
            <v>30</v>
          </cell>
          <cell r="I415">
            <v>31958</v>
          </cell>
          <cell r="J415">
            <v>31958</v>
          </cell>
          <cell r="K415">
            <v>42915</v>
          </cell>
          <cell r="M415">
            <v>4990</v>
          </cell>
          <cell r="O415">
            <v>4990</v>
          </cell>
          <cell r="Q415">
            <v>4990</v>
          </cell>
          <cell r="R415">
            <v>4990</v>
          </cell>
          <cell r="S415">
            <v>4990</v>
          </cell>
        </row>
        <row r="416">
          <cell r="A416">
            <v>6107</v>
          </cell>
          <cell r="B416" t="str">
            <v>Caithness 251 Wind, LLC  (Monolith XII)</v>
          </cell>
          <cell r="C416" t="str">
            <v>SO4</v>
          </cell>
          <cell r="D416" t="str">
            <v>Wind</v>
          </cell>
          <cell r="E416" t="str">
            <v>Anthony F Blakemore</v>
          </cell>
          <cell r="F416" t="str">
            <v>Active</v>
          </cell>
          <cell r="G416">
            <v>31153</v>
          </cell>
          <cell r="H416">
            <v>30</v>
          </cell>
          <cell r="I416">
            <v>31967</v>
          </cell>
          <cell r="J416">
            <v>31967</v>
          </cell>
          <cell r="K416">
            <v>42924</v>
          </cell>
          <cell r="M416">
            <v>6720</v>
          </cell>
          <cell r="O416">
            <v>6720</v>
          </cell>
          <cell r="Q416">
            <v>6720</v>
          </cell>
          <cell r="R416">
            <v>6720</v>
          </cell>
          <cell r="S416">
            <v>6720</v>
          </cell>
        </row>
        <row r="417">
          <cell r="A417">
            <v>6108</v>
          </cell>
          <cell r="B417" t="str">
            <v>Caithness 251 Wind, LLC  (Monolith XIII)</v>
          </cell>
          <cell r="C417" t="str">
            <v>SO4</v>
          </cell>
          <cell r="D417" t="str">
            <v>Wind</v>
          </cell>
          <cell r="E417" t="str">
            <v>Anthony F Blakemore</v>
          </cell>
          <cell r="F417" t="str">
            <v>Active</v>
          </cell>
          <cell r="G417">
            <v>31153</v>
          </cell>
          <cell r="H417">
            <v>30</v>
          </cell>
          <cell r="I417">
            <v>31958</v>
          </cell>
          <cell r="J417">
            <v>31958</v>
          </cell>
          <cell r="K417">
            <v>42915</v>
          </cell>
          <cell r="M417">
            <v>5670</v>
          </cell>
          <cell r="O417">
            <v>5670</v>
          </cell>
          <cell r="Q417">
            <v>5670</v>
          </cell>
          <cell r="R417">
            <v>5670</v>
          </cell>
          <cell r="S417">
            <v>5670</v>
          </cell>
        </row>
        <row r="418">
          <cell r="A418">
            <v>6111</v>
          </cell>
          <cell r="B418" t="str">
            <v>Enron Wind Systems, LLC (Northwind)</v>
          </cell>
          <cell r="C418" t="str">
            <v>SO4</v>
          </cell>
          <cell r="D418" t="str">
            <v>Wind</v>
          </cell>
          <cell r="E418" t="str">
            <v>Pam Snethen</v>
          </cell>
          <cell r="F418" t="str">
            <v>Active</v>
          </cell>
          <cell r="G418">
            <v>31153</v>
          </cell>
          <cell r="H418">
            <v>30</v>
          </cell>
          <cell r="I418">
            <v>31436</v>
          </cell>
          <cell r="J418">
            <v>31436</v>
          </cell>
          <cell r="K418">
            <v>42392</v>
          </cell>
          <cell r="M418">
            <v>6445</v>
          </cell>
          <cell r="O418">
            <v>6445</v>
          </cell>
          <cell r="Q418">
            <v>6315</v>
          </cell>
          <cell r="R418">
            <v>6315</v>
          </cell>
          <cell r="S418">
            <v>6445</v>
          </cell>
        </row>
        <row r="419">
          <cell r="A419">
            <v>6112</v>
          </cell>
          <cell r="B419" t="str">
            <v>Painted Hills Wind Developers</v>
          </cell>
          <cell r="C419" t="str">
            <v>SO4</v>
          </cell>
          <cell r="D419" t="str">
            <v>Wind</v>
          </cell>
          <cell r="E419" t="str">
            <v>Pam Snethen</v>
          </cell>
          <cell r="F419" t="str">
            <v>Active</v>
          </cell>
          <cell r="G419">
            <v>31153</v>
          </cell>
          <cell r="H419">
            <v>30</v>
          </cell>
          <cell r="I419">
            <v>31382</v>
          </cell>
          <cell r="J419">
            <v>31382</v>
          </cell>
          <cell r="K419">
            <v>42338</v>
          </cell>
          <cell r="M419">
            <v>19265</v>
          </cell>
          <cell r="O419">
            <v>19265</v>
          </cell>
          <cell r="Q419">
            <v>19045</v>
          </cell>
          <cell r="R419">
            <v>19045</v>
          </cell>
          <cell r="S419">
            <v>19265</v>
          </cell>
        </row>
        <row r="420">
          <cell r="A420">
            <v>6113</v>
          </cell>
          <cell r="B420" t="str">
            <v>Desert Winds II Pwr Purch Trst</v>
          </cell>
          <cell r="C420" t="str">
            <v>SO4</v>
          </cell>
          <cell r="D420" t="str">
            <v>Wind</v>
          </cell>
          <cell r="E420" t="str">
            <v>Michele Walker</v>
          </cell>
          <cell r="F420" t="str">
            <v>Active</v>
          </cell>
          <cell r="G420">
            <v>31279</v>
          </cell>
          <cell r="H420">
            <v>30</v>
          </cell>
          <cell r="I420">
            <v>33102</v>
          </cell>
          <cell r="J420">
            <v>33102</v>
          </cell>
          <cell r="K420">
            <v>44059</v>
          </cell>
          <cell r="M420">
            <v>75000</v>
          </cell>
          <cell r="O420">
            <v>75000</v>
          </cell>
          <cell r="Q420">
            <v>75000</v>
          </cell>
          <cell r="R420">
            <v>75000</v>
          </cell>
          <cell r="S420">
            <v>75000</v>
          </cell>
        </row>
        <row r="421">
          <cell r="A421">
            <v>6114</v>
          </cell>
          <cell r="B421" t="str">
            <v>Desert Wind III PPC Trust</v>
          </cell>
          <cell r="C421" t="str">
            <v>SO4</v>
          </cell>
          <cell r="D421" t="str">
            <v>Wind</v>
          </cell>
          <cell r="E421" t="str">
            <v>Michele Walker</v>
          </cell>
          <cell r="F421" t="str">
            <v>Active</v>
          </cell>
          <cell r="G421">
            <v>31279</v>
          </cell>
          <cell r="H421">
            <v>30</v>
          </cell>
          <cell r="I421">
            <v>32813</v>
          </cell>
          <cell r="J421">
            <v>32813</v>
          </cell>
          <cell r="K421">
            <v>43769</v>
          </cell>
          <cell r="M421">
            <v>40500</v>
          </cell>
          <cell r="O421">
            <v>40500</v>
          </cell>
          <cell r="Q421">
            <v>37000</v>
          </cell>
          <cell r="R421">
            <v>37000</v>
          </cell>
          <cell r="S421">
            <v>40500</v>
          </cell>
        </row>
        <row r="422">
          <cell r="A422">
            <v>6118</v>
          </cell>
          <cell r="B422" t="str">
            <v>Windpower Partners 1993, L.P.</v>
          </cell>
          <cell r="C422" t="str">
            <v>SO4</v>
          </cell>
          <cell r="D422" t="str">
            <v>Wind</v>
          </cell>
          <cell r="E422" t="str">
            <v>Anthony F Blakemore</v>
          </cell>
          <cell r="F422" t="str">
            <v>Active</v>
          </cell>
          <cell r="G422">
            <v>31153</v>
          </cell>
          <cell r="H422">
            <v>30</v>
          </cell>
          <cell r="I422">
            <v>31848</v>
          </cell>
          <cell r="J422">
            <v>31848</v>
          </cell>
          <cell r="K422">
            <v>42805</v>
          </cell>
          <cell r="L422">
            <v>585</v>
          </cell>
          <cell r="M422">
            <v>5615</v>
          </cell>
          <cell r="O422">
            <v>6200</v>
          </cell>
          <cell r="S422">
            <v>6200</v>
          </cell>
        </row>
        <row r="423">
          <cell r="A423">
            <v>6120</v>
          </cell>
          <cell r="B423" t="str">
            <v>Pitchfork Ranch</v>
          </cell>
          <cell r="C423" t="str">
            <v>SO3</v>
          </cell>
          <cell r="D423" t="str">
            <v>Wind</v>
          </cell>
          <cell r="E423" t="str">
            <v>Michele Walker</v>
          </cell>
          <cell r="F423" t="str">
            <v>Terminated</v>
          </cell>
          <cell r="G423">
            <v>30648</v>
          </cell>
          <cell r="H423">
            <v>1</v>
          </cell>
          <cell r="I423">
            <v>30648</v>
          </cell>
          <cell r="J423">
            <v>30648</v>
          </cell>
          <cell r="K423">
            <v>37958</v>
          </cell>
          <cell r="M423">
            <v>25</v>
          </cell>
          <cell r="O423">
            <v>25</v>
          </cell>
          <cell r="S423">
            <v>25</v>
          </cell>
        </row>
        <row r="424">
          <cell r="A424">
            <v>6130</v>
          </cell>
          <cell r="B424" t="str">
            <v>Lester Keute</v>
          </cell>
          <cell r="C424" t="str">
            <v>SO3</v>
          </cell>
          <cell r="D424" t="str">
            <v>Wind</v>
          </cell>
          <cell r="E424" t="str">
            <v>Cathy Mendoza</v>
          </cell>
          <cell r="F424" t="str">
            <v>Terminated</v>
          </cell>
          <cell r="G424">
            <v>30569</v>
          </cell>
          <cell r="H424">
            <v>1</v>
          </cell>
          <cell r="I424">
            <v>30590</v>
          </cell>
          <cell r="J424">
            <v>30590</v>
          </cell>
          <cell r="K424">
            <v>36191</v>
          </cell>
          <cell r="M424">
            <v>4</v>
          </cell>
          <cell r="O424">
            <v>4</v>
          </cell>
          <cell r="S424">
            <v>4</v>
          </cell>
        </row>
        <row r="425">
          <cell r="A425">
            <v>6213</v>
          </cell>
          <cell r="B425" t="str">
            <v>BNY Western Trust Company</v>
          </cell>
          <cell r="C425" t="str">
            <v>SO4</v>
          </cell>
          <cell r="D425" t="str">
            <v>Wind</v>
          </cell>
          <cell r="E425" t="str">
            <v>David R Cox</v>
          </cell>
          <cell r="F425" t="str">
            <v>Active</v>
          </cell>
          <cell r="G425">
            <v>31665</v>
          </cell>
          <cell r="H425">
            <v>30</v>
          </cell>
          <cell r="I425">
            <v>31768</v>
          </cell>
          <cell r="J425">
            <v>31768</v>
          </cell>
          <cell r="K425">
            <v>42725</v>
          </cell>
          <cell r="L425">
            <v>2549</v>
          </cell>
          <cell r="M425">
            <v>13651</v>
          </cell>
          <cell r="O425">
            <v>16200</v>
          </cell>
          <cell r="P425">
            <v>2532</v>
          </cell>
          <cell r="Q425">
            <v>13563</v>
          </cell>
          <cell r="R425">
            <v>16095</v>
          </cell>
          <cell r="S425">
            <v>16200</v>
          </cell>
        </row>
        <row r="426">
          <cell r="A426">
            <v>6234</v>
          </cell>
          <cell r="B426" t="str">
            <v>Oak Creek Energy Systems Inc.</v>
          </cell>
          <cell r="C426" t="str">
            <v>SO4</v>
          </cell>
          <cell r="D426" t="str">
            <v>Wind</v>
          </cell>
          <cell r="E426" t="str">
            <v>David R Cox</v>
          </cell>
          <cell r="F426" t="str">
            <v>Active</v>
          </cell>
          <cell r="G426">
            <v>32745</v>
          </cell>
          <cell r="H426">
            <v>30</v>
          </cell>
          <cell r="I426">
            <v>31453</v>
          </cell>
          <cell r="J426">
            <v>31777</v>
          </cell>
          <cell r="K426">
            <v>42409</v>
          </cell>
          <cell r="M426">
            <v>24000</v>
          </cell>
          <cell r="O426">
            <v>24000</v>
          </cell>
          <cell r="Q426">
            <v>27917</v>
          </cell>
          <cell r="R426">
            <v>27917</v>
          </cell>
          <cell r="S426">
            <v>27900</v>
          </cell>
        </row>
        <row r="427">
          <cell r="A427">
            <v>6236</v>
          </cell>
          <cell r="B427" t="str">
            <v>Calwind Resources Inc. II</v>
          </cell>
          <cell r="C427" t="str">
            <v>SO1</v>
          </cell>
          <cell r="D427" t="str">
            <v>Wind</v>
          </cell>
          <cell r="E427" t="str">
            <v>Cathy Mendoza</v>
          </cell>
          <cell r="F427" t="str">
            <v>Active</v>
          </cell>
          <cell r="G427">
            <v>33326</v>
          </cell>
          <cell r="H427">
            <v>22</v>
          </cell>
          <cell r="I427">
            <v>33326</v>
          </cell>
          <cell r="J427">
            <v>33326</v>
          </cell>
          <cell r="K427">
            <v>41361</v>
          </cell>
          <cell r="M427">
            <v>21795</v>
          </cell>
          <cell r="O427">
            <v>21795</v>
          </cell>
          <cell r="Q427">
            <v>21775</v>
          </cell>
          <cell r="R427">
            <v>21775</v>
          </cell>
          <cell r="S427">
            <v>21795</v>
          </cell>
        </row>
        <row r="428">
          <cell r="A428">
            <v>6304</v>
          </cell>
          <cell r="B428" t="str">
            <v>Mountain View Power Partners IV, LLC</v>
          </cell>
          <cell r="C428" t="str">
            <v>ERR</v>
          </cell>
          <cell r="D428" t="str">
            <v>Wind</v>
          </cell>
          <cell r="E428" t="str">
            <v>Anthony F Blakemore</v>
          </cell>
          <cell r="F428" t="str">
            <v>Active</v>
          </cell>
          <cell r="G428">
            <v>38419</v>
          </cell>
          <cell r="H428">
            <v>20</v>
          </cell>
          <cell r="I428">
            <v>39066</v>
          </cell>
        </row>
        <row r="429">
          <cell r="A429">
            <v>6305</v>
          </cell>
          <cell r="B429" t="str">
            <v>PPM Energy, Inc.</v>
          </cell>
          <cell r="C429" t="str">
            <v>ERR</v>
          </cell>
          <cell r="D429" t="str">
            <v>Wind</v>
          </cell>
          <cell r="E429" t="str">
            <v>Cathy Mendoza</v>
          </cell>
          <cell r="F429" t="str">
            <v>Active</v>
          </cell>
          <cell r="G429">
            <v>38595</v>
          </cell>
          <cell r="H429">
            <v>0</v>
          </cell>
        </row>
        <row r="430">
          <cell r="A430">
            <v>6306</v>
          </cell>
          <cell r="B430" t="str">
            <v>Coram Energy, LLC</v>
          </cell>
          <cell r="C430" t="str">
            <v>ERR</v>
          </cell>
          <cell r="D430" t="str">
            <v>Wind</v>
          </cell>
          <cell r="E430" t="str">
            <v>Anthony F Blakemore</v>
          </cell>
          <cell r="F430" t="str">
            <v>Active</v>
          </cell>
          <cell r="G430">
            <v>38419</v>
          </cell>
          <cell r="H430">
            <v>20</v>
          </cell>
          <cell r="I430">
            <v>38717</v>
          </cell>
        </row>
        <row r="431">
          <cell r="A431">
            <v>6307</v>
          </cell>
          <cell r="B431" t="str">
            <v>Aero Energy L.L.C.</v>
          </cell>
          <cell r="C431" t="str">
            <v>ERR</v>
          </cell>
          <cell r="D431" t="str">
            <v>Wind</v>
          </cell>
          <cell r="E431" t="str">
            <v>Pam Snethen</v>
          </cell>
          <cell r="F431" t="str">
            <v>Active</v>
          </cell>
          <cell r="G431">
            <v>38419</v>
          </cell>
          <cell r="H431">
            <v>20</v>
          </cell>
        </row>
        <row r="432">
          <cell r="A432">
            <v>6308</v>
          </cell>
          <cell r="B432" t="str">
            <v>PAMC Management Corporation</v>
          </cell>
          <cell r="C432" t="str">
            <v>RSO1</v>
          </cell>
          <cell r="D432" t="str">
            <v>Wind</v>
          </cell>
          <cell r="E432" t="str">
            <v>Pam Snethen</v>
          </cell>
          <cell r="F432" t="str">
            <v>Active</v>
          </cell>
          <cell r="G432">
            <v>38526</v>
          </cell>
          <cell r="H432">
            <v>5</v>
          </cell>
          <cell r="I432">
            <v>38526</v>
          </cell>
          <cell r="K432">
            <v>40351</v>
          </cell>
          <cell r="M432">
            <v>30000</v>
          </cell>
          <cell r="O432">
            <v>30000</v>
          </cell>
          <cell r="Q432">
            <v>29900</v>
          </cell>
          <cell r="R432">
            <v>29900</v>
          </cell>
          <cell r="S432">
            <v>30000</v>
          </cell>
        </row>
        <row r="433">
          <cell r="A433">
            <v>6901</v>
          </cell>
          <cell r="B433" t="str">
            <v>Kenetech Windpower, Inc</v>
          </cell>
          <cell r="C433" t="str">
            <v>BRPU</v>
          </cell>
          <cell r="D433" t="str">
            <v>Wind</v>
          </cell>
          <cell r="E433" t="str">
            <v>Cynthia Shindle</v>
          </cell>
          <cell r="F433" t="str">
            <v>Terminated</v>
          </cell>
          <cell r="G433">
            <v>36161</v>
          </cell>
          <cell r="H433">
            <v>0</v>
          </cell>
          <cell r="I433">
            <v>36161</v>
          </cell>
        </row>
        <row r="434">
          <cell r="A434">
            <v>6902</v>
          </cell>
          <cell r="B434" t="str">
            <v>LG&amp;E Power, Inc</v>
          </cell>
          <cell r="C434" t="str">
            <v>BRPU</v>
          </cell>
          <cell r="D434" t="str">
            <v>Wind</v>
          </cell>
          <cell r="E434" t="str">
            <v>Cynthia Shindle</v>
          </cell>
          <cell r="F434" t="str">
            <v>Terminated</v>
          </cell>
          <cell r="G434">
            <v>36161</v>
          </cell>
          <cell r="H434">
            <v>0</v>
          </cell>
          <cell r="I434">
            <v>36161</v>
          </cell>
        </row>
        <row r="435">
          <cell r="A435">
            <v>6913</v>
          </cell>
          <cell r="B435" t="str">
            <v>Zond Systems, Inc.</v>
          </cell>
          <cell r="C435" t="str">
            <v>BRPU</v>
          </cell>
          <cell r="D435" t="str">
            <v>Wind</v>
          </cell>
          <cell r="E435" t="str">
            <v>Cynthia Shindle</v>
          </cell>
          <cell r="F435" t="str">
            <v>Terminated</v>
          </cell>
          <cell r="G435">
            <v>36161</v>
          </cell>
          <cell r="H435">
            <v>0</v>
          </cell>
          <cell r="I435">
            <v>36161</v>
          </cell>
        </row>
        <row r="436">
          <cell r="A436">
            <v>6920</v>
          </cell>
          <cell r="B436" t="str">
            <v>Seawest Energy Corporation</v>
          </cell>
          <cell r="C436" t="str">
            <v>BRPU</v>
          </cell>
          <cell r="D436" t="str">
            <v>Wind</v>
          </cell>
          <cell r="E436" t="str">
            <v>Cynthia Shindle</v>
          </cell>
          <cell r="F436" t="str">
            <v>Terminated</v>
          </cell>
          <cell r="G436">
            <v>36161</v>
          </cell>
          <cell r="H436">
            <v>0</v>
          </cell>
          <cell r="I436">
            <v>36161</v>
          </cell>
        </row>
        <row r="437">
          <cell r="A437">
            <v>6940</v>
          </cell>
          <cell r="B437" t="str">
            <v>Laird Doctor, General Partner for</v>
          </cell>
          <cell r="C437" t="str">
            <v>BRPU</v>
          </cell>
          <cell r="D437" t="str">
            <v>Wind</v>
          </cell>
          <cell r="E437" t="str">
            <v>Cynthia Shindle</v>
          </cell>
          <cell r="F437" t="str">
            <v>Terminated</v>
          </cell>
          <cell r="G437">
            <v>36312</v>
          </cell>
          <cell r="H437">
            <v>30</v>
          </cell>
          <cell r="I437">
            <v>36312</v>
          </cell>
        </row>
        <row r="438">
          <cell r="A438">
            <v>7002</v>
          </cell>
          <cell r="B438" t="str">
            <v>Rocketdyne Non-QF, Santa Susanna</v>
          </cell>
          <cell r="C438" t="str">
            <v>SO1</v>
          </cell>
          <cell r="E438" t="str">
            <v>Cynthia Shindle</v>
          </cell>
          <cell r="F438" t="str">
            <v>Terminated</v>
          </cell>
          <cell r="G438">
            <v>35408</v>
          </cell>
          <cell r="H438">
            <v>1</v>
          </cell>
          <cell r="I438">
            <v>35387</v>
          </cell>
          <cell r="J438">
            <v>35387</v>
          </cell>
          <cell r="K438">
            <v>35894</v>
          </cell>
          <cell r="M438">
            <v>5000</v>
          </cell>
          <cell r="O438">
            <v>5000</v>
          </cell>
          <cell r="Q438">
            <v>5000</v>
          </cell>
          <cell r="R438">
            <v>5000</v>
          </cell>
          <cell r="S438">
            <v>5000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610"/>
      <sheetName val="Download"/>
      <sheetName val="Groups"/>
      <sheetName val="Cost Elements"/>
      <sheetName val="Template"/>
      <sheetName val="Summary"/>
      <sheetName val="Template wNotes"/>
      <sheetName val="Template wNotes (2)"/>
      <sheetName val="Sheet1"/>
      <sheetName val="Input"/>
    </sheetNames>
    <sheetDataSet>
      <sheetData sheetId="0" refreshError="1"/>
      <sheetData sheetId="1" refreshError="1"/>
      <sheetData sheetId="2" refreshError="1"/>
      <sheetData sheetId="3" refreshError="1">
        <row r="6">
          <cell r="E6" t="str">
            <v>5801010  Lab-NT-Ext Stl Plt</v>
          </cell>
        </row>
        <row r="211">
          <cell r="E211" t="str">
            <v>6019100  Labor PaidChrg Othrs</v>
          </cell>
        </row>
        <row r="212">
          <cell r="E212" t="str">
            <v>6190010  EIX-Allocation Exp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acy COA SCE BS"/>
      <sheetName val="IS New CoA"/>
      <sheetName val="Rev Lookup"/>
      <sheetName val="Sheet2"/>
      <sheetName val="CARS to FERC Map"/>
      <sheetName val="SAP FERC Accts"/>
      <sheetName val="Sheet1"/>
      <sheetName val="GL Master Data lookup"/>
      <sheetName val="New from Fx Loc"/>
      <sheetName val="Energy Acct"/>
      <sheetName val="Hyp Conversion_0807"/>
      <sheetName val="Leg TBA 1206"/>
      <sheetName val="Trial Bal 0207 0307 1206"/>
    </sheetNames>
    <sheetDataSet>
      <sheetData sheetId="0"/>
      <sheetData sheetId="1"/>
      <sheetData sheetId="2"/>
      <sheetData sheetId="3"/>
      <sheetData sheetId="4">
        <row r="2">
          <cell r="A2">
            <v>101010</v>
          </cell>
          <cell r="B2">
            <v>9101000</v>
          </cell>
        </row>
        <row r="3">
          <cell r="A3">
            <v>101040</v>
          </cell>
          <cell r="B3">
            <v>9101000</v>
          </cell>
        </row>
        <row r="4">
          <cell r="A4">
            <v>101050</v>
          </cell>
          <cell r="B4">
            <v>9101000</v>
          </cell>
        </row>
        <row r="5">
          <cell r="A5">
            <v>101100</v>
          </cell>
          <cell r="B5">
            <v>9101000</v>
          </cell>
        </row>
        <row r="6">
          <cell r="A6">
            <v>101111</v>
          </cell>
          <cell r="B6">
            <v>9101100</v>
          </cell>
        </row>
        <row r="7">
          <cell r="A7">
            <v>101112</v>
          </cell>
          <cell r="B7">
            <v>9101100</v>
          </cell>
        </row>
        <row r="8">
          <cell r="A8">
            <v>101160</v>
          </cell>
          <cell r="B8">
            <v>9101000</v>
          </cell>
        </row>
        <row r="9">
          <cell r="A9">
            <v>101200</v>
          </cell>
          <cell r="B9">
            <v>9101000</v>
          </cell>
        </row>
        <row r="10">
          <cell r="A10">
            <v>101260</v>
          </cell>
          <cell r="B10">
            <v>9101000</v>
          </cell>
        </row>
        <row r="11">
          <cell r="A11">
            <v>101265</v>
          </cell>
          <cell r="B11">
            <v>9101000</v>
          </cell>
        </row>
        <row r="12">
          <cell r="A12">
            <v>101300</v>
          </cell>
          <cell r="B12">
            <v>9101000</v>
          </cell>
        </row>
        <row r="13">
          <cell r="A13">
            <v>101320</v>
          </cell>
          <cell r="B13">
            <v>9101000</v>
          </cell>
        </row>
        <row r="14">
          <cell r="A14">
            <v>101400</v>
          </cell>
          <cell r="B14">
            <v>9101000</v>
          </cell>
        </row>
        <row r="15">
          <cell r="A15">
            <v>101420</v>
          </cell>
          <cell r="B15">
            <v>9101000</v>
          </cell>
        </row>
        <row r="16">
          <cell r="A16">
            <v>101500</v>
          </cell>
          <cell r="B16">
            <v>9101000</v>
          </cell>
        </row>
        <row r="17">
          <cell r="A17">
            <v>101520</v>
          </cell>
          <cell r="B17">
            <v>9101000</v>
          </cell>
        </row>
        <row r="18">
          <cell r="A18">
            <v>101600</v>
          </cell>
          <cell r="B18">
            <v>9101000</v>
          </cell>
        </row>
        <row r="19">
          <cell r="A19">
            <v>101620</v>
          </cell>
          <cell r="B19">
            <v>9101000</v>
          </cell>
        </row>
        <row r="20">
          <cell r="A20">
            <v>101700</v>
          </cell>
          <cell r="B20">
            <v>9101000</v>
          </cell>
        </row>
        <row r="21">
          <cell r="A21">
            <v>101720</v>
          </cell>
          <cell r="B21">
            <v>9101000</v>
          </cell>
        </row>
        <row r="22">
          <cell r="A22">
            <v>105400</v>
          </cell>
          <cell r="B22">
            <v>9105000</v>
          </cell>
        </row>
        <row r="23">
          <cell r="A23">
            <v>106100</v>
          </cell>
          <cell r="B23">
            <v>9106000</v>
          </cell>
        </row>
        <row r="24">
          <cell r="A24">
            <v>106160</v>
          </cell>
          <cell r="B24">
            <v>9106000</v>
          </cell>
        </row>
        <row r="25">
          <cell r="A25">
            <v>106200</v>
          </cell>
          <cell r="B25">
            <v>9106000</v>
          </cell>
        </row>
        <row r="26">
          <cell r="A26">
            <v>106260</v>
          </cell>
          <cell r="B26">
            <v>9106000</v>
          </cell>
        </row>
        <row r="27">
          <cell r="A27">
            <v>106300</v>
          </cell>
          <cell r="B27">
            <v>9106000</v>
          </cell>
        </row>
        <row r="28">
          <cell r="A28">
            <v>106400</v>
          </cell>
          <cell r="B28">
            <v>9106000</v>
          </cell>
        </row>
        <row r="29">
          <cell r="A29">
            <v>106500</v>
          </cell>
          <cell r="B29">
            <v>9106000</v>
          </cell>
        </row>
        <row r="30">
          <cell r="A30">
            <v>106600</v>
          </cell>
          <cell r="B30">
            <v>9106000</v>
          </cell>
        </row>
        <row r="31">
          <cell r="A31">
            <v>106700</v>
          </cell>
          <cell r="B31">
            <v>9106000</v>
          </cell>
        </row>
        <row r="32">
          <cell r="A32">
            <v>107160</v>
          </cell>
          <cell r="B32">
            <v>9107000</v>
          </cell>
        </row>
        <row r="33">
          <cell r="A33">
            <v>107260</v>
          </cell>
          <cell r="B33">
            <v>9107000</v>
          </cell>
        </row>
        <row r="34">
          <cell r="A34">
            <v>107300</v>
          </cell>
          <cell r="B34">
            <v>9107000</v>
          </cell>
        </row>
        <row r="35">
          <cell r="A35">
            <v>107307</v>
          </cell>
          <cell r="B35">
            <v>9107000</v>
          </cell>
        </row>
        <row r="36">
          <cell r="A36">
            <v>107308</v>
          </cell>
          <cell r="B36">
            <v>9107000</v>
          </cell>
        </row>
        <row r="37">
          <cell r="A37">
            <v>107310</v>
          </cell>
          <cell r="B37">
            <v>9107000</v>
          </cell>
        </row>
        <row r="38">
          <cell r="A38">
            <v>107319</v>
          </cell>
          <cell r="B38">
            <v>9107000</v>
          </cell>
        </row>
        <row r="39">
          <cell r="A39">
            <v>107320</v>
          </cell>
          <cell r="B39">
            <v>9107000</v>
          </cell>
        </row>
        <row r="40">
          <cell r="A40">
            <v>107390</v>
          </cell>
          <cell r="B40">
            <v>9107000</v>
          </cell>
        </row>
        <row r="41">
          <cell r="A41">
            <v>107397</v>
          </cell>
          <cell r="B41">
            <v>9107000</v>
          </cell>
        </row>
        <row r="42">
          <cell r="A42">
            <v>107550</v>
          </cell>
          <cell r="B42">
            <v>9107000</v>
          </cell>
        </row>
        <row r="43">
          <cell r="A43">
            <v>107551</v>
          </cell>
          <cell r="B43">
            <v>9107000</v>
          </cell>
        </row>
        <row r="44">
          <cell r="A44">
            <v>107552</v>
          </cell>
          <cell r="B44">
            <v>9107000</v>
          </cell>
        </row>
        <row r="45">
          <cell r="A45">
            <v>108100</v>
          </cell>
          <cell r="B45">
            <v>9108000</v>
          </cell>
        </row>
        <row r="46">
          <cell r="A46">
            <v>108105</v>
          </cell>
          <cell r="B46">
            <v>9108000</v>
          </cell>
        </row>
        <row r="47">
          <cell r="A47">
            <v>108120</v>
          </cell>
          <cell r="B47">
            <v>9108000</v>
          </cell>
        </row>
        <row r="48">
          <cell r="A48">
            <v>108121</v>
          </cell>
          <cell r="B48">
            <v>9108000</v>
          </cell>
        </row>
        <row r="49">
          <cell r="A49">
            <v>108160</v>
          </cell>
          <cell r="B49">
            <v>9108000</v>
          </cell>
        </row>
        <row r="50">
          <cell r="A50">
            <v>108200</v>
          </cell>
          <cell r="B50">
            <v>9108000</v>
          </cell>
        </row>
        <row r="51">
          <cell r="A51">
            <v>108202</v>
          </cell>
          <cell r="B51">
            <v>9108000</v>
          </cell>
        </row>
        <row r="52">
          <cell r="A52">
            <v>108203</v>
          </cell>
          <cell r="B52">
            <v>9108000</v>
          </cell>
        </row>
        <row r="53">
          <cell r="A53">
            <v>108204</v>
          </cell>
          <cell r="B53">
            <v>9108000</v>
          </cell>
        </row>
        <row r="54">
          <cell r="A54">
            <v>108205</v>
          </cell>
          <cell r="B54">
            <v>9108000</v>
          </cell>
        </row>
        <row r="55">
          <cell r="A55">
            <v>108206</v>
          </cell>
          <cell r="B55">
            <v>9108000</v>
          </cell>
        </row>
        <row r="56">
          <cell r="A56">
            <v>108208</v>
          </cell>
          <cell r="B56">
            <v>9108000</v>
          </cell>
        </row>
        <row r="57">
          <cell r="A57">
            <v>108209</v>
          </cell>
          <cell r="B57">
            <v>9108000</v>
          </cell>
        </row>
        <row r="58">
          <cell r="A58">
            <v>108210</v>
          </cell>
          <cell r="B58">
            <v>9108000</v>
          </cell>
        </row>
        <row r="59">
          <cell r="A59">
            <v>108211</v>
          </cell>
          <cell r="B59">
            <v>9108000</v>
          </cell>
        </row>
        <row r="60">
          <cell r="A60">
            <v>108212</v>
          </cell>
          <cell r="B60">
            <v>9108000</v>
          </cell>
        </row>
        <row r="61">
          <cell r="A61">
            <v>108228</v>
          </cell>
          <cell r="B61">
            <v>9108000</v>
          </cell>
        </row>
        <row r="62">
          <cell r="A62">
            <v>108230</v>
          </cell>
          <cell r="B62">
            <v>9108000</v>
          </cell>
        </row>
        <row r="63">
          <cell r="A63">
            <v>108240</v>
          </cell>
          <cell r="B63">
            <v>9108000</v>
          </cell>
        </row>
        <row r="64">
          <cell r="A64">
            <v>108260</v>
          </cell>
          <cell r="B64">
            <v>9108000</v>
          </cell>
        </row>
        <row r="65">
          <cell r="A65">
            <v>108300</v>
          </cell>
          <cell r="B65">
            <v>9108000</v>
          </cell>
        </row>
        <row r="66">
          <cell r="A66">
            <v>108320</v>
          </cell>
          <cell r="B66">
            <v>9108000</v>
          </cell>
        </row>
        <row r="67">
          <cell r="A67">
            <v>108321</v>
          </cell>
          <cell r="B67">
            <v>9108000</v>
          </cell>
        </row>
        <row r="68">
          <cell r="A68">
            <v>108400</v>
          </cell>
          <cell r="B68">
            <v>9108000</v>
          </cell>
        </row>
        <row r="69">
          <cell r="A69">
            <v>108420</v>
          </cell>
          <cell r="B69">
            <v>9108000</v>
          </cell>
        </row>
        <row r="70">
          <cell r="A70">
            <v>108421</v>
          </cell>
          <cell r="B70">
            <v>9108000</v>
          </cell>
        </row>
        <row r="71">
          <cell r="A71">
            <v>108500</v>
          </cell>
          <cell r="B71">
            <v>9108000</v>
          </cell>
        </row>
        <row r="72">
          <cell r="A72">
            <v>108520</v>
          </cell>
          <cell r="B72">
            <v>9108000</v>
          </cell>
        </row>
        <row r="73">
          <cell r="A73">
            <v>108521</v>
          </cell>
          <cell r="B73">
            <v>9108000</v>
          </cell>
        </row>
        <row r="74">
          <cell r="A74">
            <v>108600</v>
          </cell>
          <cell r="B74">
            <v>9108000</v>
          </cell>
        </row>
        <row r="75">
          <cell r="A75">
            <v>108620</v>
          </cell>
          <cell r="B75">
            <v>9108000</v>
          </cell>
        </row>
        <row r="76">
          <cell r="A76">
            <v>108621</v>
          </cell>
          <cell r="B76">
            <v>9108000</v>
          </cell>
        </row>
        <row r="77">
          <cell r="A77">
            <v>108700</v>
          </cell>
          <cell r="B77">
            <v>9108000</v>
          </cell>
        </row>
        <row r="78">
          <cell r="A78">
            <v>108701</v>
          </cell>
          <cell r="B78">
            <v>9108000</v>
          </cell>
        </row>
        <row r="79">
          <cell r="A79">
            <v>108720</v>
          </cell>
          <cell r="B79">
            <v>9108000</v>
          </cell>
        </row>
        <row r="80">
          <cell r="A80">
            <v>108721</v>
          </cell>
          <cell r="B80">
            <v>9108000</v>
          </cell>
        </row>
        <row r="81">
          <cell r="A81">
            <v>108800</v>
          </cell>
          <cell r="B81">
            <v>9108000</v>
          </cell>
        </row>
        <row r="82">
          <cell r="A82">
            <v>108900</v>
          </cell>
          <cell r="B82">
            <v>9108000</v>
          </cell>
        </row>
        <row r="83">
          <cell r="A83">
            <v>111030</v>
          </cell>
          <cell r="B83">
            <v>9111000</v>
          </cell>
        </row>
        <row r="84">
          <cell r="A84">
            <v>111105</v>
          </cell>
          <cell r="B84">
            <v>9111000</v>
          </cell>
        </row>
        <row r="85">
          <cell r="A85">
            <v>111210</v>
          </cell>
          <cell r="B85">
            <v>9111000</v>
          </cell>
        </row>
        <row r="86">
          <cell r="A86">
            <v>111220</v>
          </cell>
          <cell r="B86">
            <v>9111000</v>
          </cell>
        </row>
        <row r="87">
          <cell r="A87">
            <v>111260</v>
          </cell>
          <cell r="B87">
            <v>9111000</v>
          </cell>
        </row>
        <row r="88">
          <cell r="A88">
            <v>111315</v>
          </cell>
          <cell r="B88">
            <v>9111000</v>
          </cell>
        </row>
        <row r="89">
          <cell r="A89">
            <v>111640</v>
          </cell>
          <cell r="B89">
            <v>9111000</v>
          </cell>
        </row>
        <row r="90">
          <cell r="A90">
            <v>111707</v>
          </cell>
          <cell r="B90">
            <v>9111000</v>
          </cell>
        </row>
        <row r="91">
          <cell r="A91">
            <v>118100</v>
          </cell>
          <cell r="B91">
            <v>9118000</v>
          </cell>
        </row>
        <row r="92">
          <cell r="A92">
            <v>118200</v>
          </cell>
          <cell r="B92">
            <v>9118000</v>
          </cell>
        </row>
        <row r="93">
          <cell r="A93">
            <v>118300</v>
          </cell>
          <cell r="B93">
            <v>9118000</v>
          </cell>
        </row>
        <row r="94">
          <cell r="A94">
            <v>119100</v>
          </cell>
          <cell r="B94">
            <v>9119000</v>
          </cell>
        </row>
        <row r="95">
          <cell r="A95">
            <v>119200</v>
          </cell>
          <cell r="B95">
            <v>9119000</v>
          </cell>
        </row>
        <row r="96">
          <cell r="A96">
            <v>119300</v>
          </cell>
          <cell r="B96">
            <v>9119000</v>
          </cell>
        </row>
        <row r="97">
          <cell r="A97">
            <v>119400</v>
          </cell>
          <cell r="B97">
            <v>9119000</v>
          </cell>
        </row>
        <row r="98">
          <cell r="A98">
            <v>119950</v>
          </cell>
          <cell r="B98">
            <v>9119000</v>
          </cell>
        </row>
        <row r="99">
          <cell r="A99">
            <v>119951</v>
          </cell>
          <cell r="B99">
            <v>9119000</v>
          </cell>
        </row>
        <row r="100">
          <cell r="A100">
            <v>120101</v>
          </cell>
          <cell r="B100">
            <v>9120100</v>
          </cell>
        </row>
        <row r="101">
          <cell r="A101">
            <v>120102</v>
          </cell>
          <cell r="B101">
            <v>9120100</v>
          </cell>
        </row>
        <row r="102">
          <cell r="A102">
            <v>120103</v>
          </cell>
          <cell r="B102">
            <v>9120100</v>
          </cell>
        </row>
        <row r="103">
          <cell r="A103">
            <v>120110</v>
          </cell>
          <cell r="B103">
            <v>9120100</v>
          </cell>
        </row>
        <row r="104">
          <cell r="A104">
            <v>120202</v>
          </cell>
          <cell r="B104">
            <v>9120200</v>
          </cell>
        </row>
        <row r="105">
          <cell r="A105">
            <v>120203</v>
          </cell>
          <cell r="B105">
            <v>9120200</v>
          </cell>
        </row>
        <row r="106">
          <cell r="A106">
            <v>120210</v>
          </cell>
          <cell r="B106">
            <v>9120200</v>
          </cell>
        </row>
        <row r="107">
          <cell r="A107">
            <v>120230</v>
          </cell>
          <cell r="B107">
            <v>9120200</v>
          </cell>
        </row>
        <row r="108">
          <cell r="A108">
            <v>120302</v>
          </cell>
          <cell r="B108">
            <v>9120300</v>
          </cell>
        </row>
        <row r="109">
          <cell r="A109">
            <v>120303</v>
          </cell>
          <cell r="B109">
            <v>9120300</v>
          </cell>
        </row>
        <row r="110">
          <cell r="A110">
            <v>120310</v>
          </cell>
          <cell r="B110">
            <v>9120300</v>
          </cell>
        </row>
        <row r="111">
          <cell r="A111">
            <v>120320</v>
          </cell>
          <cell r="B111">
            <v>9120300</v>
          </cell>
        </row>
        <row r="112">
          <cell r="A112">
            <v>120330</v>
          </cell>
          <cell r="B112">
            <v>9120300</v>
          </cell>
        </row>
        <row r="113">
          <cell r="A113">
            <v>120502</v>
          </cell>
          <cell r="B113">
            <v>9120500</v>
          </cell>
        </row>
        <row r="114">
          <cell r="A114">
            <v>120503</v>
          </cell>
          <cell r="B114">
            <v>9120500</v>
          </cell>
        </row>
        <row r="115">
          <cell r="A115">
            <v>120510</v>
          </cell>
          <cell r="B115">
            <v>9120500</v>
          </cell>
        </row>
        <row r="116">
          <cell r="A116">
            <v>120520</v>
          </cell>
          <cell r="B116">
            <v>9120500</v>
          </cell>
        </row>
        <row r="117">
          <cell r="A117">
            <v>120530</v>
          </cell>
          <cell r="B117">
            <v>9120500</v>
          </cell>
        </row>
        <row r="118">
          <cell r="A118">
            <v>121100</v>
          </cell>
          <cell r="B118">
            <v>9121000</v>
          </cell>
        </row>
        <row r="119">
          <cell r="A119">
            <v>121300</v>
          </cell>
          <cell r="B119">
            <v>9121000</v>
          </cell>
        </row>
        <row r="120">
          <cell r="A120">
            <v>121397</v>
          </cell>
          <cell r="B120">
            <v>9121000</v>
          </cell>
        </row>
        <row r="121">
          <cell r="A121">
            <v>121400</v>
          </cell>
          <cell r="B121">
            <v>9121000</v>
          </cell>
        </row>
        <row r="122">
          <cell r="A122">
            <v>121450</v>
          </cell>
          <cell r="B122">
            <v>9121000</v>
          </cell>
        </row>
        <row r="123">
          <cell r="A123">
            <v>121650</v>
          </cell>
          <cell r="B123">
            <v>9121000</v>
          </cell>
        </row>
        <row r="124">
          <cell r="A124">
            <v>122100</v>
          </cell>
          <cell r="B124">
            <v>9122000</v>
          </cell>
        </row>
        <row r="125">
          <cell r="A125">
            <v>122300</v>
          </cell>
          <cell r="B125">
            <v>9122000</v>
          </cell>
        </row>
        <row r="126">
          <cell r="A126">
            <v>122397</v>
          </cell>
          <cell r="B126">
            <v>9122000</v>
          </cell>
        </row>
        <row r="127">
          <cell r="A127">
            <v>122400</v>
          </cell>
          <cell r="B127">
            <v>9122000</v>
          </cell>
        </row>
        <row r="128">
          <cell r="A128">
            <v>122650</v>
          </cell>
          <cell r="B128">
            <v>9122000</v>
          </cell>
        </row>
        <row r="129">
          <cell r="A129">
            <v>122900</v>
          </cell>
          <cell r="B129">
            <v>9122000</v>
          </cell>
        </row>
        <row r="130">
          <cell r="A130">
            <v>123130</v>
          </cell>
          <cell r="B130">
            <v>9123100</v>
          </cell>
        </row>
        <row r="131">
          <cell r="A131">
            <v>123135</v>
          </cell>
          <cell r="B131">
            <v>9123100</v>
          </cell>
        </row>
        <row r="132">
          <cell r="A132">
            <v>123140</v>
          </cell>
          <cell r="B132">
            <v>9123100</v>
          </cell>
        </row>
        <row r="133">
          <cell r="A133">
            <v>123150</v>
          </cell>
          <cell r="B133">
            <v>9123100</v>
          </cell>
        </row>
        <row r="134">
          <cell r="A134">
            <v>123160</v>
          </cell>
          <cell r="B134">
            <v>9123100</v>
          </cell>
        </row>
        <row r="135">
          <cell r="A135">
            <v>123180</v>
          </cell>
          <cell r="B135">
            <v>9123100</v>
          </cell>
        </row>
        <row r="136">
          <cell r="A136">
            <v>123190</v>
          </cell>
          <cell r="B136">
            <v>9123100</v>
          </cell>
        </row>
        <row r="137">
          <cell r="A137">
            <v>123300</v>
          </cell>
          <cell r="B137">
            <v>9123100</v>
          </cell>
        </row>
        <row r="138">
          <cell r="A138">
            <v>124100</v>
          </cell>
          <cell r="B138">
            <v>9124000</v>
          </cell>
        </row>
        <row r="139">
          <cell r="A139">
            <v>124500</v>
          </cell>
          <cell r="B139">
            <v>9124000</v>
          </cell>
        </row>
        <row r="140">
          <cell r="A140">
            <v>124501</v>
          </cell>
          <cell r="B140">
            <v>9124000</v>
          </cell>
        </row>
        <row r="141">
          <cell r="A141">
            <v>125200</v>
          </cell>
          <cell r="B141">
            <v>9124000</v>
          </cell>
        </row>
        <row r="142">
          <cell r="A142">
            <v>125300</v>
          </cell>
          <cell r="B142">
            <v>9124000</v>
          </cell>
        </row>
        <row r="143">
          <cell r="A143">
            <v>128100</v>
          </cell>
          <cell r="B143">
            <v>9128000</v>
          </cell>
        </row>
        <row r="144">
          <cell r="A144">
            <v>128201</v>
          </cell>
          <cell r="B144">
            <v>9128000</v>
          </cell>
        </row>
        <row r="145">
          <cell r="A145">
            <v>128202</v>
          </cell>
          <cell r="B145">
            <v>9128000</v>
          </cell>
        </row>
        <row r="146">
          <cell r="A146">
            <v>128203</v>
          </cell>
          <cell r="B146">
            <v>9128000</v>
          </cell>
        </row>
        <row r="147">
          <cell r="A147">
            <v>128204</v>
          </cell>
          <cell r="B147">
            <v>9128000</v>
          </cell>
        </row>
        <row r="148">
          <cell r="A148">
            <v>128205</v>
          </cell>
          <cell r="B148">
            <v>9128000</v>
          </cell>
        </row>
        <row r="149">
          <cell r="A149">
            <v>128206</v>
          </cell>
          <cell r="B149">
            <v>9128000</v>
          </cell>
        </row>
        <row r="150">
          <cell r="A150">
            <v>128207</v>
          </cell>
          <cell r="B150">
            <v>9128000</v>
          </cell>
        </row>
        <row r="151">
          <cell r="A151">
            <v>128208</v>
          </cell>
          <cell r="B151">
            <v>9128000</v>
          </cell>
        </row>
        <row r="152">
          <cell r="A152">
            <v>128209</v>
          </cell>
          <cell r="B152">
            <v>9128000</v>
          </cell>
        </row>
        <row r="153">
          <cell r="A153">
            <v>128210</v>
          </cell>
          <cell r="B153">
            <v>9128000</v>
          </cell>
        </row>
        <row r="154">
          <cell r="A154">
            <v>128211</v>
          </cell>
          <cell r="B154">
            <v>9128000</v>
          </cell>
        </row>
        <row r="155">
          <cell r="A155">
            <v>128230</v>
          </cell>
          <cell r="B155">
            <v>9128000</v>
          </cell>
        </row>
        <row r="156">
          <cell r="A156">
            <v>128250</v>
          </cell>
          <cell r="B156">
            <v>9128000</v>
          </cell>
        </row>
        <row r="157">
          <cell r="A157">
            <v>128251</v>
          </cell>
          <cell r="B157">
            <v>9128000</v>
          </cell>
        </row>
        <row r="158">
          <cell r="A158">
            <v>128300</v>
          </cell>
          <cell r="B158">
            <v>9128000</v>
          </cell>
        </row>
        <row r="159">
          <cell r="A159">
            <v>128310</v>
          </cell>
          <cell r="B159">
            <v>9128000</v>
          </cell>
        </row>
        <row r="160">
          <cell r="A160">
            <v>128345</v>
          </cell>
          <cell r="B160">
            <v>9128000</v>
          </cell>
        </row>
        <row r="161">
          <cell r="A161">
            <v>128350</v>
          </cell>
          <cell r="B161">
            <v>9128000</v>
          </cell>
        </row>
        <row r="162">
          <cell r="A162">
            <v>128365</v>
          </cell>
          <cell r="B162">
            <v>9128000</v>
          </cell>
        </row>
        <row r="163">
          <cell r="A163">
            <v>128370</v>
          </cell>
          <cell r="B163">
            <v>9128000</v>
          </cell>
        </row>
        <row r="164">
          <cell r="A164">
            <v>128380</v>
          </cell>
          <cell r="B164">
            <v>9128000</v>
          </cell>
        </row>
        <row r="165">
          <cell r="A165">
            <v>128385</v>
          </cell>
          <cell r="B165">
            <v>9128000</v>
          </cell>
        </row>
        <row r="166">
          <cell r="A166">
            <v>128500</v>
          </cell>
          <cell r="B166">
            <v>9128000</v>
          </cell>
        </row>
        <row r="167">
          <cell r="A167">
            <v>128700</v>
          </cell>
          <cell r="B167">
            <v>9128000</v>
          </cell>
        </row>
        <row r="168">
          <cell r="A168">
            <v>128701</v>
          </cell>
          <cell r="B168">
            <v>9128000</v>
          </cell>
        </row>
        <row r="169">
          <cell r="A169">
            <v>128702</v>
          </cell>
          <cell r="B169">
            <v>9128000</v>
          </cell>
        </row>
        <row r="170">
          <cell r="A170">
            <v>128703</v>
          </cell>
          <cell r="B170">
            <v>9128000</v>
          </cell>
        </row>
        <row r="171">
          <cell r="A171">
            <v>128704</v>
          </cell>
          <cell r="B171">
            <v>9128000</v>
          </cell>
        </row>
        <row r="172">
          <cell r="A172">
            <v>128705</v>
          </cell>
          <cell r="B172">
            <v>9128000</v>
          </cell>
        </row>
        <row r="173">
          <cell r="A173">
            <v>128706</v>
          </cell>
          <cell r="B173">
            <v>9128000</v>
          </cell>
        </row>
        <row r="174">
          <cell r="A174">
            <v>128710</v>
          </cell>
          <cell r="B174">
            <v>9128000</v>
          </cell>
        </row>
        <row r="175">
          <cell r="A175">
            <v>128711</v>
          </cell>
          <cell r="B175">
            <v>9128000</v>
          </cell>
        </row>
        <row r="176">
          <cell r="A176">
            <v>128712</v>
          </cell>
          <cell r="B176">
            <v>9128000</v>
          </cell>
        </row>
        <row r="177">
          <cell r="A177">
            <v>128713</v>
          </cell>
          <cell r="B177">
            <v>9128000</v>
          </cell>
        </row>
        <row r="178">
          <cell r="A178">
            <v>128714</v>
          </cell>
          <cell r="B178">
            <v>9128000</v>
          </cell>
        </row>
        <row r="179">
          <cell r="A179">
            <v>128715</v>
          </cell>
          <cell r="B179">
            <v>9128000</v>
          </cell>
        </row>
        <row r="180">
          <cell r="A180">
            <v>128716</v>
          </cell>
          <cell r="B180">
            <v>9128000</v>
          </cell>
        </row>
        <row r="181">
          <cell r="A181">
            <v>128724</v>
          </cell>
          <cell r="B181">
            <v>9128000</v>
          </cell>
        </row>
        <row r="182">
          <cell r="A182">
            <v>128727</v>
          </cell>
          <cell r="B182">
            <v>9128000</v>
          </cell>
        </row>
        <row r="183">
          <cell r="A183">
            <v>128728</v>
          </cell>
          <cell r="B183">
            <v>9128000</v>
          </cell>
        </row>
        <row r="184">
          <cell r="A184">
            <v>128730</v>
          </cell>
          <cell r="B184">
            <v>9128000</v>
          </cell>
        </row>
        <row r="185">
          <cell r="A185">
            <v>128820</v>
          </cell>
          <cell r="B185">
            <v>9128000</v>
          </cell>
        </row>
        <row r="186">
          <cell r="A186">
            <v>128821</v>
          </cell>
          <cell r="B186">
            <v>9128000</v>
          </cell>
        </row>
        <row r="187">
          <cell r="A187">
            <v>128822</v>
          </cell>
          <cell r="B187">
            <v>9128000</v>
          </cell>
        </row>
        <row r="188">
          <cell r="A188">
            <v>128823</v>
          </cell>
          <cell r="B188">
            <v>9128000</v>
          </cell>
        </row>
        <row r="189">
          <cell r="A189">
            <v>131020</v>
          </cell>
          <cell r="B189">
            <v>9131000</v>
          </cell>
        </row>
        <row r="190">
          <cell r="A190">
            <v>131021</v>
          </cell>
          <cell r="B190">
            <v>9131000</v>
          </cell>
        </row>
        <row r="191">
          <cell r="A191">
            <v>131022</v>
          </cell>
          <cell r="B191">
            <v>9131000</v>
          </cell>
        </row>
        <row r="192">
          <cell r="A192">
            <v>131023</v>
          </cell>
          <cell r="B192">
            <v>9131000</v>
          </cell>
        </row>
        <row r="193">
          <cell r="A193">
            <v>131025</v>
          </cell>
          <cell r="B193">
            <v>9131000</v>
          </cell>
        </row>
        <row r="194">
          <cell r="A194">
            <v>131026</v>
          </cell>
          <cell r="B194">
            <v>9131000</v>
          </cell>
        </row>
        <row r="195">
          <cell r="A195">
            <v>131030</v>
          </cell>
          <cell r="B195">
            <v>9131000</v>
          </cell>
        </row>
        <row r="196">
          <cell r="A196">
            <v>131031</v>
          </cell>
          <cell r="B196">
            <v>9131000</v>
          </cell>
        </row>
        <row r="197">
          <cell r="A197">
            <v>131032</v>
          </cell>
          <cell r="B197">
            <v>9131000</v>
          </cell>
        </row>
        <row r="198">
          <cell r="A198">
            <v>131033</v>
          </cell>
          <cell r="B198">
            <v>9131000</v>
          </cell>
        </row>
        <row r="199">
          <cell r="A199">
            <v>131034</v>
          </cell>
          <cell r="B199">
            <v>9131000</v>
          </cell>
        </row>
        <row r="200">
          <cell r="A200">
            <v>131035</v>
          </cell>
          <cell r="B200">
            <v>9131000</v>
          </cell>
        </row>
        <row r="201">
          <cell r="A201">
            <v>131036</v>
          </cell>
          <cell r="B201">
            <v>9131000</v>
          </cell>
        </row>
        <row r="202">
          <cell r="A202">
            <v>131041</v>
          </cell>
          <cell r="B202">
            <v>9131000</v>
          </cell>
        </row>
        <row r="203">
          <cell r="A203">
            <v>131050</v>
          </cell>
          <cell r="B203">
            <v>9131000</v>
          </cell>
        </row>
        <row r="204">
          <cell r="A204">
            <v>131051</v>
          </cell>
          <cell r="B204">
            <v>9131000</v>
          </cell>
        </row>
        <row r="205">
          <cell r="A205">
            <v>131052</v>
          </cell>
          <cell r="B205">
            <v>9131000</v>
          </cell>
        </row>
        <row r="206">
          <cell r="A206">
            <v>131053</v>
          </cell>
          <cell r="B206">
            <v>9131000</v>
          </cell>
        </row>
        <row r="207">
          <cell r="A207">
            <v>131054</v>
          </cell>
          <cell r="B207">
            <v>9131000</v>
          </cell>
        </row>
        <row r="208">
          <cell r="A208">
            <v>131055</v>
          </cell>
          <cell r="B208">
            <v>9131000</v>
          </cell>
        </row>
        <row r="209">
          <cell r="A209">
            <v>131056</v>
          </cell>
          <cell r="B209">
            <v>9131000</v>
          </cell>
        </row>
        <row r="210">
          <cell r="A210">
            <v>131060</v>
          </cell>
          <cell r="B210">
            <v>9131000</v>
          </cell>
        </row>
        <row r="211">
          <cell r="A211">
            <v>131061</v>
          </cell>
          <cell r="B211">
            <v>9131000</v>
          </cell>
        </row>
        <row r="212">
          <cell r="A212">
            <v>131062</v>
          </cell>
          <cell r="B212">
            <v>9131000</v>
          </cell>
        </row>
        <row r="213">
          <cell r="A213">
            <v>131063</v>
          </cell>
          <cell r="B213">
            <v>9131000</v>
          </cell>
        </row>
        <row r="214">
          <cell r="A214">
            <v>131064</v>
          </cell>
          <cell r="B214">
            <v>9131000</v>
          </cell>
        </row>
        <row r="215">
          <cell r="A215">
            <v>131065</v>
          </cell>
          <cell r="B215">
            <v>9131000</v>
          </cell>
        </row>
        <row r="216">
          <cell r="A216">
            <v>131070</v>
          </cell>
          <cell r="B216">
            <v>9131000</v>
          </cell>
        </row>
        <row r="217">
          <cell r="A217">
            <v>131072</v>
          </cell>
          <cell r="B217">
            <v>9131000</v>
          </cell>
        </row>
        <row r="218">
          <cell r="A218">
            <v>131080</v>
          </cell>
          <cell r="B218">
            <v>9131000</v>
          </cell>
        </row>
        <row r="219">
          <cell r="A219">
            <v>131081</v>
          </cell>
          <cell r="B219">
            <v>9131000</v>
          </cell>
        </row>
        <row r="220">
          <cell r="A220">
            <v>131082</v>
          </cell>
          <cell r="B220">
            <v>9131000</v>
          </cell>
        </row>
        <row r="221">
          <cell r="A221">
            <v>131083</v>
          </cell>
          <cell r="B221">
            <v>9131000</v>
          </cell>
        </row>
        <row r="222">
          <cell r="A222">
            <v>131084</v>
          </cell>
          <cell r="B222">
            <v>9131000</v>
          </cell>
        </row>
        <row r="223">
          <cell r="A223">
            <v>131085</v>
          </cell>
          <cell r="B223">
            <v>9131000</v>
          </cell>
        </row>
        <row r="224">
          <cell r="A224">
            <v>131099</v>
          </cell>
          <cell r="B224">
            <v>9131000</v>
          </cell>
        </row>
        <row r="225">
          <cell r="A225">
            <v>131100</v>
          </cell>
          <cell r="B225">
            <v>9131000</v>
          </cell>
        </row>
        <row r="226">
          <cell r="A226">
            <v>131110</v>
          </cell>
          <cell r="B226">
            <v>9131000</v>
          </cell>
        </row>
        <row r="227">
          <cell r="A227">
            <v>135100</v>
          </cell>
          <cell r="B227">
            <v>9135000</v>
          </cell>
        </row>
        <row r="228">
          <cell r="A228">
            <v>135450</v>
          </cell>
          <cell r="B228">
            <v>9135000</v>
          </cell>
        </row>
        <row r="229">
          <cell r="A229">
            <v>136010</v>
          </cell>
          <cell r="B229">
            <v>9136000</v>
          </cell>
        </row>
        <row r="230">
          <cell r="A230">
            <v>136011</v>
          </cell>
          <cell r="B230">
            <v>9136000</v>
          </cell>
        </row>
        <row r="231">
          <cell r="A231">
            <v>141100</v>
          </cell>
          <cell r="B231">
            <v>9141000</v>
          </cell>
        </row>
        <row r="232">
          <cell r="A232">
            <v>141130</v>
          </cell>
          <cell r="B232">
            <v>9141000</v>
          </cell>
        </row>
        <row r="233">
          <cell r="A233">
            <v>141140</v>
          </cell>
          <cell r="B233">
            <v>9141000</v>
          </cell>
        </row>
        <row r="234">
          <cell r="A234">
            <v>142110</v>
          </cell>
          <cell r="B234">
            <v>9142000</v>
          </cell>
        </row>
        <row r="235">
          <cell r="A235">
            <v>142112</v>
          </cell>
          <cell r="B235">
            <v>9142000</v>
          </cell>
        </row>
        <row r="236">
          <cell r="A236">
            <v>142115</v>
          </cell>
          <cell r="B236">
            <v>9142000</v>
          </cell>
        </row>
        <row r="237">
          <cell r="A237">
            <v>142130</v>
          </cell>
          <cell r="B237">
            <v>9142000</v>
          </cell>
        </row>
        <row r="238">
          <cell r="A238">
            <v>142140</v>
          </cell>
          <cell r="B238">
            <v>9142000</v>
          </cell>
        </row>
        <row r="239">
          <cell r="A239">
            <v>142210</v>
          </cell>
          <cell r="B239">
            <v>9142000</v>
          </cell>
        </row>
        <row r="240">
          <cell r="A240">
            <v>142211</v>
          </cell>
          <cell r="B240">
            <v>9142000</v>
          </cell>
        </row>
        <row r="241">
          <cell r="A241">
            <v>142220</v>
          </cell>
          <cell r="B241">
            <v>9142000</v>
          </cell>
        </row>
        <row r="242">
          <cell r="A242">
            <v>142550</v>
          </cell>
          <cell r="B242">
            <v>9142000</v>
          </cell>
        </row>
        <row r="243">
          <cell r="A243">
            <v>142700</v>
          </cell>
          <cell r="B243">
            <v>9142000</v>
          </cell>
        </row>
        <row r="244">
          <cell r="A244">
            <v>142701</v>
          </cell>
          <cell r="B244">
            <v>9142000</v>
          </cell>
        </row>
        <row r="245">
          <cell r="A245">
            <v>142714</v>
          </cell>
          <cell r="B245">
            <v>9142000</v>
          </cell>
        </row>
        <row r="246">
          <cell r="A246">
            <v>142720</v>
          </cell>
          <cell r="B246">
            <v>9142000</v>
          </cell>
        </row>
        <row r="247">
          <cell r="A247">
            <v>142721</v>
          </cell>
          <cell r="B247">
            <v>9142000</v>
          </cell>
        </row>
        <row r="248">
          <cell r="A248">
            <v>142722</v>
          </cell>
          <cell r="B248">
            <v>9142000</v>
          </cell>
        </row>
        <row r="249">
          <cell r="A249">
            <v>143030</v>
          </cell>
          <cell r="B249">
            <v>9143000</v>
          </cell>
        </row>
        <row r="250">
          <cell r="A250">
            <v>143035</v>
          </cell>
          <cell r="B250">
            <v>9143000</v>
          </cell>
        </row>
        <row r="251">
          <cell r="A251">
            <v>143040</v>
          </cell>
          <cell r="B251">
            <v>9143000</v>
          </cell>
        </row>
        <row r="252">
          <cell r="A252">
            <v>143050</v>
          </cell>
          <cell r="B252">
            <v>9143000</v>
          </cell>
        </row>
        <row r="253">
          <cell r="A253">
            <v>143100</v>
          </cell>
          <cell r="B253">
            <v>9143000</v>
          </cell>
        </row>
        <row r="254">
          <cell r="A254">
            <v>143105</v>
          </cell>
          <cell r="B254">
            <v>9143000</v>
          </cell>
        </row>
        <row r="255">
          <cell r="A255">
            <v>143110</v>
          </cell>
          <cell r="B255">
            <v>9143000</v>
          </cell>
        </row>
        <row r="256">
          <cell r="A256">
            <v>143120</v>
          </cell>
          <cell r="B256">
            <v>9143000</v>
          </cell>
        </row>
        <row r="257">
          <cell r="A257">
            <v>143122</v>
          </cell>
          <cell r="B257">
            <v>9143000</v>
          </cell>
        </row>
        <row r="258">
          <cell r="A258">
            <v>143125</v>
          </cell>
          <cell r="B258">
            <v>9143000</v>
          </cell>
        </row>
        <row r="259">
          <cell r="A259">
            <v>143130</v>
          </cell>
          <cell r="B259">
            <v>9143000</v>
          </cell>
        </row>
        <row r="260">
          <cell r="A260">
            <v>143135</v>
          </cell>
          <cell r="B260">
            <v>9143000</v>
          </cell>
        </row>
        <row r="261">
          <cell r="A261">
            <v>143140</v>
          </cell>
          <cell r="B261">
            <v>9143000</v>
          </cell>
        </row>
        <row r="262">
          <cell r="A262">
            <v>143141</v>
          </cell>
          <cell r="B262">
            <v>9143000</v>
          </cell>
        </row>
        <row r="263">
          <cell r="A263">
            <v>143142</v>
          </cell>
          <cell r="B263">
            <v>9143000</v>
          </cell>
        </row>
        <row r="264">
          <cell r="A264">
            <v>143190</v>
          </cell>
          <cell r="B264">
            <v>9143000</v>
          </cell>
        </row>
        <row r="265">
          <cell r="A265">
            <v>143200</v>
          </cell>
          <cell r="B265">
            <v>9143000</v>
          </cell>
        </row>
        <row r="266">
          <cell r="A266">
            <v>143210</v>
          </cell>
          <cell r="B266">
            <v>9143000</v>
          </cell>
        </row>
        <row r="267">
          <cell r="A267">
            <v>143211</v>
          </cell>
          <cell r="B267">
            <v>9143000</v>
          </cell>
        </row>
        <row r="268">
          <cell r="A268">
            <v>143212</v>
          </cell>
          <cell r="B268">
            <v>9143000</v>
          </cell>
        </row>
        <row r="269">
          <cell r="A269">
            <v>143213</v>
          </cell>
          <cell r="B269">
            <v>9143000</v>
          </cell>
        </row>
        <row r="270">
          <cell r="A270">
            <v>143219</v>
          </cell>
          <cell r="B270">
            <v>9143000</v>
          </cell>
        </row>
        <row r="271">
          <cell r="A271">
            <v>143220</v>
          </cell>
          <cell r="B271">
            <v>9143000</v>
          </cell>
        </row>
        <row r="272">
          <cell r="A272">
            <v>143230</v>
          </cell>
          <cell r="B272">
            <v>9143000</v>
          </cell>
        </row>
        <row r="273">
          <cell r="A273">
            <v>143235</v>
          </cell>
          <cell r="B273">
            <v>9143000</v>
          </cell>
        </row>
        <row r="274">
          <cell r="A274">
            <v>143236</v>
          </cell>
          <cell r="B274">
            <v>9143000</v>
          </cell>
        </row>
        <row r="275">
          <cell r="A275">
            <v>143237</v>
          </cell>
          <cell r="B275">
            <v>9143000</v>
          </cell>
        </row>
        <row r="276">
          <cell r="A276">
            <v>143240</v>
          </cell>
          <cell r="B276">
            <v>9143000</v>
          </cell>
        </row>
        <row r="277">
          <cell r="A277">
            <v>143250</v>
          </cell>
          <cell r="B277">
            <v>9143000</v>
          </cell>
        </row>
        <row r="278">
          <cell r="A278">
            <v>143262</v>
          </cell>
          <cell r="B278">
            <v>9143000</v>
          </cell>
        </row>
        <row r="279">
          <cell r="A279">
            <v>143263</v>
          </cell>
          <cell r="B279">
            <v>9143000</v>
          </cell>
        </row>
        <row r="280">
          <cell r="A280">
            <v>143264</v>
          </cell>
          <cell r="B280">
            <v>9143000</v>
          </cell>
        </row>
        <row r="281">
          <cell r="A281">
            <v>143265</v>
          </cell>
          <cell r="B281">
            <v>9143000</v>
          </cell>
        </row>
        <row r="282">
          <cell r="A282">
            <v>143269</v>
          </cell>
          <cell r="B282">
            <v>9143000</v>
          </cell>
        </row>
        <row r="283">
          <cell r="A283">
            <v>143270</v>
          </cell>
          <cell r="B283">
            <v>9143000</v>
          </cell>
        </row>
        <row r="284">
          <cell r="A284">
            <v>143310</v>
          </cell>
          <cell r="B284">
            <v>9143000</v>
          </cell>
        </row>
        <row r="285">
          <cell r="A285">
            <v>143320</v>
          </cell>
          <cell r="B285">
            <v>9143000</v>
          </cell>
        </row>
        <row r="286">
          <cell r="A286">
            <v>143350</v>
          </cell>
          <cell r="B286">
            <v>9143000</v>
          </cell>
        </row>
        <row r="287">
          <cell r="A287">
            <v>143355</v>
          </cell>
          <cell r="B287">
            <v>9143000</v>
          </cell>
        </row>
        <row r="288">
          <cell r="A288">
            <v>143356</v>
          </cell>
          <cell r="B288">
            <v>9143000</v>
          </cell>
        </row>
        <row r="289">
          <cell r="A289">
            <v>143357</v>
          </cell>
          <cell r="B289">
            <v>9143000</v>
          </cell>
        </row>
        <row r="290">
          <cell r="A290">
            <v>143361</v>
          </cell>
          <cell r="B290">
            <v>9143000</v>
          </cell>
        </row>
        <row r="291">
          <cell r="A291">
            <v>143375</v>
          </cell>
          <cell r="B291">
            <v>9143000</v>
          </cell>
        </row>
        <row r="292">
          <cell r="A292">
            <v>143410</v>
          </cell>
          <cell r="B292">
            <v>9143000</v>
          </cell>
        </row>
        <row r="293">
          <cell r="A293">
            <v>143420</v>
          </cell>
          <cell r="B293">
            <v>9143000</v>
          </cell>
        </row>
        <row r="294">
          <cell r="A294">
            <v>143430</v>
          </cell>
          <cell r="B294">
            <v>9143000</v>
          </cell>
        </row>
        <row r="295">
          <cell r="A295">
            <v>143434</v>
          </cell>
          <cell r="B295">
            <v>9143000</v>
          </cell>
        </row>
        <row r="296">
          <cell r="A296">
            <v>143435</v>
          </cell>
          <cell r="B296">
            <v>9143000</v>
          </cell>
        </row>
        <row r="297">
          <cell r="A297">
            <v>143440</v>
          </cell>
          <cell r="B297">
            <v>9143000</v>
          </cell>
        </row>
        <row r="298">
          <cell r="A298">
            <v>143447</v>
          </cell>
          <cell r="B298">
            <v>9143000</v>
          </cell>
        </row>
        <row r="299">
          <cell r="A299">
            <v>143457</v>
          </cell>
          <cell r="B299">
            <v>9143000</v>
          </cell>
        </row>
        <row r="300">
          <cell r="A300">
            <v>143480</v>
          </cell>
          <cell r="B300">
            <v>9143000</v>
          </cell>
        </row>
        <row r="301">
          <cell r="A301">
            <v>143500</v>
          </cell>
          <cell r="B301">
            <v>9143000</v>
          </cell>
        </row>
        <row r="302">
          <cell r="A302">
            <v>143502</v>
          </cell>
          <cell r="B302">
            <v>9143000</v>
          </cell>
        </row>
        <row r="303">
          <cell r="A303">
            <v>143505</v>
          </cell>
          <cell r="B303">
            <v>9143000</v>
          </cell>
        </row>
        <row r="304">
          <cell r="A304">
            <v>143506</v>
          </cell>
          <cell r="B304">
            <v>9143000</v>
          </cell>
        </row>
        <row r="305">
          <cell r="A305">
            <v>143507</v>
          </cell>
          <cell r="B305">
            <v>9143000</v>
          </cell>
        </row>
        <row r="306">
          <cell r="A306">
            <v>143509</v>
          </cell>
          <cell r="B306">
            <v>9143000</v>
          </cell>
        </row>
        <row r="307">
          <cell r="A307">
            <v>143510</v>
          </cell>
          <cell r="B307">
            <v>9143000</v>
          </cell>
        </row>
        <row r="308">
          <cell r="A308">
            <v>143520</v>
          </cell>
          <cell r="B308">
            <v>9143000</v>
          </cell>
        </row>
        <row r="309">
          <cell r="A309">
            <v>143525</v>
          </cell>
          <cell r="B309">
            <v>9143000</v>
          </cell>
        </row>
        <row r="310">
          <cell r="A310">
            <v>143709</v>
          </cell>
          <cell r="B310">
            <v>9143000</v>
          </cell>
        </row>
        <row r="311">
          <cell r="A311">
            <v>143710</v>
          </cell>
          <cell r="B311">
            <v>9143000</v>
          </cell>
        </row>
        <row r="312">
          <cell r="A312">
            <v>143720</v>
          </cell>
          <cell r="B312">
            <v>9143000</v>
          </cell>
        </row>
        <row r="313">
          <cell r="A313">
            <v>143739</v>
          </cell>
          <cell r="B313">
            <v>9143000</v>
          </cell>
        </row>
        <row r="314">
          <cell r="A314">
            <v>143740</v>
          </cell>
          <cell r="B314">
            <v>9143000</v>
          </cell>
        </row>
        <row r="315">
          <cell r="A315">
            <v>143750</v>
          </cell>
          <cell r="B315">
            <v>9143000</v>
          </cell>
        </row>
        <row r="316">
          <cell r="A316">
            <v>143769</v>
          </cell>
          <cell r="B316">
            <v>9143000</v>
          </cell>
        </row>
        <row r="317">
          <cell r="A317">
            <v>143770</v>
          </cell>
          <cell r="B317">
            <v>9143000</v>
          </cell>
        </row>
        <row r="318">
          <cell r="A318">
            <v>143771</v>
          </cell>
          <cell r="B318">
            <v>9143000</v>
          </cell>
        </row>
        <row r="319">
          <cell r="A319">
            <v>143772</v>
          </cell>
          <cell r="B319">
            <v>9143000</v>
          </cell>
        </row>
        <row r="320">
          <cell r="A320">
            <v>143776</v>
          </cell>
          <cell r="B320">
            <v>9143000</v>
          </cell>
        </row>
        <row r="321">
          <cell r="A321">
            <v>143777</v>
          </cell>
          <cell r="B321">
            <v>9143000</v>
          </cell>
        </row>
        <row r="322">
          <cell r="A322">
            <v>143778</v>
          </cell>
          <cell r="B322">
            <v>9143000</v>
          </cell>
        </row>
        <row r="323">
          <cell r="A323">
            <v>143780</v>
          </cell>
          <cell r="B323">
            <v>9143000</v>
          </cell>
        </row>
        <row r="324">
          <cell r="A324">
            <v>143781</v>
          </cell>
          <cell r="B324">
            <v>9143000</v>
          </cell>
        </row>
        <row r="325">
          <cell r="A325">
            <v>143785</v>
          </cell>
          <cell r="B325">
            <v>9143000</v>
          </cell>
        </row>
        <row r="326">
          <cell r="A326">
            <v>143790</v>
          </cell>
          <cell r="B326">
            <v>9143000</v>
          </cell>
        </row>
        <row r="327">
          <cell r="A327">
            <v>143795</v>
          </cell>
          <cell r="B327">
            <v>9143000</v>
          </cell>
        </row>
        <row r="328">
          <cell r="A328">
            <v>143800</v>
          </cell>
          <cell r="B328">
            <v>9143000</v>
          </cell>
        </row>
        <row r="329">
          <cell r="A329">
            <v>143830</v>
          </cell>
          <cell r="B329">
            <v>9143000</v>
          </cell>
        </row>
        <row r="330">
          <cell r="A330">
            <v>143840</v>
          </cell>
          <cell r="B330">
            <v>9143000</v>
          </cell>
        </row>
        <row r="331">
          <cell r="A331">
            <v>143841</v>
          </cell>
          <cell r="B331">
            <v>9143000</v>
          </cell>
        </row>
        <row r="332">
          <cell r="A332">
            <v>143846</v>
          </cell>
          <cell r="B332">
            <v>9143000</v>
          </cell>
        </row>
        <row r="333">
          <cell r="A333">
            <v>143860</v>
          </cell>
          <cell r="B333">
            <v>9143000</v>
          </cell>
        </row>
        <row r="334">
          <cell r="A334">
            <v>143870</v>
          </cell>
          <cell r="B334">
            <v>9143000</v>
          </cell>
        </row>
        <row r="335">
          <cell r="A335">
            <v>144110</v>
          </cell>
          <cell r="B335">
            <v>9144000</v>
          </cell>
        </row>
        <row r="336">
          <cell r="A336">
            <v>144111</v>
          </cell>
          <cell r="B336">
            <v>9144000</v>
          </cell>
        </row>
        <row r="337">
          <cell r="A337">
            <v>144112</v>
          </cell>
          <cell r="B337">
            <v>9144000</v>
          </cell>
        </row>
        <row r="338">
          <cell r="A338">
            <v>144115</v>
          </cell>
          <cell r="B338">
            <v>9144000</v>
          </cell>
        </row>
        <row r="339">
          <cell r="A339">
            <v>144120</v>
          </cell>
          <cell r="B339">
            <v>9144000</v>
          </cell>
        </row>
        <row r="340">
          <cell r="A340">
            <v>144500</v>
          </cell>
          <cell r="B340">
            <v>9144000</v>
          </cell>
        </row>
        <row r="341">
          <cell r="A341">
            <v>144510</v>
          </cell>
          <cell r="B341">
            <v>9144000</v>
          </cell>
        </row>
        <row r="342">
          <cell r="A342">
            <v>144515</v>
          </cell>
          <cell r="B342">
            <v>9144000</v>
          </cell>
        </row>
        <row r="343">
          <cell r="A343">
            <v>144517</v>
          </cell>
          <cell r="B343">
            <v>9144000</v>
          </cell>
        </row>
        <row r="344">
          <cell r="A344">
            <v>144520</v>
          </cell>
          <cell r="B344">
            <v>9144000</v>
          </cell>
        </row>
        <row r="345">
          <cell r="A345">
            <v>144523</v>
          </cell>
          <cell r="B345">
            <v>9144000</v>
          </cell>
        </row>
        <row r="346">
          <cell r="A346">
            <v>144525</v>
          </cell>
          <cell r="B346">
            <v>9144000</v>
          </cell>
        </row>
        <row r="347">
          <cell r="A347">
            <v>144527</v>
          </cell>
          <cell r="B347">
            <v>9144000</v>
          </cell>
        </row>
        <row r="348">
          <cell r="A348">
            <v>144530</v>
          </cell>
          <cell r="B348">
            <v>9144000</v>
          </cell>
        </row>
        <row r="349">
          <cell r="A349">
            <v>144533</v>
          </cell>
          <cell r="B349">
            <v>9144000</v>
          </cell>
        </row>
        <row r="350">
          <cell r="A350">
            <v>144550</v>
          </cell>
          <cell r="B350">
            <v>9144000</v>
          </cell>
        </row>
        <row r="351">
          <cell r="A351">
            <v>145100</v>
          </cell>
          <cell r="B351">
            <v>9145000</v>
          </cell>
        </row>
        <row r="352">
          <cell r="A352">
            <v>146130</v>
          </cell>
          <cell r="B352">
            <v>9146000</v>
          </cell>
        </row>
        <row r="353">
          <cell r="A353">
            <v>146135</v>
          </cell>
          <cell r="B353">
            <v>9146000</v>
          </cell>
        </row>
        <row r="354">
          <cell r="A354">
            <v>146140</v>
          </cell>
          <cell r="B354">
            <v>9146000</v>
          </cell>
        </row>
        <row r="355">
          <cell r="A355">
            <v>146150</v>
          </cell>
          <cell r="B355">
            <v>9146000</v>
          </cell>
        </row>
        <row r="356">
          <cell r="A356">
            <v>146160</v>
          </cell>
          <cell r="B356">
            <v>9146000</v>
          </cell>
        </row>
        <row r="357">
          <cell r="A357">
            <v>146180</v>
          </cell>
          <cell r="B357">
            <v>9146000</v>
          </cell>
        </row>
        <row r="358">
          <cell r="A358">
            <v>146190</v>
          </cell>
          <cell r="B358">
            <v>9146000</v>
          </cell>
        </row>
        <row r="359">
          <cell r="A359">
            <v>146200</v>
          </cell>
          <cell r="B359">
            <v>9146000</v>
          </cell>
        </row>
        <row r="360">
          <cell r="A360">
            <v>146300</v>
          </cell>
          <cell r="B360">
            <v>9146000</v>
          </cell>
        </row>
        <row r="361">
          <cell r="A361">
            <v>146301</v>
          </cell>
          <cell r="B361">
            <v>9146000</v>
          </cell>
        </row>
        <row r="362">
          <cell r="A362">
            <v>146302</v>
          </cell>
          <cell r="B362">
            <v>9146000</v>
          </cell>
        </row>
        <row r="363">
          <cell r="A363">
            <v>146303</v>
          </cell>
          <cell r="B363">
            <v>9146000</v>
          </cell>
        </row>
        <row r="364">
          <cell r="A364">
            <v>146305</v>
          </cell>
          <cell r="B364">
            <v>9146000</v>
          </cell>
        </row>
        <row r="365">
          <cell r="A365">
            <v>146310</v>
          </cell>
          <cell r="B365">
            <v>9146000</v>
          </cell>
        </row>
        <row r="366">
          <cell r="A366">
            <v>146320</v>
          </cell>
          <cell r="B366">
            <v>9146000</v>
          </cell>
        </row>
        <row r="367">
          <cell r="A367">
            <v>146330</v>
          </cell>
          <cell r="B367">
            <v>9146000</v>
          </cell>
        </row>
        <row r="368">
          <cell r="A368">
            <v>146400</v>
          </cell>
          <cell r="B368">
            <v>9146000</v>
          </cell>
        </row>
        <row r="369">
          <cell r="A369">
            <v>146500</v>
          </cell>
          <cell r="B369">
            <v>9146000</v>
          </cell>
        </row>
        <row r="370">
          <cell r="A370">
            <v>146600</v>
          </cell>
          <cell r="B370">
            <v>9146000</v>
          </cell>
        </row>
        <row r="371">
          <cell r="A371">
            <v>146699</v>
          </cell>
          <cell r="B371">
            <v>9146000</v>
          </cell>
        </row>
        <row r="372">
          <cell r="A372">
            <v>146700</v>
          </cell>
          <cell r="B372">
            <v>9146000</v>
          </cell>
        </row>
        <row r="373">
          <cell r="A373">
            <v>146750</v>
          </cell>
          <cell r="B373">
            <v>9146000</v>
          </cell>
        </row>
        <row r="374">
          <cell r="A374">
            <v>146760</v>
          </cell>
          <cell r="B374">
            <v>9146000</v>
          </cell>
        </row>
        <row r="375">
          <cell r="A375">
            <v>146761</v>
          </cell>
          <cell r="B375">
            <v>9146000</v>
          </cell>
        </row>
        <row r="376">
          <cell r="A376">
            <v>146771</v>
          </cell>
          <cell r="B376">
            <v>9146000</v>
          </cell>
        </row>
        <row r="377">
          <cell r="A377">
            <v>146810</v>
          </cell>
          <cell r="B377">
            <v>9146000</v>
          </cell>
        </row>
        <row r="378">
          <cell r="A378">
            <v>146850</v>
          </cell>
          <cell r="B378">
            <v>9146000</v>
          </cell>
        </row>
        <row r="379">
          <cell r="A379">
            <v>146900</v>
          </cell>
          <cell r="B379">
            <v>9146000</v>
          </cell>
        </row>
        <row r="380">
          <cell r="A380">
            <v>146901</v>
          </cell>
          <cell r="B380">
            <v>9146000</v>
          </cell>
        </row>
        <row r="381">
          <cell r="A381">
            <v>146903</v>
          </cell>
          <cell r="B381">
            <v>9146000</v>
          </cell>
        </row>
        <row r="382">
          <cell r="A382">
            <v>146916</v>
          </cell>
          <cell r="B382">
            <v>9146000</v>
          </cell>
        </row>
        <row r="383">
          <cell r="A383">
            <v>151140</v>
          </cell>
          <cell r="B383">
            <v>9151000</v>
          </cell>
        </row>
        <row r="384">
          <cell r="A384">
            <v>151143</v>
          </cell>
          <cell r="B384">
            <v>9151000</v>
          </cell>
        </row>
        <row r="385">
          <cell r="A385">
            <v>151155</v>
          </cell>
          <cell r="B385">
            <v>9151000</v>
          </cell>
        </row>
        <row r="386">
          <cell r="A386">
            <v>151157</v>
          </cell>
          <cell r="B386">
            <v>9151000</v>
          </cell>
        </row>
        <row r="387">
          <cell r="A387">
            <v>151170</v>
          </cell>
          <cell r="B387">
            <v>9151000</v>
          </cell>
        </row>
        <row r="388">
          <cell r="A388">
            <v>151175</v>
          </cell>
          <cell r="B388">
            <v>9151000</v>
          </cell>
        </row>
        <row r="389">
          <cell r="A389">
            <v>151300</v>
          </cell>
          <cell r="B389">
            <v>9151000</v>
          </cell>
        </row>
        <row r="390">
          <cell r="A390">
            <v>151310</v>
          </cell>
          <cell r="B390">
            <v>9151000</v>
          </cell>
        </row>
        <row r="391">
          <cell r="A391">
            <v>152100</v>
          </cell>
          <cell r="B391">
            <v>9142000</v>
          </cell>
        </row>
        <row r="392">
          <cell r="A392">
            <v>154100</v>
          </cell>
          <cell r="B392">
            <v>9154000</v>
          </cell>
        </row>
        <row r="393">
          <cell r="A393">
            <v>154101</v>
          </cell>
          <cell r="B393">
            <v>9154000</v>
          </cell>
        </row>
        <row r="394">
          <cell r="A394">
            <v>154105</v>
          </cell>
          <cell r="B394">
            <v>9154000</v>
          </cell>
        </row>
        <row r="395">
          <cell r="A395">
            <v>154109</v>
          </cell>
          <cell r="B395">
            <v>9154000</v>
          </cell>
        </row>
        <row r="396">
          <cell r="A396">
            <v>154110</v>
          </cell>
          <cell r="B396">
            <v>9154000</v>
          </cell>
        </row>
        <row r="397">
          <cell r="A397">
            <v>154119</v>
          </cell>
          <cell r="B397">
            <v>9154000</v>
          </cell>
        </row>
        <row r="398">
          <cell r="A398">
            <v>154300</v>
          </cell>
          <cell r="B398">
            <v>9154000</v>
          </cell>
        </row>
        <row r="399">
          <cell r="A399">
            <v>154320</v>
          </cell>
          <cell r="B399">
            <v>9154000</v>
          </cell>
        </row>
        <row r="400">
          <cell r="A400">
            <v>154350</v>
          </cell>
          <cell r="B400">
            <v>9154000</v>
          </cell>
        </row>
        <row r="401">
          <cell r="A401">
            <v>154351</v>
          </cell>
          <cell r="B401">
            <v>9154000</v>
          </cell>
        </row>
        <row r="402">
          <cell r="A402">
            <v>154391</v>
          </cell>
          <cell r="B402">
            <v>9154000</v>
          </cell>
        </row>
        <row r="403">
          <cell r="A403">
            <v>154397</v>
          </cell>
          <cell r="B403">
            <v>9154000</v>
          </cell>
        </row>
        <row r="404">
          <cell r="A404">
            <v>154400</v>
          </cell>
          <cell r="B404">
            <v>9154000</v>
          </cell>
        </row>
        <row r="405">
          <cell r="A405">
            <v>154460</v>
          </cell>
          <cell r="B405">
            <v>9154000</v>
          </cell>
        </row>
        <row r="406">
          <cell r="A406">
            <v>154904</v>
          </cell>
          <cell r="B406">
            <v>9154000</v>
          </cell>
        </row>
        <row r="407">
          <cell r="A407">
            <v>154905</v>
          </cell>
          <cell r="B407">
            <v>9154000</v>
          </cell>
        </row>
        <row r="408">
          <cell r="A408">
            <v>154906</v>
          </cell>
          <cell r="B408">
            <v>9154000</v>
          </cell>
        </row>
        <row r="409">
          <cell r="A409">
            <v>154907</v>
          </cell>
          <cell r="B409">
            <v>9154000</v>
          </cell>
        </row>
        <row r="410">
          <cell r="A410">
            <v>154970</v>
          </cell>
          <cell r="B410">
            <v>9154000</v>
          </cell>
        </row>
        <row r="411">
          <cell r="A411">
            <v>163400</v>
          </cell>
          <cell r="B411">
            <v>9163000</v>
          </cell>
        </row>
        <row r="412">
          <cell r="A412">
            <v>163500</v>
          </cell>
          <cell r="B412">
            <v>9163000</v>
          </cell>
        </row>
        <row r="413">
          <cell r="A413">
            <v>163600</v>
          </cell>
          <cell r="B413">
            <v>9163000</v>
          </cell>
        </row>
        <row r="414">
          <cell r="A414">
            <v>163650</v>
          </cell>
          <cell r="B414">
            <v>9163000</v>
          </cell>
        </row>
        <row r="415">
          <cell r="A415">
            <v>165120</v>
          </cell>
          <cell r="B415">
            <v>9165000</v>
          </cell>
        </row>
        <row r="416">
          <cell r="A416">
            <v>165130</v>
          </cell>
          <cell r="B416">
            <v>9165000</v>
          </cell>
        </row>
        <row r="417">
          <cell r="A417">
            <v>165140</v>
          </cell>
          <cell r="B417">
            <v>9165000</v>
          </cell>
        </row>
        <row r="418">
          <cell r="A418">
            <v>165150</v>
          </cell>
          <cell r="B418">
            <v>9165000</v>
          </cell>
        </row>
        <row r="419">
          <cell r="A419">
            <v>165210</v>
          </cell>
          <cell r="B419">
            <v>9165000</v>
          </cell>
        </row>
        <row r="420">
          <cell r="A420">
            <v>165220</v>
          </cell>
          <cell r="B420">
            <v>9165000</v>
          </cell>
        </row>
        <row r="421">
          <cell r="A421">
            <v>165221</v>
          </cell>
          <cell r="B421">
            <v>9165000</v>
          </cell>
        </row>
        <row r="422">
          <cell r="A422">
            <v>165222</v>
          </cell>
          <cell r="B422">
            <v>9165000</v>
          </cell>
        </row>
        <row r="423">
          <cell r="A423">
            <v>165223</v>
          </cell>
          <cell r="B423">
            <v>9165000</v>
          </cell>
        </row>
        <row r="424">
          <cell r="A424">
            <v>165224</v>
          </cell>
          <cell r="B424">
            <v>9165000</v>
          </cell>
        </row>
        <row r="425">
          <cell r="A425">
            <v>165225</v>
          </cell>
          <cell r="B425">
            <v>9165000</v>
          </cell>
        </row>
        <row r="426">
          <cell r="A426">
            <v>165226</v>
          </cell>
          <cell r="B426">
            <v>9165000</v>
          </cell>
        </row>
        <row r="427">
          <cell r="A427">
            <v>165435</v>
          </cell>
          <cell r="B427">
            <v>9165000</v>
          </cell>
        </row>
        <row r="428">
          <cell r="A428">
            <v>165445</v>
          </cell>
          <cell r="B428">
            <v>9165000</v>
          </cell>
        </row>
        <row r="429">
          <cell r="A429">
            <v>165450</v>
          </cell>
          <cell r="B429">
            <v>9165000</v>
          </cell>
        </row>
        <row r="430">
          <cell r="A430">
            <v>165490</v>
          </cell>
          <cell r="B430">
            <v>9165000</v>
          </cell>
        </row>
        <row r="431">
          <cell r="A431">
            <v>165520</v>
          </cell>
          <cell r="B431">
            <v>9165000</v>
          </cell>
        </row>
        <row r="432">
          <cell r="A432">
            <v>165550</v>
          </cell>
          <cell r="B432">
            <v>9165000</v>
          </cell>
        </row>
        <row r="433">
          <cell r="A433">
            <v>165610</v>
          </cell>
          <cell r="B433">
            <v>9165000</v>
          </cell>
        </row>
        <row r="434">
          <cell r="A434">
            <v>165620</v>
          </cell>
          <cell r="B434">
            <v>9165000</v>
          </cell>
        </row>
        <row r="435">
          <cell r="A435">
            <v>165641</v>
          </cell>
          <cell r="B435">
            <v>9165000</v>
          </cell>
        </row>
        <row r="436">
          <cell r="A436">
            <v>165642</v>
          </cell>
          <cell r="B436">
            <v>9165000</v>
          </cell>
        </row>
        <row r="437">
          <cell r="A437">
            <v>165645</v>
          </cell>
          <cell r="B437">
            <v>9165000</v>
          </cell>
        </row>
        <row r="438">
          <cell r="A438">
            <v>165900</v>
          </cell>
          <cell r="B438">
            <v>9165000</v>
          </cell>
        </row>
        <row r="439">
          <cell r="A439">
            <v>165990</v>
          </cell>
          <cell r="B439">
            <v>9165000</v>
          </cell>
        </row>
        <row r="440">
          <cell r="A440">
            <v>171100</v>
          </cell>
          <cell r="B440">
            <v>9171000</v>
          </cell>
        </row>
        <row r="441">
          <cell r="A441">
            <v>171150</v>
          </cell>
          <cell r="B441">
            <v>9171000</v>
          </cell>
        </row>
        <row r="442">
          <cell r="A442">
            <v>172100</v>
          </cell>
          <cell r="B442">
            <v>9172000</v>
          </cell>
        </row>
        <row r="443">
          <cell r="A443">
            <v>172120</v>
          </cell>
          <cell r="B443">
            <v>9172000</v>
          </cell>
        </row>
        <row r="444">
          <cell r="A444">
            <v>172200</v>
          </cell>
          <cell r="B444">
            <v>9172000</v>
          </cell>
        </row>
        <row r="445">
          <cell r="A445">
            <v>172210</v>
          </cell>
          <cell r="B445">
            <v>9172000</v>
          </cell>
        </row>
        <row r="446">
          <cell r="A446">
            <v>172400</v>
          </cell>
          <cell r="B446">
            <v>9172000</v>
          </cell>
        </row>
        <row r="447">
          <cell r="A447">
            <v>172410</v>
          </cell>
          <cell r="B447">
            <v>9172000</v>
          </cell>
        </row>
        <row r="448">
          <cell r="A448">
            <v>172420</v>
          </cell>
          <cell r="B448">
            <v>9172000</v>
          </cell>
        </row>
        <row r="449">
          <cell r="A449">
            <v>173100</v>
          </cell>
          <cell r="B449">
            <v>9173000</v>
          </cell>
        </row>
        <row r="450">
          <cell r="A450">
            <v>173101</v>
          </cell>
          <cell r="B450">
            <v>9173000</v>
          </cell>
        </row>
        <row r="451">
          <cell r="A451">
            <v>173300</v>
          </cell>
          <cell r="B451">
            <v>9173000</v>
          </cell>
        </row>
        <row r="452">
          <cell r="A452">
            <v>173301</v>
          </cell>
          <cell r="B452">
            <v>9173000</v>
          </cell>
        </row>
        <row r="453">
          <cell r="A453">
            <v>174175</v>
          </cell>
          <cell r="B453">
            <v>9174000</v>
          </cell>
        </row>
        <row r="454">
          <cell r="A454">
            <v>174250</v>
          </cell>
          <cell r="B454">
            <v>9174000</v>
          </cell>
        </row>
        <row r="455">
          <cell r="A455">
            <v>175920</v>
          </cell>
          <cell r="B455">
            <v>9175000</v>
          </cell>
        </row>
        <row r="456">
          <cell r="A456">
            <v>175925</v>
          </cell>
          <cell r="B456">
            <v>9175000</v>
          </cell>
        </row>
        <row r="457">
          <cell r="A457">
            <v>175926</v>
          </cell>
          <cell r="B457">
            <v>9175000</v>
          </cell>
        </row>
        <row r="458">
          <cell r="A458">
            <v>175927</v>
          </cell>
          <cell r="B458">
            <v>9175000</v>
          </cell>
        </row>
        <row r="459">
          <cell r="A459">
            <v>175940</v>
          </cell>
          <cell r="B459">
            <v>9175000</v>
          </cell>
        </row>
        <row r="460">
          <cell r="A460">
            <v>175945</v>
          </cell>
          <cell r="B460">
            <v>9175000</v>
          </cell>
        </row>
        <row r="461">
          <cell r="A461">
            <v>175946</v>
          </cell>
          <cell r="B461">
            <v>9175000</v>
          </cell>
        </row>
        <row r="462">
          <cell r="A462">
            <v>175950</v>
          </cell>
          <cell r="B462">
            <v>9175000</v>
          </cell>
        </row>
        <row r="463">
          <cell r="A463">
            <v>175955</v>
          </cell>
          <cell r="B463">
            <v>9175000</v>
          </cell>
        </row>
        <row r="464">
          <cell r="A464">
            <v>175956</v>
          </cell>
          <cell r="B464">
            <v>9175000</v>
          </cell>
        </row>
        <row r="465">
          <cell r="A465">
            <v>181050</v>
          </cell>
          <cell r="B465">
            <v>9181000</v>
          </cell>
        </row>
        <row r="466">
          <cell r="A466">
            <v>181051</v>
          </cell>
          <cell r="B466">
            <v>9181000</v>
          </cell>
        </row>
        <row r="467">
          <cell r="A467">
            <v>182212</v>
          </cell>
          <cell r="B467">
            <v>9182200</v>
          </cell>
        </row>
        <row r="468">
          <cell r="A468">
            <v>182213</v>
          </cell>
          <cell r="B468">
            <v>9182200</v>
          </cell>
        </row>
        <row r="469">
          <cell r="A469">
            <v>182214</v>
          </cell>
          <cell r="B469">
            <v>9182200</v>
          </cell>
        </row>
        <row r="470">
          <cell r="A470">
            <v>182222</v>
          </cell>
          <cell r="B470">
            <v>9182200</v>
          </cell>
        </row>
        <row r="471">
          <cell r="A471">
            <v>182223</v>
          </cell>
          <cell r="B471">
            <v>9182200</v>
          </cell>
        </row>
        <row r="472">
          <cell r="A472">
            <v>182224</v>
          </cell>
          <cell r="B472">
            <v>9182200</v>
          </cell>
        </row>
        <row r="473">
          <cell r="A473">
            <v>182226</v>
          </cell>
          <cell r="B473">
            <v>9182200</v>
          </cell>
        </row>
        <row r="474">
          <cell r="A474">
            <v>182227</v>
          </cell>
          <cell r="B474">
            <v>9182200</v>
          </cell>
        </row>
        <row r="475">
          <cell r="A475">
            <v>182228</v>
          </cell>
          <cell r="B475">
            <v>9182200</v>
          </cell>
        </row>
        <row r="476">
          <cell r="A476">
            <v>182230</v>
          </cell>
          <cell r="B476">
            <v>9182200</v>
          </cell>
        </row>
        <row r="477">
          <cell r="A477">
            <v>182231</v>
          </cell>
          <cell r="B477">
            <v>9182200</v>
          </cell>
        </row>
        <row r="478">
          <cell r="A478">
            <v>182250</v>
          </cell>
          <cell r="B478">
            <v>9182200</v>
          </cell>
        </row>
        <row r="479">
          <cell r="A479">
            <v>182259</v>
          </cell>
          <cell r="B479">
            <v>9182200</v>
          </cell>
        </row>
        <row r="480">
          <cell r="A480">
            <v>182260</v>
          </cell>
          <cell r="B480">
            <v>9182200</v>
          </cell>
        </row>
        <row r="481">
          <cell r="A481">
            <v>182295</v>
          </cell>
          <cell r="B481">
            <v>9182200</v>
          </cell>
        </row>
        <row r="482">
          <cell r="A482">
            <v>182297</v>
          </cell>
          <cell r="B482">
            <v>9182200</v>
          </cell>
        </row>
        <row r="483">
          <cell r="A483">
            <v>182301</v>
          </cell>
          <cell r="B483">
            <v>9182300</v>
          </cell>
        </row>
        <row r="484">
          <cell r="A484">
            <v>182303</v>
          </cell>
          <cell r="B484">
            <v>9182300</v>
          </cell>
        </row>
        <row r="485">
          <cell r="A485">
            <v>182304</v>
          </cell>
          <cell r="B485">
            <v>9182300</v>
          </cell>
        </row>
        <row r="486">
          <cell r="A486">
            <v>182305</v>
          </cell>
          <cell r="B486">
            <v>9182300</v>
          </cell>
        </row>
        <row r="487">
          <cell r="A487">
            <v>182306</v>
          </cell>
          <cell r="B487">
            <v>9182300</v>
          </cell>
        </row>
        <row r="488">
          <cell r="A488">
            <v>182307</v>
          </cell>
          <cell r="B488">
            <v>9182300</v>
          </cell>
        </row>
        <row r="489">
          <cell r="A489">
            <v>182308</v>
          </cell>
          <cell r="B489">
            <v>9182300</v>
          </cell>
        </row>
        <row r="490">
          <cell r="A490">
            <v>182311</v>
          </cell>
          <cell r="B490">
            <v>9182300</v>
          </cell>
        </row>
        <row r="491">
          <cell r="A491">
            <v>182312</v>
          </cell>
          <cell r="B491">
            <v>9182300</v>
          </cell>
        </row>
        <row r="492">
          <cell r="A492">
            <v>182314</v>
          </cell>
          <cell r="B492">
            <v>9182300</v>
          </cell>
        </row>
        <row r="493">
          <cell r="A493">
            <v>182315</v>
          </cell>
          <cell r="B493">
            <v>9182300</v>
          </cell>
        </row>
        <row r="494">
          <cell r="A494">
            <v>182317</v>
          </cell>
          <cell r="B494">
            <v>9182300</v>
          </cell>
        </row>
        <row r="495">
          <cell r="A495">
            <v>182318</v>
          </cell>
          <cell r="B495">
            <v>9182300</v>
          </cell>
        </row>
        <row r="496">
          <cell r="A496">
            <v>182321</v>
          </cell>
          <cell r="B496">
            <v>9182300</v>
          </cell>
        </row>
        <row r="497">
          <cell r="A497">
            <v>182322</v>
          </cell>
          <cell r="B497">
            <v>9182300</v>
          </cell>
        </row>
        <row r="498">
          <cell r="A498">
            <v>182324</v>
          </cell>
          <cell r="B498">
            <v>9182300</v>
          </cell>
        </row>
        <row r="499">
          <cell r="A499">
            <v>182325</v>
          </cell>
          <cell r="B499">
            <v>9182300</v>
          </cell>
        </row>
        <row r="500">
          <cell r="A500">
            <v>182326</v>
          </cell>
          <cell r="B500">
            <v>9182300</v>
          </cell>
        </row>
        <row r="501">
          <cell r="A501">
            <v>182327</v>
          </cell>
          <cell r="B501">
            <v>9182300</v>
          </cell>
        </row>
        <row r="502">
          <cell r="A502">
            <v>182328</v>
          </cell>
          <cell r="B502">
            <v>9182300</v>
          </cell>
        </row>
        <row r="503">
          <cell r="A503">
            <v>182329</v>
          </cell>
          <cell r="B503">
            <v>9182300</v>
          </cell>
        </row>
        <row r="504">
          <cell r="A504">
            <v>182332</v>
          </cell>
          <cell r="B504">
            <v>9182300</v>
          </cell>
        </row>
        <row r="505">
          <cell r="A505">
            <v>182334</v>
          </cell>
          <cell r="B505">
            <v>9182300</v>
          </cell>
        </row>
        <row r="506">
          <cell r="A506">
            <v>182335</v>
          </cell>
          <cell r="B506">
            <v>9182300</v>
          </cell>
        </row>
        <row r="507">
          <cell r="A507">
            <v>182336</v>
          </cell>
          <cell r="B507">
            <v>9182300</v>
          </cell>
        </row>
        <row r="508">
          <cell r="A508">
            <v>182338</v>
          </cell>
          <cell r="B508">
            <v>9182300</v>
          </cell>
        </row>
        <row r="509">
          <cell r="A509">
            <v>182339</v>
          </cell>
          <cell r="B509">
            <v>9182300</v>
          </cell>
        </row>
        <row r="510">
          <cell r="A510">
            <v>182340</v>
          </cell>
          <cell r="B510">
            <v>9182300</v>
          </cell>
        </row>
        <row r="511">
          <cell r="A511">
            <v>182341</v>
          </cell>
          <cell r="B511">
            <v>9182300</v>
          </cell>
        </row>
        <row r="512">
          <cell r="A512">
            <v>182342</v>
          </cell>
          <cell r="B512">
            <v>9182300</v>
          </cell>
        </row>
        <row r="513">
          <cell r="A513">
            <v>182346</v>
          </cell>
          <cell r="B513">
            <v>9182300</v>
          </cell>
        </row>
        <row r="514">
          <cell r="A514">
            <v>182347</v>
          </cell>
          <cell r="B514">
            <v>9182300</v>
          </cell>
        </row>
        <row r="515">
          <cell r="A515">
            <v>182350</v>
          </cell>
          <cell r="B515">
            <v>9182300</v>
          </cell>
        </row>
        <row r="516">
          <cell r="A516">
            <v>182362</v>
          </cell>
          <cell r="B516">
            <v>9182300</v>
          </cell>
        </row>
        <row r="517">
          <cell r="A517">
            <v>182363</v>
          </cell>
          <cell r="B517">
            <v>9182300</v>
          </cell>
        </row>
        <row r="518">
          <cell r="A518">
            <v>182364</v>
          </cell>
          <cell r="B518">
            <v>9182300</v>
          </cell>
        </row>
        <row r="519">
          <cell r="A519">
            <v>182365</v>
          </cell>
          <cell r="B519">
            <v>9182300</v>
          </cell>
        </row>
        <row r="520">
          <cell r="A520">
            <v>182367</v>
          </cell>
          <cell r="B520">
            <v>9182300</v>
          </cell>
        </row>
        <row r="521">
          <cell r="A521">
            <v>182370</v>
          </cell>
          <cell r="B521">
            <v>9182300</v>
          </cell>
        </row>
        <row r="522">
          <cell r="A522">
            <v>182373</v>
          </cell>
          <cell r="B522">
            <v>9182300</v>
          </cell>
        </row>
        <row r="523">
          <cell r="A523">
            <v>182376</v>
          </cell>
          <cell r="B523">
            <v>9182300</v>
          </cell>
        </row>
        <row r="524">
          <cell r="A524">
            <v>182378</v>
          </cell>
          <cell r="B524">
            <v>9182300</v>
          </cell>
        </row>
        <row r="525">
          <cell r="A525">
            <v>182379</v>
          </cell>
          <cell r="B525">
            <v>9182300</v>
          </cell>
        </row>
        <row r="526">
          <cell r="A526">
            <v>182381</v>
          </cell>
          <cell r="B526">
            <v>9182300</v>
          </cell>
        </row>
        <row r="527">
          <cell r="A527">
            <v>182384</v>
          </cell>
          <cell r="B527">
            <v>9182300</v>
          </cell>
        </row>
        <row r="528">
          <cell r="A528">
            <v>182385</v>
          </cell>
          <cell r="B528">
            <v>9182300</v>
          </cell>
        </row>
        <row r="529">
          <cell r="A529">
            <v>182390</v>
          </cell>
          <cell r="B529">
            <v>9182300</v>
          </cell>
        </row>
        <row r="530">
          <cell r="A530">
            <v>182391</v>
          </cell>
          <cell r="B530">
            <v>9182300</v>
          </cell>
        </row>
        <row r="531">
          <cell r="A531">
            <v>182392</v>
          </cell>
          <cell r="B531">
            <v>9182300</v>
          </cell>
        </row>
        <row r="532">
          <cell r="A532">
            <v>182395</v>
          </cell>
          <cell r="B532">
            <v>9182300</v>
          </cell>
        </row>
        <row r="533">
          <cell r="A533">
            <v>182396</v>
          </cell>
          <cell r="B533">
            <v>9182300</v>
          </cell>
        </row>
        <row r="534">
          <cell r="A534">
            <v>182397</v>
          </cell>
          <cell r="B534">
            <v>9182300</v>
          </cell>
        </row>
        <row r="535">
          <cell r="A535">
            <v>182398</v>
          </cell>
          <cell r="B535">
            <v>9182300</v>
          </cell>
        </row>
        <row r="536">
          <cell r="A536">
            <v>182399</v>
          </cell>
          <cell r="B536">
            <v>9182300</v>
          </cell>
        </row>
        <row r="537">
          <cell r="A537">
            <v>182402</v>
          </cell>
          <cell r="B537">
            <v>9182300</v>
          </cell>
        </row>
        <row r="538">
          <cell r="A538">
            <v>182403</v>
          </cell>
          <cell r="B538">
            <v>9182300</v>
          </cell>
        </row>
        <row r="539">
          <cell r="A539">
            <v>182404</v>
          </cell>
          <cell r="B539">
            <v>9182300</v>
          </cell>
        </row>
        <row r="540">
          <cell r="A540">
            <v>182408</v>
          </cell>
          <cell r="B540">
            <v>9182300</v>
          </cell>
        </row>
        <row r="541">
          <cell r="A541">
            <v>182409</v>
          </cell>
          <cell r="B541">
            <v>9182300</v>
          </cell>
        </row>
        <row r="542">
          <cell r="A542">
            <v>182410</v>
          </cell>
          <cell r="B542">
            <v>9182300</v>
          </cell>
        </row>
        <row r="543">
          <cell r="A543">
            <v>182411</v>
          </cell>
          <cell r="B543">
            <v>9182300</v>
          </cell>
        </row>
        <row r="544">
          <cell r="A544">
            <v>182414</v>
          </cell>
          <cell r="B544">
            <v>9182300</v>
          </cell>
        </row>
        <row r="545">
          <cell r="A545">
            <v>182415</v>
          </cell>
          <cell r="B545">
            <v>9182300</v>
          </cell>
        </row>
        <row r="546">
          <cell r="A546">
            <v>182417</v>
          </cell>
          <cell r="B546">
            <v>9182300</v>
          </cell>
        </row>
        <row r="547">
          <cell r="A547">
            <v>182418</v>
          </cell>
          <cell r="B547">
            <v>9182300</v>
          </cell>
        </row>
        <row r="548">
          <cell r="A548">
            <v>182421</v>
          </cell>
          <cell r="B548">
            <v>9182300</v>
          </cell>
        </row>
        <row r="549">
          <cell r="A549">
            <v>182423</v>
          </cell>
          <cell r="B549">
            <v>9182300</v>
          </cell>
        </row>
        <row r="550">
          <cell r="A550">
            <v>182425</v>
          </cell>
          <cell r="B550">
            <v>9182300</v>
          </cell>
        </row>
        <row r="551">
          <cell r="A551">
            <v>182427</v>
          </cell>
          <cell r="B551">
            <v>9182300</v>
          </cell>
        </row>
        <row r="552">
          <cell r="A552">
            <v>182428</v>
          </cell>
          <cell r="B552">
            <v>9182300</v>
          </cell>
        </row>
        <row r="553">
          <cell r="A553">
            <v>182429</v>
          </cell>
          <cell r="B553">
            <v>9182300</v>
          </cell>
        </row>
        <row r="554">
          <cell r="A554">
            <v>182431</v>
          </cell>
          <cell r="B554">
            <v>9182300</v>
          </cell>
        </row>
        <row r="555">
          <cell r="A555">
            <v>182433</v>
          </cell>
          <cell r="B555">
            <v>9182300</v>
          </cell>
        </row>
        <row r="556">
          <cell r="A556">
            <v>182434</v>
          </cell>
          <cell r="B556">
            <v>9182300</v>
          </cell>
        </row>
        <row r="557">
          <cell r="A557">
            <v>182436</v>
          </cell>
          <cell r="B557">
            <v>9182300</v>
          </cell>
        </row>
        <row r="558">
          <cell r="A558">
            <v>182437</v>
          </cell>
          <cell r="B558">
            <v>9182300</v>
          </cell>
        </row>
        <row r="559">
          <cell r="A559">
            <v>182438</v>
          </cell>
          <cell r="B559">
            <v>9182300</v>
          </cell>
        </row>
        <row r="560">
          <cell r="A560">
            <v>182439</v>
          </cell>
          <cell r="B560">
            <v>9182300</v>
          </cell>
        </row>
        <row r="561">
          <cell r="A561">
            <v>182440</v>
          </cell>
          <cell r="B561">
            <v>9182300</v>
          </cell>
        </row>
        <row r="562">
          <cell r="A562">
            <v>182441</v>
          </cell>
          <cell r="B562">
            <v>9182300</v>
          </cell>
        </row>
        <row r="563">
          <cell r="A563">
            <v>182443</v>
          </cell>
          <cell r="B563">
            <v>9182300</v>
          </cell>
        </row>
        <row r="564">
          <cell r="A564">
            <v>182445</v>
          </cell>
          <cell r="B564">
            <v>9182300</v>
          </cell>
        </row>
        <row r="565">
          <cell r="A565">
            <v>182448</v>
          </cell>
          <cell r="B565">
            <v>9182300</v>
          </cell>
        </row>
        <row r="566">
          <cell r="A566">
            <v>182449</v>
          </cell>
          <cell r="B566">
            <v>9182300</v>
          </cell>
        </row>
        <row r="567">
          <cell r="A567">
            <v>182453</v>
          </cell>
          <cell r="B567">
            <v>9182300</v>
          </cell>
        </row>
        <row r="568">
          <cell r="A568">
            <v>182457</v>
          </cell>
          <cell r="B568">
            <v>9182300</v>
          </cell>
        </row>
        <row r="569">
          <cell r="A569">
            <v>182458</v>
          </cell>
          <cell r="B569">
            <v>9182300</v>
          </cell>
        </row>
        <row r="570">
          <cell r="A570">
            <v>182459</v>
          </cell>
          <cell r="B570">
            <v>9182300</v>
          </cell>
        </row>
        <row r="571">
          <cell r="A571">
            <v>182460</v>
          </cell>
          <cell r="B571">
            <v>9182300</v>
          </cell>
        </row>
        <row r="572">
          <cell r="A572">
            <v>182463</v>
          </cell>
          <cell r="B572">
            <v>9182300</v>
          </cell>
        </row>
        <row r="573">
          <cell r="A573">
            <v>182465</v>
          </cell>
          <cell r="B573">
            <v>9182300</v>
          </cell>
        </row>
        <row r="574">
          <cell r="A574">
            <v>182466</v>
          </cell>
          <cell r="B574">
            <v>9182300</v>
          </cell>
        </row>
        <row r="575">
          <cell r="A575">
            <v>182467</v>
          </cell>
          <cell r="B575">
            <v>9182300</v>
          </cell>
        </row>
        <row r="576">
          <cell r="A576">
            <v>182468</v>
          </cell>
          <cell r="B576">
            <v>9182300</v>
          </cell>
        </row>
        <row r="577">
          <cell r="A577">
            <v>182470</v>
          </cell>
          <cell r="B577">
            <v>9182300</v>
          </cell>
        </row>
        <row r="578">
          <cell r="A578">
            <v>182471</v>
          </cell>
          <cell r="B578">
            <v>9182300</v>
          </cell>
        </row>
        <row r="579">
          <cell r="A579">
            <v>182472</v>
          </cell>
          <cell r="B579">
            <v>9182300</v>
          </cell>
        </row>
        <row r="580">
          <cell r="A580">
            <v>182473</v>
          </cell>
          <cell r="B580">
            <v>9182300</v>
          </cell>
        </row>
        <row r="581">
          <cell r="A581">
            <v>182474</v>
          </cell>
          <cell r="B581">
            <v>9182300</v>
          </cell>
        </row>
        <row r="582">
          <cell r="A582">
            <v>182475</v>
          </cell>
          <cell r="B582">
            <v>9182300</v>
          </cell>
        </row>
        <row r="583">
          <cell r="A583">
            <v>182476</v>
          </cell>
          <cell r="B583">
            <v>9182300</v>
          </cell>
        </row>
        <row r="584">
          <cell r="A584">
            <v>182477</v>
          </cell>
          <cell r="B584">
            <v>9182300</v>
          </cell>
        </row>
        <row r="585">
          <cell r="A585">
            <v>182478</v>
          </cell>
          <cell r="B585">
            <v>9182300</v>
          </cell>
        </row>
        <row r="586">
          <cell r="A586">
            <v>182479</v>
          </cell>
          <cell r="B586">
            <v>9182300</v>
          </cell>
        </row>
        <row r="587">
          <cell r="A587">
            <v>182481</v>
          </cell>
          <cell r="B587">
            <v>9182300</v>
          </cell>
        </row>
        <row r="588">
          <cell r="A588">
            <v>182482</v>
          </cell>
          <cell r="B588">
            <v>9182300</v>
          </cell>
        </row>
        <row r="589">
          <cell r="A589">
            <v>182483</v>
          </cell>
          <cell r="B589">
            <v>9182300</v>
          </cell>
        </row>
        <row r="590">
          <cell r="A590">
            <v>182484</v>
          </cell>
          <cell r="B590">
            <v>9182300</v>
          </cell>
        </row>
        <row r="591">
          <cell r="A591">
            <v>182488</v>
          </cell>
          <cell r="B591">
            <v>9182300</v>
          </cell>
        </row>
        <row r="592">
          <cell r="A592">
            <v>182489</v>
          </cell>
          <cell r="B592">
            <v>9182300</v>
          </cell>
        </row>
        <row r="593">
          <cell r="A593">
            <v>182490</v>
          </cell>
          <cell r="B593">
            <v>9182300</v>
          </cell>
        </row>
        <row r="594">
          <cell r="A594">
            <v>182492</v>
          </cell>
          <cell r="B594">
            <v>9182300</v>
          </cell>
        </row>
        <row r="595">
          <cell r="A595">
            <v>182493</v>
          </cell>
          <cell r="B595">
            <v>9182300</v>
          </cell>
        </row>
        <row r="596">
          <cell r="A596">
            <v>182494</v>
          </cell>
          <cell r="B596">
            <v>9182300</v>
          </cell>
        </row>
        <row r="597">
          <cell r="A597">
            <v>182495</v>
          </cell>
          <cell r="B597">
            <v>9182300</v>
          </cell>
        </row>
        <row r="598">
          <cell r="A598">
            <v>182496</v>
          </cell>
          <cell r="B598">
            <v>9182300</v>
          </cell>
        </row>
        <row r="599">
          <cell r="A599">
            <v>182650</v>
          </cell>
          <cell r="B599">
            <v>9182300</v>
          </cell>
        </row>
        <row r="600">
          <cell r="A600">
            <v>184010</v>
          </cell>
          <cell r="B600">
            <v>9184000</v>
          </cell>
        </row>
        <row r="601">
          <cell r="A601">
            <v>184100</v>
          </cell>
          <cell r="B601">
            <v>9184000</v>
          </cell>
        </row>
        <row r="602">
          <cell r="A602">
            <v>184302</v>
          </cell>
          <cell r="B602">
            <v>9184000</v>
          </cell>
        </row>
        <row r="603">
          <cell r="A603">
            <v>184304</v>
          </cell>
          <cell r="B603">
            <v>9184000</v>
          </cell>
        </row>
        <row r="604">
          <cell r="A604">
            <v>184350</v>
          </cell>
          <cell r="B604">
            <v>9184000</v>
          </cell>
        </row>
        <row r="605">
          <cell r="A605">
            <v>184361</v>
          </cell>
          <cell r="B605">
            <v>9184000</v>
          </cell>
        </row>
        <row r="606">
          <cell r="A606">
            <v>184370</v>
          </cell>
          <cell r="B606">
            <v>9184000</v>
          </cell>
        </row>
        <row r="607">
          <cell r="A607">
            <v>184372</v>
          </cell>
          <cell r="B607">
            <v>9184000</v>
          </cell>
        </row>
        <row r="608">
          <cell r="A608">
            <v>184381</v>
          </cell>
          <cell r="B608">
            <v>9184000</v>
          </cell>
        </row>
        <row r="609">
          <cell r="A609">
            <v>184382</v>
          </cell>
          <cell r="B609">
            <v>9184000</v>
          </cell>
        </row>
        <row r="610">
          <cell r="A610">
            <v>184383</v>
          </cell>
          <cell r="B610">
            <v>9184000</v>
          </cell>
        </row>
        <row r="611">
          <cell r="A611">
            <v>184384</v>
          </cell>
          <cell r="B611">
            <v>9184000</v>
          </cell>
        </row>
        <row r="612">
          <cell r="A612">
            <v>184385</v>
          </cell>
          <cell r="B612">
            <v>9184000</v>
          </cell>
        </row>
        <row r="613">
          <cell r="A613">
            <v>184386</v>
          </cell>
          <cell r="B613">
            <v>9184000</v>
          </cell>
        </row>
        <row r="614">
          <cell r="A614">
            <v>184387</v>
          </cell>
          <cell r="B614">
            <v>9184000</v>
          </cell>
        </row>
        <row r="615">
          <cell r="A615">
            <v>184490</v>
          </cell>
          <cell r="B615">
            <v>9184000</v>
          </cell>
        </row>
        <row r="616">
          <cell r="A616">
            <v>184491</v>
          </cell>
          <cell r="B616">
            <v>9184000</v>
          </cell>
        </row>
        <row r="617">
          <cell r="A617">
            <v>184493</v>
          </cell>
          <cell r="B617">
            <v>9184000</v>
          </cell>
        </row>
        <row r="618">
          <cell r="A618">
            <v>184494</v>
          </cell>
          <cell r="B618">
            <v>9184000</v>
          </cell>
        </row>
        <row r="619">
          <cell r="A619">
            <v>184495</v>
          </cell>
          <cell r="B619">
            <v>9184000</v>
          </cell>
        </row>
        <row r="620">
          <cell r="A620">
            <v>184496</v>
          </cell>
          <cell r="B620">
            <v>9184000</v>
          </cell>
        </row>
        <row r="621">
          <cell r="A621">
            <v>184498</v>
          </cell>
          <cell r="B621">
            <v>9184000</v>
          </cell>
        </row>
        <row r="622">
          <cell r="A622">
            <v>184500</v>
          </cell>
          <cell r="B622">
            <v>9184000</v>
          </cell>
        </row>
        <row r="623">
          <cell r="A623">
            <v>184518</v>
          </cell>
          <cell r="B623">
            <v>9184000</v>
          </cell>
        </row>
        <row r="624">
          <cell r="A624">
            <v>184521</v>
          </cell>
          <cell r="B624">
            <v>9184000</v>
          </cell>
        </row>
        <row r="625">
          <cell r="A625">
            <v>184522</v>
          </cell>
          <cell r="B625">
            <v>9184000</v>
          </cell>
        </row>
        <row r="626">
          <cell r="A626">
            <v>184562</v>
          </cell>
          <cell r="B626">
            <v>9184000</v>
          </cell>
        </row>
        <row r="627">
          <cell r="A627">
            <v>184564</v>
          </cell>
          <cell r="B627">
            <v>9184000</v>
          </cell>
        </row>
        <row r="628">
          <cell r="A628">
            <v>184580</v>
          </cell>
          <cell r="B628">
            <v>9184000</v>
          </cell>
        </row>
        <row r="629">
          <cell r="A629">
            <v>184600</v>
          </cell>
          <cell r="B629">
            <v>9184000</v>
          </cell>
        </row>
        <row r="630">
          <cell r="A630">
            <v>184680</v>
          </cell>
          <cell r="B630">
            <v>9184000</v>
          </cell>
        </row>
        <row r="631">
          <cell r="A631">
            <v>184700</v>
          </cell>
          <cell r="B631">
            <v>9184000</v>
          </cell>
        </row>
        <row r="632">
          <cell r="A632">
            <v>184770</v>
          </cell>
          <cell r="B632">
            <v>9184000</v>
          </cell>
        </row>
        <row r="633">
          <cell r="A633">
            <v>184771</v>
          </cell>
          <cell r="B633">
            <v>9184000</v>
          </cell>
        </row>
        <row r="634">
          <cell r="A634">
            <v>184774</v>
          </cell>
          <cell r="B634">
            <v>9184000</v>
          </cell>
        </row>
        <row r="635">
          <cell r="A635">
            <v>184775</v>
          </cell>
          <cell r="B635">
            <v>9184000</v>
          </cell>
        </row>
        <row r="636">
          <cell r="A636">
            <v>184777</v>
          </cell>
          <cell r="B636">
            <v>9184000</v>
          </cell>
        </row>
        <row r="637">
          <cell r="A637">
            <v>184900</v>
          </cell>
          <cell r="B637">
            <v>9184000</v>
          </cell>
        </row>
        <row r="638">
          <cell r="A638">
            <v>184920</v>
          </cell>
          <cell r="B638">
            <v>9184000</v>
          </cell>
        </row>
        <row r="639">
          <cell r="A639">
            <v>184990</v>
          </cell>
          <cell r="B639">
            <v>9184000</v>
          </cell>
        </row>
        <row r="640">
          <cell r="A640">
            <v>184999</v>
          </cell>
          <cell r="B640">
            <v>9184000</v>
          </cell>
        </row>
        <row r="641">
          <cell r="A641">
            <v>185100</v>
          </cell>
          <cell r="B641">
            <v>9185000</v>
          </cell>
        </row>
        <row r="642">
          <cell r="A642">
            <v>186010</v>
          </cell>
          <cell r="B642">
            <v>9186000</v>
          </cell>
        </row>
        <row r="643">
          <cell r="A643">
            <v>186020</v>
          </cell>
          <cell r="B643">
            <v>9186000</v>
          </cell>
        </row>
        <row r="644">
          <cell r="A644">
            <v>186040</v>
          </cell>
          <cell r="B644">
            <v>9186000</v>
          </cell>
        </row>
        <row r="645">
          <cell r="A645">
            <v>186111</v>
          </cell>
          <cell r="B645">
            <v>9186000</v>
          </cell>
        </row>
        <row r="646">
          <cell r="A646">
            <v>186113</v>
          </cell>
          <cell r="B646">
            <v>9186000</v>
          </cell>
        </row>
        <row r="647">
          <cell r="A647">
            <v>186114</v>
          </cell>
          <cell r="B647">
            <v>9186000</v>
          </cell>
        </row>
        <row r="648">
          <cell r="A648">
            <v>186115</v>
          </cell>
          <cell r="B648">
            <v>9186000</v>
          </cell>
        </row>
        <row r="649">
          <cell r="A649">
            <v>186117</v>
          </cell>
          <cell r="B649">
            <v>9186000</v>
          </cell>
        </row>
        <row r="650">
          <cell r="A650">
            <v>186118</v>
          </cell>
          <cell r="B650">
            <v>9186000</v>
          </cell>
        </row>
        <row r="651">
          <cell r="A651">
            <v>186119</v>
          </cell>
          <cell r="B651">
            <v>9186000</v>
          </cell>
        </row>
        <row r="652">
          <cell r="A652">
            <v>186121</v>
          </cell>
          <cell r="B652">
            <v>9186000</v>
          </cell>
        </row>
        <row r="653">
          <cell r="A653">
            <v>186122</v>
          </cell>
          <cell r="B653">
            <v>9186000</v>
          </cell>
        </row>
        <row r="654">
          <cell r="A654">
            <v>186123</v>
          </cell>
          <cell r="B654">
            <v>9186000</v>
          </cell>
        </row>
        <row r="655">
          <cell r="A655">
            <v>186125</v>
          </cell>
          <cell r="B655">
            <v>9186000</v>
          </cell>
        </row>
        <row r="656">
          <cell r="A656">
            <v>186126</v>
          </cell>
          <cell r="B656">
            <v>9186000</v>
          </cell>
        </row>
        <row r="657">
          <cell r="A657">
            <v>186128</v>
          </cell>
          <cell r="B657">
            <v>9186000</v>
          </cell>
        </row>
        <row r="658">
          <cell r="A658">
            <v>186129</v>
          </cell>
          <cell r="B658">
            <v>9186000</v>
          </cell>
        </row>
        <row r="659">
          <cell r="A659">
            <v>186133</v>
          </cell>
          <cell r="B659">
            <v>9186000</v>
          </cell>
        </row>
        <row r="660">
          <cell r="A660">
            <v>186136</v>
          </cell>
          <cell r="B660">
            <v>9186000</v>
          </cell>
        </row>
        <row r="661">
          <cell r="A661">
            <v>186137</v>
          </cell>
          <cell r="B661">
            <v>9186000</v>
          </cell>
        </row>
        <row r="662">
          <cell r="A662">
            <v>186138</v>
          </cell>
          <cell r="B662">
            <v>9186000</v>
          </cell>
        </row>
        <row r="663">
          <cell r="A663">
            <v>186144</v>
          </cell>
          <cell r="B663">
            <v>9186000</v>
          </cell>
        </row>
        <row r="664">
          <cell r="A664">
            <v>186147</v>
          </cell>
          <cell r="B664">
            <v>9186000</v>
          </cell>
        </row>
        <row r="665">
          <cell r="A665">
            <v>186148</v>
          </cell>
          <cell r="B665">
            <v>9186000</v>
          </cell>
        </row>
        <row r="666">
          <cell r="A666">
            <v>186155</v>
          </cell>
          <cell r="B666">
            <v>9186000</v>
          </cell>
        </row>
        <row r="667">
          <cell r="A667">
            <v>186157</v>
          </cell>
          <cell r="B667">
            <v>9186000</v>
          </cell>
        </row>
        <row r="668">
          <cell r="A668">
            <v>186160</v>
          </cell>
          <cell r="B668">
            <v>9186000</v>
          </cell>
        </row>
        <row r="669">
          <cell r="A669">
            <v>186161</v>
          </cell>
          <cell r="B669">
            <v>9186000</v>
          </cell>
        </row>
        <row r="670">
          <cell r="A670">
            <v>186162</v>
          </cell>
          <cell r="B670">
            <v>9186000</v>
          </cell>
        </row>
        <row r="671">
          <cell r="A671">
            <v>186164</v>
          </cell>
          <cell r="B671">
            <v>9186000</v>
          </cell>
        </row>
        <row r="672">
          <cell r="A672">
            <v>186165</v>
          </cell>
          <cell r="B672">
            <v>9186000</v>
          </cell>
        </row>
        <row r="673">
          <cell r="A673">
            <v>186166</v>
          </cell>
          <cell r="B673">
            <v>9186000</v>
          </cell>
        </row>
        <row r="674">
          <cell r="A674">
            <v>186167</v>
          </cell>
          <cell r="B674">
            <v>9186000</v>
          </cell>
        </row>
        <row r="675">
          <cell r="A675">
            <v>186168</v>
          </cell>
          <cell r="B675">
            <v>9186000</v>
          </cell>
        </row>
        <row r="676">
          <cell r="A676">
            <v>186175</v>
          </cell>
          <cell r="B676">
            <v>9186000</v>
          </cell>
        </row>
        <row r="677">
          <cell r="A677">
            <v>186250</v>
          </cell>
          <cell r="B677">
            <v>9186000</v>
          </cell>
        </row>
        <row r="678">
          <cell r="A678">
            <v>186392</v>
          </cell>
          <cell r="B678">
            <v>9186000</v>
          </cell>
        </row>
        <row r="679">
          <cell r="A679">
            <v>186393</v>
          </cell>
          <cell r="B679">
            <v>9186000</v>
          </cell>
        </row>
        <row r="680">
          <cell r="A680">
            <v>186395</v>
          </cell>
          <cell r="B680">
            <v>9186000</v>
          </cell>
        </row>
        <row r="681">
          <cell r="A681">
            <v>186440</v>
          </cell>
          <cell r="B681">
            <v>9186000</v>
          </cell>
        </row>
        <row r="682">
          <cell r="A682">
            <v>186450</v>
          </cell>
          <cell r="B682">
            <v>9186000</v>
          </cell>
        </row>
        <row r="683">
          <cell r="A683">
            <v>186460</v>
          </cell>
          <cell r="B683">
            <v>9186000</v>
          </cell>
        </row>
        <row r="684">
          <cell r="A684">
            <v>186470</v>
          </cell>
          <cell r="B684">
            <v>9186000</v>
          </cell>
        </row>
        <row r="685">
          <cell r="A685">
            <v>186480</v>
          </cell>
          <cell r="B685">
            <v>9186000</v>
          </cell>
        </row>
        <row r="686">
          <cell r="A686">
            <v>186490</v>
          </cell>
          <cell r="B686">
            <v>9186000</v>
          </cell>
        </row>
        <row r="687">
          <cell r="A687">
            <v>186500</v>
          </cell>
          <cell r="B687">
            <v>9186000</v>
          </cell>
        </row>
        <row r="688">
          <cell r="A688">
            <v>186520</v>
          </cell>
          <cell r="B688">
            <v>9186000</v>
          </cell>
        </row>
        <row r="689">
          <cell r="A689">
            <v>186530</v>
          </cell>
          <cell r="B689">
            <v>9186000</v>
          </cell>
        </row>
        <row r="690">
          <cell r="A690">
            <v>186550</v>
          </cell>
          <cell r="B690">
            <v>9186000</v>
          </cell>
        </row>
        <row r="691">
          <cell r="A691">
            <v>186560</v>
          </cell>
          <cell r="B691">
            <v>9186000</v>
          </cell>
        </row>
        <row r="692">
          <cell r="A692">
            <v>186570</v>
          </cell>
          <cell r="B692">
            <v>9186000</v>
          </cell>
        </row>
        <row r="693">
          <cell r="A693">
            <v>186600</v>
          </cell>
          <cell r="B693">
            <v>9186000</v>
          </cell>
        </row>
        <row r="694">
          <cell r="A694">
            <v>186610</v>
          </cell>
          <cell r="B694">
            <v>9186000</v>
          </cell>
        </row>
        <row r="695">
          <cell r="A695">
            <v>186630</v>
          </cell>
          <cell r="B695">
            <v>9186000</v>
          </cell>
        </row>
        <row r="696">
          <cell r="A696">
            <v>186650</v>
          </cell>
          <cell r="B696">
            <v>9186000</v>
          </cell>
        </row>
        <row r="697">
          <cell r="A697">
            <v>186681</v>
          </cell>
          <cell r="B697">
            <v>9186000</v>
          </cell>
        </row>
        <row r="698">
          <cell r="A698">
            <v>186685</v>
          </cell>
          <cell r="B698">
            <v>9186000</v>
          </cell>
        </row>
        <row r="699">
          <cell r="A699">
            <v>186690</v>
          </cell>
          <cell r="B699">
            <v>9186000</v>
          </cell>
        </row>
        <row r="700">
          <cell r="A700">
            <v>186699</v>
          </cell>
          <cell r="B700">
            <v>9186000</v>
          </cell>
        </row>
        <row r="701">
          <cell r="A701">
            <v>186700</v>
          </cell>
          <cell r="B701">
            <v>9186000</v>
          </cell>
        </row>
        <row r="702">
          <cell r="A702">
            <v>186710</v>
          </cell>
          <cell r="B702">
            <v>9186000</v>
          </cell>
        </row>
        <row r="703">
          <cell r="A703">
            <v>186726</v>
          </cell>
          <cell r="B703">
            <v>9186000</v>
          </cell>
        </row>
        <row r="704">
          <cell r="A704">
            <v>186728</v>
          </cell>
          <cell r="B704">
            <v>9186000</v>
          </cell>
        </row>
        <row r="705">
          <cell r="A705">
            <v>186729</v>
          </cell>
          <cell r="B705">
            <v>9186000</v>
          </cell>
        </row>
        <row r="706">
          <cell r="A706">
            <v>186730</v>
          </cell>
          <cell r="B706">
            <v>9186000</v>
          </cell>
        </row>
        <row r="707">
          <cell r="A707">
            <v>186750</v>
          </cell>
          <cell r="B707">
            <v>9186000</v>
          </cell>
        </row>
        <row r="708">
          <cell r="A708">
            <v>186760</v>
          </cell>
          <cell r="B708">
            <v>9186000</v>
          </cell>
        </row>
        <row r="709">
          <cell r="A709">
            <v>186790</v>
          </cell>
          <cell r="B709">
            <v>9186000</v>
          </cell>
        </row>
        <row r="710">
          <cell r="A710">
            <v>186840</v>
          </cell>
          <cell r="B710">
            <v>9186000</v>
          </cell>
        </row>
        <row r="711">
          <cell r="A711">
            <v>186845</v>
          </cell>
          <cell r="B711">
            <v>9186000</v>
          </cell>
        </row>
        <row r="712">
          <cell r="A712">
            <v>186870</v>
          </cell>
          <cell r="B712">
            <v>9186000</v>
          </cell>
        </row>
        <row r="713">
          <cell r="A713">
            <v>186871</v>
          </cell>
          <cell r="B713">
            <v>9186000</v>
          </cell>
        </row>
        <row r="714">
          <cell r="A714">
            <v>186874</v>
          </cell>
          <cell r="B714">
            <v>9186000</v>
          </cell>
        </row>
        <row r="715">
          <cell r="A715">
            <v>186875</v>
          </cell>
          <cell r="B715">
            <v>9186000</v>
          </cell>
        </row>
        <row r="716">
          <cell r="A716">
            <v>186946</v>
          </cell>
          <cell r="B716">
            <v>9186000</v>
          </cell>
        </row>
        <row r="717">
          <cell r="A717">
            <v>186948</v>
          </cell>
          <cell r="B717">
            <v>9186000</v>
          </cell>
        </row>
        <row r="718">
          <cell r="A718">
            <v>186980</v>
          </cell>
          <cell r="B718">
            <v>9186000</v>
          </cell>
        </row>
        <row r="719">
          <cell r="A719">
            <v>188010</v>
          </cell>
          <cell r="B719">
            <v>9188000</v>
          </cell>
        </row>
        <row r="720">
          <cell r="A720">
            <v>188020</v>
          </cell>
          <cell r="B720">
            <v>9188000</v>
          </cell>
        </row>
        <row r="721">
          <cell r="A721">
            <v>189100</v>
          </cell>
          <cell r="B721">
            <v>9189000</v>
          </cell>
        </row>
        <row r="722">
          <cell r="A722">
            <v>190010</v>
          </cell>
          <cell r="B722">
            <v>9190000</v>
          </cell>
        </row>
        <row r="723">
          <cell r="A723">
            <v>190100</v>
          </cell>
          <cell r="B723">
            <v>9190000</v>
          </cell>
        </row>
        <row r="724">
          <cell r="A724">
            <v>190106</v>
          </cell>
          <cell r="B724">
            <v>9190000</v>
          </cell>
        </row>
        <row r="725">
          <cell r="A725">
            <v>190107</v>
          </cell>
          <cell r="B725">
            <v>9190000</v>
          </cell>
        </row>
        <row r="726">
          <cell r="A726">
            <v>190108</v>
          </cell>
          <cell r="B726">
            <v>9190000</v>
          </cell>
        </row>
        <row r="727">
          <cell r="A727">
            <v>190110</v>
          </cell>
          <cell r="B727">
            <v>9190000</v>
          </cell>
        </row>
        <row r="728">
          <cell r="A728">
            <v>190111</v>
          </cell>
          <cell r="B728">
            <v>9190000</v>
          </cell>
        </row>
        <row r="729">
          <cell r="A729">
            <v>190112</v>
          </cell>
          <cell r="B729">
            <v>9190000</v>
          </cell>
        </row>
        <row r="730">
          <cell r="A730">
            <v>190113</v>
          </cell>
          <cell r="B730">
            <v>9190000</v>
          </cell>
        </row>
        <row r="731">
          <cell r="A731">
            <v>190124</v>
          </cell>
          <cell r="B731">
            <v>9190000</v>
          </cell>
        </row>
        <row r="732">
          <cell r="A732">
            <v>190125</v>
          </cell>
          <cell r="B732">
            <v>9190000</v>
          </cell>
        </row>
        <row r="733">
          <cell r="A733">
            <v>190130</v>
          </cell>
          <cell r="B733">
            <v>9190000</v>
          </cell>
        </row>
        <row r="734">
          <cell r="A734">
            <v>190131</v>
          </cell>
          <cell r="B734">
            <v>9190000</v>
          </cell>
        </row>
        <row r="735">
          <cell r="A735">
            <v>190132</v>
          </cell>
          <cell r="B735">
            <v>9190000</v>
          </cell>
        </row>
        <row r="736">
          <cell r="A736">
            <v>190144</v>
          </cell>
          <cell r="B736">
            <v>9190000</v>
          </cell>
        </row>
        <row r="737">
          <cell r="A737">
            <v>190145</v>
          </cell>
          <cell r="B737">
            <v>9190000</v>
          </cell>
        </row>
        <row r="738">
          <cell r="A738">
            <v>190146</v>
          </cell>
          <cell r="B738">
            <v>9190000</v>
          </cell>
        </row>
        <row r="739">
          <cell r="A739">
            <v>190148</v>
          </cell>
          <cell r="B739">
            <v>9190000</v>
          </cell>
        </row>
        <row r="740">
          <cell r="A740">
            <v>190180</v>
          </cell>
          <cell r="B740">
            <v>9190000</v>
          </cell>
        </row>
        <row r="741">
          <cell r="A741">
            <v>190181</v>
          </cell>
          <cell r="B741">
            <v>9190000</v>
          </cell>
        </row>
        <row r="742">
          <cell r="A742">
            <v>190190</v>
          </cell>
          <cell r="B742">
            <v>9190000</v>
          </cell>
        </row>
        <row r="743">
          <cell r="A743">
            <v>190191</v>
          </cell>
          <cell r="B743">
            <v>9190000</v>
          </cell>
        </row>
        <row r="744">
          <cell r="A744">
            <v>190208</v>
          </cell>
          <cell r="B744">
            <v>9190000</v>
          </cell>
        </row>
        <row r="745">
          <cell r="A745">
            <v>190210</v>
          </cell>
          <cell r="B745">
            <v>9190000</v>
          </cell>
        </row>
        <row r="746">
          <cell r="A746">
            <v>190212</v>
          </cell>
          <cell r="B746">
            <v>9190000</v>
          </cell>
        </row>
        <row r="747">
          <cell r="A747">
            <v>190216</v>
          </cell>
          <cell r="B747">
            <v>9190000</v>
          </cell>
        </row>
        <row r="748">
          <cell r="A748">
            <v>190217</v>
          </cell>
          <cell r="B748">
            <v>9190000</v>
          </cell>
        </row>
        <row r="749">
          <cell r="A749">
            <v>190218</v>
          </cell>
          <cell r="B749">
            <v>9190000</v>
          </cell>
        </row>
        <row r="750">
          <cell r="A750">
            <v>190219</v>
          </cell>
          <cell r="B750">
            <v>9190000</v>
          </cell>
        </row>
        <row r="751">
          <cell r="A751">
            <v>190220</v>
          </cell>
          <cell r="B751">
            <v>9190000</v>
          </cell>
        </row>
        <row r="752">
          <cell r="A752">
            <v>190222</v>
          </cell>
          <cell r="B752">
            <v>9190000</v>
          </cell>
        </row>
        <row r="753">
          <cell r="A753">
            <v>190224</v>
          </cell>
          <cell r="B753">
            <v>9190000</v>
          </cell>
        </row>
        <row r="754">
          <cell r="A754">
            <v>190225</v>
          </cell>
          <cell r="B754">
            <v>9190000</v>
          </cell>
        </row>
        <row r="755">
          <cell r="A755">
            <v>190231</v>
          </cell>
          <cell r="B755">
            <v>9190000</v>
          </cell>
        </row>
        <row r="756">
          <cell r="A756">
            <v>190232</v>
          </cell>
          <cell r="B756">
            <v>9190000</v>
          </cell>
        </row>
        <row r="757">
          <cell r="A757">
            <v>190234</v>
          </cell>
          <cell r="B757">
            <v>9190000</v>
          </cell>
        </row>
        <row r="758">
          <cell r="A758">
            <v>190237</v>
          </cell>
          <cell r="B758">
            <v>9190000</v>
          </cell>
        </row>
        <row r="759">
          <cell r="A759">
            <v>190240</v>
          </cell>
          <cell r="B759">
            <v>9190000</v>
          </cell>
        </row>
        <row r="760">
          <cell r="A760">
            <v>190241</v>
          </cell>
          <cell r="B760">
            <v>9190000</v>
          </cell>
        </row>
        <row r="761">
          <cell r="A761">
            <v>190242</v>
          </cell>
          <cell r="B761">
            <v>9190000</v>
          </cell>
        </row>
        <row r="762">
          <cell r="A762">
            <v>190243</v>
          </cell>
          <cell r="B762">
            <v>9190000</v>
          </cell>
        </row>
        <row r="763">
          <cell r="A763">
            <v>190244</v>
          </cell>
          <cell r="B763">
            <v>9190000</v>
          </cell>
        </row>
        <row r="764">
          <cell r="A764">
            <v>190248</v>
          </cell>
          <cell r="B764">
            <v>9190000</v>
          </cell>
        </row>
        <row r="765">
          <cell r="A765">
            <v>190250</v>
          </cell>
          <cell r="B765">
            <v>9190000</v>
          </cell>
        </row>
        <row r="766">
          <cell r="A766">
            <v>190253</v>
          </cell>
          <cell r="B766">
            <v>9190000</v>
          </cell>
        </row>
        <row r="767">
          <cell r="A767">
            <v>190254</v>
          </cell>
          <cell r="B767">
            <v>9190000</v>
          </cell>
        </row>
        <row r="768">
          <cell r="A768">
            <v>190255</v>
          </cell>
          <cell r="B768">
            <v>9190000</v>
          </cell>
        </row>
        <row r="769">
          <cell r="A769">
            <v>190256</v>
          </cell>
          <cell r="B769">
            <v>9190000</v>
          </cell>
        </row>
        <row r="770">
          <cell r="A770">
            <v>190258</v>
          </cell>
          <cell r="B770">
            <v>9190000</v>
          </cell>
        </row>
        <row r="771">
          <cell r="A771">
            <v>190266</v>
          </cell>
          <cell r="B771">
            <v>9190000</v>
          </cell>
        </row>
        <row r="772">
          <cell r="A772">
            <v>190297</v>
          </cell>
          <cell r="B772">
            <v>9190000</v>
          </cell>
        </row>
        <row r="773">
          <cell r="A773">
            <v>190319</v>
          </cell>
          <cell r="B773">
            <v>9190000</v>
          </cell>
        </row>
        <row r="774">
          <cell r="A774">
            <v>190351</v>
          </cell>
          <cell r="B774">
            <v>9190000</v>
          </cell>
        </row>
        <row r="775">
          <cell r="A775">
            <v>190365</v>
          </cell>
          <cell r="B775">
            <v>9190000</v>
          </cell>
        </row>
        <row r="776">
          <cell r="A776">
            <v>190368</v>
          </cell>
          <cell r="B776">
            <v>9190000</v>
          </cell>
        </row>
        <row r="777">
          <cell r="A777">
            <v>190389</v>
          </cell>
          <cell r="B777">
            <v>9190000</v>
          </cell>
        </row>
        <row r="778">
          <cell r="A778">
            <v>190393</v>
          </cell>
          <cell r="B778">
            <v>9190000</v>
          </cell>
        </row>
        <row r="779">
          <cell r="A779">
            <v>190407</v>
          </cell>
          <cell r="B779">
            <v>9190000</v>
          </cell>
        </row>
        <row r="780">
          <cell r="A780">
            <v>190417</v>
          </cell>
          <cell r="B780">
            <v>9190000</v>
          </cell>
        </row>
        <row r="781">
          <cell r="A781">
            <v>190419</v>
          </cell>
          <cell r="B781">
            <v>9190000</v>
          </cell>
        </row>
        <row r="782">
          <cell r="A782">
            <v>190425</v>
          </cell>
          <cell r="B782">
            <v>9190000</v>
          </cell>
        </row>
        <row r="783">
          <cell r="A783">
            <v>190426</v>
          </cell>
          <cell r="B783">
            <v>9190000</v>
          </cell>
        </row>
        <row r="784">
          <cell r="A784">
            <v>190431</v>
          </cell>
          <cell r="B784">
            <v>9190000</v>
          </cell>
        </row>
        <row r="785">
          <cell r="A785">
            <v>190433</v>
          </cell>
          <cell r="B785">
            <v>9190000</v>
          </cell>
        </row>
        <row r="786">
          <cell r="A786">
            <v>190434</v>
          </cell>
          <cell r="B786">
            <v>9190000</v>
          </cell>
        </row>
        <row r="787">
          <cell r="A787">
            <v>190435</v>
          </cell>
          <cell r="B787">
            <v>9190000</v>
          </cell>
        </row>
        <row r="788">
          <cell r="A788">
            <v>190436</v>
          </cell>
          <cell r="B788">
            <v>9190000</v>
          </cell>
        </row>
        <row r="789">
          <cell r="A789">
            <v>190444</v>
          </cell>
          <cell r="B789">
            <v>9190000</v>
          </cell>
        </row>
        <row r="790">
          <cell r="A790">
            <v>190445</v>
          </cell>
          <cell r="B790">
            <v>9190000</v>
          </cell>
        </row>
        <row r="791">
          <cell r="A791">
            <v>190448</v>
          </cell>
          <cell r="B791">
            <v>9190000</v>
          </cell>
        </row>
        <row r="792">
          <cell r="A792">
            <v>190457</v>
          </cell>
          <cell r="B792">
            <v>9190000</v>
          </cell>
        </row>
        <row r="793">
          <cell r="A793">
            <v>190459</v>
          </cell>
          <cell r="B793">
            <v>9190000</v>
          </cell>
        </row>
        <row r="794">
          <cell r="A794">
            <v>190463</v>
          </cell>
          <cell r="B794">
            <v>9190000</v>
          </cell>
        </row>
        <row r="795">
          <cell r="A795">
            <v>190485</v>
          </cell>
          <cell r="B795">
            <v>9190000</v>
          </cell>
        </row>
        <row r="796">
          <cell r="A796">
            <v>190501</v>
          </cell>
          <cell r="B796">
            <v>9190000</v>
          </cell>
        </row>
        <row r="797">
          <cell r="A797">
            <v>190510</v>
          </cell>
          <cell r="B797">
            <v>9190000</v>
          </cell>
        </row>
        <row r="798">
          <cell r="A798">
            <v>190520</v>
          </cell>
          <cell r="B798">
            <v>9190000</v>
          </cell>
        </row>
        <row r="799">
          <cell r="A799">
            <v>190561</v>
          </cell>
          <cell r="B799">
            <v>9190000</v>
          </cell>
        </row>
        <row r="800">
          <cell r="A800">
            <v>190640</v>
          </cell>
          <cell r="B800">
            <v>9190000</v>
          </cell>
        </row>
        <row r="801">
          <cell r="A801">
            <v>190641</v>
          </cell>
          <cell r="B801">
            <v>9190000</v>
          </cell>
        </row>
        <row r="802">
          <cell r="A802">
            <v>190642</v>
          </cell>
          <cell r="B802">
            <v>9190000</v>
          </cell>
        </row>
        <row r="803">
          <cell r="A803">
            <v>190643</v>
          </cell>
          <cell r="B803">
            <v>9190000</v>
          </cell>
        </row>
        <row r="804">
          <cell r="A804">
            <v>190700</v>
          </cell>
          <cell r="B804">
            <v>9190000</v>
          </cell>
        </row>
        <row r="805">
          <cell r="A805">
            <v>190738</v>
          </cell>
          <cell r="B805">
            <v>9190000</v>
          </cell>
        </row>
        <row r="806">
          <cell r="A806">
            <v>190745</v>
          </cell>
          <cell r="B806">
            <v>9190000</v>
          </cell>
        </row>
        <row r="807">
          <cell r="A807">
            <v>190746</v>
          </cell>
          <cell r="B807">
            <v>9190000</v>
          </cell>
        </row>
        <row r="808">
          <cell r="A808">
            <v>190748</v>
          </cell>
          <cell r="B808">
            <v>9190000</v>
          </cell>
        </row>
        <row r="809">
          <cell r="A809">
            <v>190800</v>
          </cell>
          <cell r="B809">
            <v>9190000</v>
          </cell>
        </row>
        <row r="810">
          <cell r="A810">
            <v>190910</v>
          </cell>
          <cell r="B810">
            <v>9190000</v>
          </cell>
        </row>
        <row r="811">
          <cell r="A811">
            <v>190912</v>
          </cell>
          <cell r="B811">
            <v>9190000</v>
          </cell>
        </row>
        <row r="812">
          <cell r="A812">
            <v>190925</v>
          </cell>
          <cell r="B812">
            <v>9190000</v>
          </cell>
        </row>
        <row r="813">
          <cell r="A813">
            <v>190926</v>
          </cell>
          <cell r="B813">
            <v>9190000</v>
          </cell>
        </row>
        <row r="814">
          <cell r="A814">
            <v>190961</v>
          </cell>
          <cell r="B814">
            <v>9190000</v>
          </cell>
        </row>
        <row r="815">
          <cell r="A815">
            <v>201100</v>
          </cell>
          <cell r="B815">
            <v>9201000</v>
          </cell>
        </row>
        <row r="816">
          <cell r="A816">
            <v>204410</v>
          </cell>
          <cell r="B816">
            <v>9204000</v>
          </cell>
        </row>
        <row r="817">
          <cell r="A817">
            <v>204430</v>
          </cell>
          <cell r="B817">
            <v>9204000</v>
          </cell>
        </row>
        <row r="818">
          <cell r="A818">
            <v>204440</v>
          </cell>
          <cell r="B818">
            <v>9204000</v>
          </cell>
        </row>
        <row r="819">
          <cell r="A819">
            <v>204450</v>
          </cell>
          <cell r="B819">
            <v>9204000</v>
          </cell>
        </row>
        <row r="820">
          <cell r="A820">
            <v>204600</v>
          </cell>
          <cell r="B820">
            <v>9204000</v>
          </cell>
        </row>
        <row r="821">
          <cell r="A821">
            <v>204610</v>
          </cell>
          <cell r="B821">
            <v>9204000</v>
          </cell>
        </row>
        <row r="822">
          <cell r="A822">
            <v>204620</v>
          </cell>
          <cell r="B822">
            <v>9204000</v>
          </cell>
        </row>
        <row r="823">
          <cell r="A823">
            <v>207410</v>
          </cell>
          <cell r="B823">
            <v>9207000</v>
          </cell>
        </row>
        <row r="824">
          <cell r="A824">
            <v>207430</v>
          </cell>
          <cell r="B824">
            <v>9207000</v>
          </cell>
        </row>
        <row r="825">
          <cell r="A825">
            <v>207440</v>
          </cell>
          <cell r="B825">
            <v>9207000</v>
          </cell>
        </row>
        <row r="826">
          <cell r="A826">
            <v>207450</v>
          </cell>
          <cell r="B826">
            <v>9207000</v>
          </cell>
        </row>
        <row r="827">
          <cell r="A827">
            <v>211100</v>
          </cell>
          <cell r="B827">
            <v>9211000</v>
          </cell>
        </row>
        <row r="828">
          <cell r="A828">
            <v>211325</v>
          </cell>
          <cell r="B828">
            <v>9211000</v>
          </cell>
        </row>
        <row r="829">
          <cell r="A829">
            <v>211350</v>
          </cell>
          <cell r="B829">
            <v>9211000</v>
          </cell>
        </row>
        <row r="830">
          <cell r="A830">
            <v>214100</v>
          </cell>
          <cell r="B830">
            <v>9214000</v>
          </cell>
        </row>
        <row r="831">
          <cell r="A831">
            <v>215120</v>
          </cell>
          <cell r="B831">
            <v>9215100</v>
          </cell>
        </row>
        <row r="832">
          <cell r="A832">
            <v>215140</v>
          </cell>
          <cell r="B832">
            <v>9215100</v>
          </cell>
        </row>
        <row r="833">
          <cell r="A833">
            <v>215150</v>
          </cell>
          <cell r="B833">
            <v>9215100</v>
          </cell>
        </row>
        <row r="834">
          <cell r="A834">
            <v>215180</v>
          </cell>
          <cell r="B834">
            <v>9215100</v>
          </cell>
        </row>
        <row r="835">
          <cell r="A835">
            <v>215200</v>
          </cell>
          <cell r="B835">
            <v>9215100</v>
          </cell>
        </row>
        <row r="836">
          <cell r="A836">
            <v>215220</v>
          </cell>
          <cell r="B836">
            <v>9215100</v>
          </cell>
        </row>
        <row r="837">
          <cell r="A837">
            <v>215240</v>
          </cell>
          <cell r="B837">
            <v>9215100</v>
          </cell>
        </row>
        <row r="838">
          <cell r="A838">
            <v>215260</v>
          </cell>
          <cell r="B838">
            <v>9215100</v>
          </cell>
        </row>
        <row r="839">
          <cell r="A839">
            <v>215280</v>
          </cell>
          <cell r="B839">
            <v>9215100</v>
          </cell>
        </row>
        <row r="840">
          <cell r="A840">
            <v>215300</v>
          </cell>
          <cell r="B840">
            <v>9215100</v>
          </cell>
        </row>
        <row r="841">
          <cell r="A841">
            <v>215320</v>
          </cell>
          <cell r="B841">
            <v>9215100</v>
          </cell>
        </row>
        <row r="842">
          <cell r="A842">
            <v>215340</v>
          </cell>
          <cell r="B842">
            <v>9215100</v>
          </cell>
        </row>
        <row r="843">
          <cell r="A843">
            <v>215360</v>
          </cell>
          <cell r="B843">
            <v>9215100</v>
          </cell>
        </row>
        <row r="844">
          <cell r="A844">
            <v>215380</v>
          </cell>
          <cell r="B844">
            <v>9215100</v>
          </cell>
        </row>
        <row r="845">
          <cell r="A845">
            <v>215410</v>
          </cell>
          <cell r="B845">
            <v>9215100</v>
          </cell>
        </row>
        <row r="846">
          <cell r="A846">
            <v>215420</v>
          </cell>
          <cell r="B846">
            <v>9215100</v>
          </cell>
        </row>
        <row r="847">
          <cell r="A847">
            <v>215490</v>
          </cell>
          <cell r="B847">
            <v>9215100</v>
          </cell>
        </row>
        <row r="848">
          <cell r="A848">
            <v>215500</v>
          </cell>
          <cell r="B848">
            <v>9215100</v>
          </cell>
        </row>
        <row r="849">
          <cell r="A849">
            <v>215550</v>
          </cell>
          <cell r="B849">
            <v>9215100</v>
          </cell>
        </row>
        <row r="850">
          <cell r="A850">
            <v>215620</v>
          </cell>
          <cell r="B850">
            <v>9215100</v>
          </cell>
        </row>
        <row r="851">
          <cell r="A851">
            <v>216010</v>
          </cell>
          <cell r="B851">
            <v>9216000</v>
          </cell>
        </row>
        <row r="852">
          <cell r="A852">
            <v>216110</v>
          </cell>
          <cell r="B852">
            <v>9216100</v>
          </cell>
        </row>
        <row r="853">
          <cell r="A853">
            <v>216130</v>
          </cell>
          <cell r="B853">
            <v>9216100</v>
          </cell>
        </row>
        <row r="854">
          <cell r="A854">
            <v>216140</v>
          </cell>
          <cell r="B854">
            <v>9216100</v>
          </cell>
        </row>
        <row r="855">
          <cell r="A855">
            <v>216150</v>
          </cell>
          <cell r="B855">
            <v>9216100</v>
          </cell>
        </row>
        <row r="856">
          <cell r="A856">
            <v>216160</v>
          </cell>
          <cell r="B856">
            <v>9216100</v>
          </cell>
        </row>
        <row r="857">
          <cell r="A857">
            <v>216180</v>
          </cell>
          <cell r="B857">
            <v>9216100</v>
          </cell>
        </row>
        <row r="858">
          <cell r="A858">
            <v>216190</v>
          </cell>
          <cell r="B858">
            <v>9216100</v>
          </cell>
        </row>
        <row r="859">
          <cell r="A859">
            <v>216200</v>
          </cell>
          <cell r="B859">
            <v>9216100</v>
          </cell>
        </row>
        <row r="860">
          <cell r="A860">
            <v>217100</v>
          </cell>
          <cell r="B860">
            <v>9217000</v>
          </cell>
        </row>
        <row r="861">
          <cell r="A861">
            <v>219320</v>
          </cell>
          <cell r="B861">
            <v>9219000</v>
          </cell>
        </row>
        <row r="862">
          <cell r="A862">
            <v>219321</v>
          </cell>
          <cell r="B862">
            <v>9219000</v>
          </cell>
        </row>
        <row r="863">
          <cell r="A863">
            <v>219322</v>
          </cell>
          <cell r="B863">
            <v>9219000</v>
          </cell>
        </row>
        <row r="864">
          <cell r="A864">
            <v>221175</v>
          </cell>
          <cell r="B864">
            <v>9221000</v>
          </cell>
        </row>
        <row r="865">
          <cell r="A865">
            <v>221180</v>
          </cell>
          <cell r="B865">
            <v>9221000</v>
          </cell>
        </row>
        <row r="866">
          <cell r="A866">
            <v>221190</v>
          </cell>
          <cell r="B866">
            <v>9221000</v>
          </cell>
        </row>
        <row r="867">
          <cell r="A867">
            <v>221235</v>
          </cell>
          <cell r="B867">
            <v>9221000</v>
          </cell>
        </row>
        <row r="868">
          <cell r="A868">
            <v>221240</v>
          </cell>
          <cell r="B868">
            <v>9221000</v>
          </cell>
        </row>
        <row r="869">
          <cell r="A869">
            <v>221245</v>
          </cell>
          <cell r="B869">
            <v>9221000</v>
          </cell>
        </row>
        <row r="870">
          <cell r="A870">
            <v>221250</v>
          </cell>
          <cell r="B870">
            <v>9221000</v>
          </cell>
        </row>
        <row r="871">
          <cell r="A871">
            <v>221255</v>
          </cell>
          <cell r="B871">
            <v>9221000</v>
          </cell>
        </row>
        <row r="872">
          <cell r="A872">
            <v>221260</v>
          </cell>
          <cell r="B872">
            <v>9221000</v>
          </cell>
        </row>
        <row r="873">
          <cell r="A873">
            <v>221270</v>
          </cell>
          <cell r="B873">
            <v>9221000</v>
          </cell>
        </row>
        <row r="874">
          <cell r="A874">
            <v>221275</v>
          </cell>
          <cell r="B874">
            <v>9221000</v>
          </cell>
        </row>
        <row r="875">
          <cell r="A875">
            <v>221280</v>
          </cell>
          <cell r="B875">
            <v>9221000</v>
          </cell>
        </row>
        <row r="876">
          <cell r="A876">
            <v>221285</v>
          </cell>
          <cell r="B876">
            <v>9221000</v>
          </cell>
        </row>
        <row r="877">
          <cell r="A877">
            <v>221930</v>
          </cell>
          <cell r="B877">
            <v>9221000</v>
          </cell>
        </row>
        <row r="878">
          <cell r="A878">
            <v>221940</v>
          </cell>
          <cell r="B878">
            <v>9221000</v>
          </cell>
        </row>
        <row r="879">
          <cell r="A879">
            <v>221945</v>
          </cell>
          <cell r="B879">
            <v>9221000</v>
          </cell>
        </row>
        <row r="880">
          <cell r="A880">
            <v>221950</v>
          </cell>
          <cell r="B880">
            <v>9221000</v>
          </cell>
        </row>
        <row r="881">
          <cell r="A881">
            <v>222940</v>
          </cell>
          <cell r="B881">
            <v>9222000</v>
          </cell>
        </row>
        <row r="882">
          <cell r="A882">
            <v>223500</v>
          </cell>
          <cell r="B882">
            <v>9223000</v>
          </cell>
        </row>
        <row r="883">
          <cell r="A883">
            <v>224250</v>
          </cell>
          <cell r="B883">
            <v>9224000</v>
          </cell>
        </row>
        <row r="884">
          <cell r="A884">
            <v>224380</v>
          </cell>
          <cell r="B884">
            <v>9224000</v>
          </cell>
        </row>
        <row r="885">
          <cell r="A885">
            <v>224385</v>
          </cell>
          <cell r="B885">
            <v>9224000</v>
          </cell>
        </row>
        <row r="886">
          <cell r="A886">
            <v>224386</v>
          </cell>
          <cell r="B886">
            <v>9224000</v>
          </cell>
        </row>
        <row r="887">
          <cell r="A887">
            <v>224387</v>
          </cell>
          <cell r="B887">
            <v>9224000</v>
          </cell>
        </row>
        <row r="888">
          <cell r="A888">
            <v>224630</v>
          </cell>
          <cell r="B888">
            <v>9224000</v>
          </cell>
        </row>
        <row r="889">
          <cell r="A889">
            <v>224635</v>
          </cell>
          <cell r="B889">
            <v>9224000</v>
          </cell>
        </row>
        <row r="890">
          <cell r="A890">
            <v>224636</v>
          </cell>
          <cell r="B890">
            <v>9224000</v>
          </cell>
        </row>
        <row r="891">
          <cell r="A891">
            <v>224637</v>
          </cell>
          <cell r="B891">
            <v>9224000</v>
          </cell>
        </row>
        <row r="892">
          <cell r="A892">
            <v>224638</v>
          </cell>
          <cell r="B892">
            <v>9224000</v>
          </cell>
        </row>
        <row r="893">
          <cell r="A893">
            <v>224639</v>
          </cell>
          <cell r="B893">
            <v>9224000</v>
          </cell>
        </row>
        <row r="894">
          <cell r="A894">
            <v>226100</v>
          </cell>
          <cell r="B894">
            <v>9226000</v>
          </cell>
        </row>
        <row r="895">
          <cell r="A895">
            <v>227111</v>
          </cell>
          <cell r="B895">
            <v>9227000</v>
          </cell>
        </row>
        <row r="896">
          <cell r="A896">
            <v>228110</v>
          </cell>
          <cell r="B896">
            <v>9228100</v>
          </cell>
        </row>
        <row r="897">
          <cell r="A897">
            <v>228115</v>
          </cell>
          <cell r="B897">
            <v>9228100</v>
          </cell>
        </row>
        <row r="898">
          <cell r="A898">
            <v>228116</v>
          </cell>
          <cell r="B898">
            <v>9228100</v>
          </cell>
        </row>
        <row r="899">
          <cell r="A899">
            <v>228119</v>
          </cell>
          <cell r="B899">
            <v>9228100</v>
          </cell>
        </row>
        <row r="900">
          <cell r="A900">
            <v>228120</v>
          </cell>
          <cell r="B900">
            <v>9228100</v>
          </cell>
        </row>
        <row r="901">
          <cell r="A901">
            <v>228125</v>
          </cell>
          <cell r="B901">
            <v>9228100</v>
          </cell>
        </row>
        <row r="902">
          <cell r="A902">
            <v>228126</v>
          </cell>
          <cell r="B902">
            <v>9228100</v>
          </cell>
        </row>
        <row r="903">
          <cell r="A903">
            <v>228129</v>
          </cell>
          <cell r="B903">
            <v>9228100</v>
          </cell>
        </row>
        <row r="904">
          <cell r="A904">
            <v>228155</v>
          </cell>
          <cell r="B904">
            <v>9228100</v>
          </cell>
        </row>
        <row r="905">
          <cell r="A905">
            <v>228156</v>
          </cell>
          <cell r="B905">
            <v>9228100</v>
          </cell>
        </row>
        <row r="906">
          <cell r="A906">
            <v>228170</v>
          </cell>
          <cell r="B906">
            <v>9228100</v>
          </cell>
        </row>
        <row r="907">
          <cell r="A907">
            <v>228175</v>
          </cell>
          <cell r="B907">
            <v>9228100</v>
          </cell>
        </row>
        <row r="908">
          <cell r="A908">
            <v>228176</v>
          </cell>
          <cell r="B908">
            <v>9228100</v>
          </cell>
        </row>
        <row r="909">
          <cell r="A909">
            <v>228179</v>
          </cell>
          <cell r="B909">
            <v>9228100</v>
          </cell>
        </row>
        <row r="910">
          <cell r="A910">
            <v>228190</v>
          </cell>
          <cell r="B910">
            <v>9228100</v>
          </cell>
        </row>
        <row r="911">
          <cell r="A911">
            <v>228199</v>
          </cell>
          <cell r="B911">
            <v>9228100</v>
          </cell>
        </row>
        <row r="912">
          <cell r="A912">
            <v>228210</v>
          </cell>
          <cell r="B912">
            <v>9228200</v>
          </cell>
        </row>
        <row r="913">
          <cell r="A913">
            <v>228290</v>
          </cell>
          <cell r="B913">
            <v>9228200</v>
          </cell>
        </row>
        <row r="914">
          <cell r="A914">
            <v>228299</v>
          </cell>
          <cell r="B914">
            <v>9228200</v>
          </cell>
        </row>
        <row r="915">
          <cell r="A915">
            <v>228304</v>
          </cell>
          <cell r="B915">
            <v>9228300</v>
          </cell>
        </row>
        <row r="916">
          <cell r="A916">
            <v>228305</v>
          </cell>
          <cell r="B916">
            <v>9228300</v>
          </cell>
        </row>
        <row r="917">
          <cell r="A917">
            <v>228306</v>
          </cell>
          <cell r="B917">
            <v>9228300</v>
          </cell>
        </row>
        <row r="918">
          <cell r="A918">
            <v>228312</v>
          </cell>
          <cell r="B918">
            <v>9228300</v>
          </cell>
        </row>
        <row r="919">
          <cell r="A919">
            <v>228313</v>
          </cell>
          <cell r="B919">
            <v>9228300</v>
          </cell>
        </row>
        <row r="920">
          <cell r="A920">
            <v>228314</v>
          </cell>
          <cell r="B920">
            <v>9228300</v>
          </cell>
        </row>
        <row r="921">
          <cell r="A921">
            <v>228326</v>
          </cell>
          <cell r="B921">
            <v>9228300</v>
          </cell>
        </row>
        <row r="922">
          <cell r="A922">
            <v>228338</v>
          </cell>
          <cell r="B922">
            <v>9228300</v>
          </cell>
        </row>
        <row r="923">
          <cell r="A923">
            <v>228341</v>
          </cell>
          <cell r="B923">
            <v>9228300</v>
          </cell>
        </row>
        <row r="924">
          <cell r="A924">
            <v>228342</v>
          </cell>
          <cell r="B924">
            <v>9228300</v>
          </cell>
        </row>
        <row r="925">
          <cell r="A925">
            <v>228343</v>
          </cell>
          <cell r="B925">
            <v>9228300</v>
          </cell>
        </row>
        <row r="926">
          <cell r="A926">
            <v>228346</v>
          </cell>
          <cell r="B926">
            <v>9228300</v>
          </cell>
        </row>
        <row r="927">
          <cell r="A927">
            <v>228348</v>
          </cell>
          <cell r="B927">
            <v>9228300</v>
          </cell>
        </row>
        <row r="928">
          <cell r="A928">
            <v>228354</v>
          </cell>
          <cell r="B928">
            <v>9228300</v>
          </cell>
        </row>
        <row r="929">
          <cell r="A929">
            <v>228355</v>
          </cell>
          <cell r="B929">
            <v>9228300</v>
          </cell>
        </row>
        <row r="930">
          <cell r="A930">
            <v>228361</v>
          </cell>
          <cell r="B930">
            <v>9228300</v>
          </cell>
        </row>
        <row r="931">
          <cell r="A931">
            <v>228362</v>
          </cell>
          <cell r="B931">
            <v>9228300</v>
          </cell>
        </row>
        <row r="932">
          <cell r="A932">
            <v>228363</v>
          </cell>
          <cell r="B932">
            <v>9228300</v>
          </cell>
        </row>
        <row r="933">
          <cell r="A933">
            <v>228364</v>
          </cell>
          <cell r="B933">
            <v>9228300</v>
          </cell>
        </row>
        <row r="934">
          <cell r="A934">
            <v>228365</v>
          </cell>
          <cell r="B934">
            <v>9228300</v>
          </cell>
        </row>
        <row r="935">
          <cell r="A935">
            <v>228366</v>
          </cell>
          <cell r="B935">
            <v>9228300</v>
          </cell>
        </row>
        <row r="936">
          <cell r="A936">
            <v>228367</v>
          </cell>
          <cell r="B936">
            <v>9228300</v>
          </cell>
        </row>
        <row r="937">
          <cell r="A937">
            <v>228368</v>
          </cell>
          <cell r="B937">
            <v>9228300</v>
          </cell>
        </row>
        <row r="938">
          <cell r="A938">
            <v>228369</v>
          </cell>
          <cell r="B938">
            <v>9228300</v>
          </cell>
        </row>
        <row r="939">
          <cell r="A939">
            <v>228371</v>
          </cell>
          <cell r="B939">
            <v>9228300</v>
          </cell>
        </row>
        <row r="940">
          <cell r="A940">
            <v>228372</v>
          </cell>
          <cell r="B940">
            <v>9228300</v>
          </cell>
        </row>
        <row r="941">
          <cell r="A941">
            <v>228373</v>
          </cell>
          <cell r="B941">
            <v>9228300</v>
          </cell>
        </row>
        <row r="942">
          <cell r="A942">
            <v>228374</v>
          </cell>
          <cell r="B942">
            <v>9228300</v>
          </cell>
        </row>
        <row r="943">
          <cell r="A943">
            <v>228375</v>
          </cell>
          <cell r="B943">
            <v>9228300</v>
          </cell>
        </row>
        <row r="944">
          <cell r="A944">
            <v>228376</v>
          </cell>
          <cell r="B944">
            <v>9228300</v>
          </cell>
        </row>
        <row r="945">
          <cell r="A945">
            <v>228377</v>
          </cell>
          <cell r="B945">
            <v>9228300</v>
          </cell>
        </row>
        <row r="946">
          <cell r="A946">
            <v>228380</v>
          </cell>
          <cell r="B946">
            <v>9228300</v>
          </cell>
        </row>
        <row r="947">
          <cell r="A947">
            <v>228381</v>
          </cell>
          <cell r="B947">
            <v>9228300</v>
          </cell>
        </row>
        <row r="948">
          <cell r="A948">
            <v>228385</v>
          </cell>
          <cell r="B948">
            <v>9228300</v>
          </cell>
        </row>
        <row r="949">
          <cell r="A949">
            <v>228393</v>
          </cell>
          <cell r="B949">
            <v>9228300</v>
          </cell>
        </row>
        <row r="950">
          <cell r="A950">
            <v>228395</v>
          </cell>
          <cell r="B950">
            <v>9228300</v>
          </cell>
        </row>
        <row r="951">
          <cell r="A951">
            <v>228396</v>
          </cell>
          <cell r="B951">
            <v>9228300</v>
          </cell>
        </row>
        <row r="952">
          <cell r="A952">
            <v>228397</v>
          </cell>
          <cell r="B952">
            <v>9228300</v>
          </cell>
        </row>
        <row r="953">
          <cell r="A953">
            <v>228398</v>
          </cell>
          <cell r="B953">
            <v>9228300</v>
          </cell>
        </row>
        <row r="954">
          <cell r="A954">
            <v>228399</v>
          </cell>
          <cell r="B954">
            <v>9228300</v>
          </cell>
        </row>
        <row r="955">
          <cell r="A955">
            <v>228473</v>
          </cell>
          <cell r="B955">
            <v>9228400</v>
          </cell>
        </row>
        <row r="956">
          <cell r="A956">
            <v>228474</v>
          </cell>
          <cell r="B956">
            <v>9228400</v>
          </cell>
        </row>
        <row r="957">
          <cell r="A957">
            <v>228475</v>
          </cell>
          <cell r="B957">
            <v>9228400</v>
          </cell>
        </row>
        <row r="958">
          <cell r="A958">
            <v>228476</v>
          </cell>
          <cell r="B958">
            <v>9228400</v>
          </cell>
        </row>
        <row r="959">
          <cell r="A959">
            <v>228500</v>
          </cell>
          <cell r="B959">
            <v>9228300</v>
          </cell>
        </row>
        <row r="960">
          <cell r="A960">
            <v>228570</v>
          </cell>
          <cell r="B960">
            <v>9228300</v>
          </cell>
        </row>
        <row r="961">
          <cell r="A961">
            <v>228583</v>
          </cell>
          <cell r="B961">
            <v>9228300</v>
          </cell>
        </row>
        <row r="962">
          <cell r="A962">
            <v>228584</v>
          </cell>
          <cell r="B962">
            <v>9228300</v>
          </cell>
        </row>
        <row r="963">
          <cell r="A963">
            <v>230100</v>
          </cell>
          <cell r="B963">
            <v>9230000</v>
          </cell>
        </row>
        <row r="964">
          <cell r="A964">
            <v>231020</v>
          </cell>
          <cell r="B964">
            <v>9231000</v>
          </cell>
        </row>
        <row r="965">
          <cell r="A965">
            <v>231050</v>
          </cell>
          <cell r="B965">
            <v>9231000</v>
          </cell>
        </row>
        <row r="966">
          <cell r="A966">
            <v>231051</v>
          </cell>
          <cell r="B966">
            <v>9231000</v>
          </cell>
        </row>
        <row r="967">
          <cell r="A967">
            <v>232100</v>
          </cell>
          <cell r="B967">
            <v>9232000</v>
          </cell>
        </row>
        <row r="968">
          <cell r="A968">
            <v>232110</v>
          </cell>
          <cell r="B968">
            <v>9232000</v>
          </cell>
        </row>
        <row r="969">
          <cell r="A969">
            <v>232155</v>
          </cell>
          <cell r="B969">
            <v>9232000</v>
          </cell>
        </row>
        <row r="970">
          <cell r="A970">
            <v>232156</v>
          </cell>
          <cell r="B970">
            <v>9232000</v>
          </cell>
        </row>
        <row r="971">
          <cell r="A971">
            <v>232201</v>
          </cell>
          <cell r="B971">
            <v>9232000</v>
          </cell>
        </row>
        <row r="972">
          <cell r="A972">
            <v>232202</v>
          </cell>
          <cell r="B972">
            <v>9232000</v>
          </cell>
        </row>
        <row r="973">
          <cell r="A973">
            <v>232204</v>
          </cell>
          <cell r="B973">
            <v>9232000</v>
          </cell>
        </row>
        <row r="974">
          <cell r="A974">
            <v>232205</v>
          </cell>
          <cell r="B974">
            <v>9232000</v>
          </cell>
        </row>
        <row r="975">
          <cell r="A975">
            <v>232220</v>
          </cell>
          <cell r="B975">
            <v>9232000</v>
          </cell>
        </row>
        <row r="976">
          <cell r="A976">
            <v>232263</v>
          </cell>
          <cell r="B976">
            <v>9232000</v>
          </cell>
        </row>
        <row r="977">
          <cell r="A977">
            <v>232270</v>
          </cell>
          <cell r="B977">
            <v>9232000</v>
          </cell>
        </row>
        <row r="978">
          <cell r="A978">
            <v>232293</v>
          </cell>
          <cell r="B978">
            <v>9232000</v>
          </cell>
        </row>
        <row r="979">
          <cell r="A979">
            <v>232350</v>
          </cell>
          <cell r="B979">
            <v>9232000</v>
          </cell>
        </row>
        <row r="980">
          <cell r="A980">
            <v>232407</v>
          </cell>
          <cell r="B980">
            <v>9232000</v>
          </cell>
        </row>
        <row r="981">
          <cell r="A981">
            <v>232408</v>
          </cell>
          <cell r="B981">
            <v>9232000</v>
          </cell>
        </row>
        <row r="982">
          <cell r="A982">
            <v>232420</v>
          </cell>
          <cell r="B982">
            <v>9232000</v>
          </cell>
        </row>
        <row r="983">
          <cell r="A983">
            <v>232425</v>
          </cell>
          <cell r="B983">
            <v>9232000</v>
          </cell>
        </row>
        <row r="984">
          <cell r="A984">
            <v>232430</v>
          </cell>
          <cell r="B984">
            <v>9232000</v>
          </cell>
        </row>
        <row r="985">
          <cell r="A985">
            <v>232440</v>
          </cell>
          <cell r="B985">
            <v>9232000</v>
          </cell>
        </row>
        <row r="986">
          <cell r="A986">
            <v>232445</v>
          </cell>
          <cell r="B986">
            <v>9232000</v>
          </cell>
        </row>
        <row r="987">
          <cell r="A987">
            <v>232460</v>
          </cell>
          <cell r="B987">
            <v>9232000</v>
          </cell>
        </row>
        <row r="988">
          <cell r="A988">
            <v>232490</v>
          </cell>
          <cell r="B988">
            <v>9232000</v>
          </cell>
        </row>
        <row r="989">
          <cell r="A989">
            <v>232500</v>
          </cell>
          <cell r="B989">
            <v>9232000</v>
          </cell>
        </row>
        <row r="990">
          <cell r="A990">
            <v>232505</v>
          </cell>
          <cell r="B990">
            <v>9232000</v>
          </cell>
        </row>
        <row r="991">
          <cell r="A991">
            <v>232510</v>
          </cell>
          <cell r="B991">
            <v>9232000</v>
          </cell>
        </row>
        <row r="992">
          <cell r="A992">
            <v>232520</v>
          </cell>
          <cell r="B992">
            <v>9232000</v>
          </cell>
        </row>
        <row r="993">
          <cell r="A993">
            <v>232530</v>
          </cell>
          <cell r="B993">
            <v>9232000</v>
          </cell>
        </row>
        <row r="994">
          <cell r="A994">
            <v>232540</v>
          </cell>
          <cell r="B994">
            <v>9232000</v>
          </cell>
        </row>
        <row r="995">
          <cell r="A995">
            <v>232550</v>
          </cell>
          <cell r="B995">
            <v>9232000</v>
          </cell>
        </row>
        <row r="996">
          <cell r="A996">
            <v>232585</v>
          </cell>
          <cell r="B996">
            <v>9232000</v>
          </cell>
        </row>
        <row r="997">
          <cell r="A997">
            <v>232588</v>
          </cell>
          <cell r="B997">
            <v>9232000</v>
          </cell>
        </row>
        <row r="998">
          <cell r="A998">
            <v>232591</v>
          </cell>
          <cell r="B998">
            <v>9232000</v>
          </cell>
        </row>
        <row r="999">
          <cell r="A999">
            <v>232610</v>
          </cell>
          <cell r="B999">
            <v>9232000</v>
          </cell>
        </row>
        <row r="1000">
          <cell r="A1000">
            <v>232620</v>
          </cell>
          <cell r="B1000">
            <v>9232000</v>
          </cell>
        </row>
        <row r="1001">
          <cell r="A1001">
            <v>232623</v>
          </cell>
          <cell r="B1001">
            <v>9232000</v>
          </cell>
        </row>
        <row r="1002">
          <cell r="A1002">
            <v>232624</v>
          </cell>
          <cell r="B1002">
            <v>9232000</v>
          </cell>
        </row>
        <row r="1003">
          <cell r="A1003">
            <v>232626</v>
          </cell>
          <cell r="B1003">
            <v>9232000</v>
          </cell>
        </row>
        <row r="1004">
          <cell r="A1004">
            <v>232629</v>
          </cell>
          <cell r="B1004">
            <v>9232000</v>
          </cell>
        </row>
        <row r="1005">
          <cell r="A1005">
            <v>232630</v>
          </cell>
          <cell r="B1005">
            <v>9232000</v>
          </cell>
        </row>
        <row r="1006">
          <cell r="A1006">
            <v>232634</v>
          </cell>
          <cell r="B1006">
            <v>9232000</v>
          </cell>
        </row>
        <row r="1007">
          <cell r="A1007">
            <v>232636</v>
          </cell>
          <cell r="B1007">
            <v>9232000</v>
          </cell>
        </row>
        <row r="1008">
          <cell r="A1008">
            <v>232637</v>
          </cell>
          <cell r="B1008">
            <v>9232000</v>
          </cell>
        </row>
        <row r="1009">
          <cell r="A1009">
            <v>232638</v>
          </cell>
          <cell r="B1009">
            <v>9232000</v>
          </cell>
        </row>
        <row r="1010">
          <cell r="A1010">
            <v>232639</v>
          </cell>
          <cell r="B1010">
            <v>9232000</v>
          </cell>
        </row>
        <row r="1011">
          <cell r="A1011">
            <v>232640</v>
          </cell>
          <cell r="B1011">
            <v>9232000</v>
          </cell>
        </row>
        <row r="1012">
          <cell r="A1012">
            <v>232641</v>
          </cell>
          <cell r="B1012">
            <v>9232000</v>
          </cell>
        </row>
        <row r="1013">
          <cell r="A1013">
            <v>232642</v>
          </cell>
          <cell r="B1013">
            <v>9232000</v>
          </cell>
        </row>
        <row r="1014">
          <cell r="A1014">
            <v>232645</v>
          </cell>
          <cell r="B1014">
            <v>9232000</v>
          </cell>
        </row>
        <row r="1015">
          <cell r="A1015">
            <v>232646</v>
          </cell>
          <cell r="B1015">
            <v>9232000</v>
          </cell>
        </row>
        <row r="1016">
          <cell r="A1016">
            <v>232647</v>
          </cell>
          <cell r="B1016">
            <v>9232000</v>
          </cell>
        </row>
        <row r="1017">
          <cell r="A1017">
            <v>232649</v>
          </cell>
          <cell r="B1017">
            <v>9232000</v>
          </cell>
        </row>
        <row r="1018">
          <cell r="A1018">
            <v>232650</v>
          </cell>
          <cell r="B1018">
            <v>9232000</v>
          </cell>
        </row>
        <row r="1019">
          <cell r="A1019">
            <v>232651</v>
          </cell>
          <cell r="B1019">
            <v>9232000</v>
          </cell>
        </row>
        <row r="1020">
          <cell r="A1020">
            <v>232653</v>
          </cell>
          <cell r="B1020">
            <v>9232000</v>
          </cell>
        </row>
        <row r="1021">
          <cell r="A1021">
            <v>232655</v>
          </cell>
          <cell r="B1021">
            <v>9232000</v>
          </cell>
        </row>
        <row r="1022">
          <cell r="A1022">
            <v>232656</v>
          </cell>
          <cell r="B1022">
            <v>9232000</v>
          </cell>
        </row>
        <row r="1023">
          <cell r="A1023">
            <v>232657</v>
          </cell>
          <cell r="B1023">
            <v>9232000</v>
          </cell>
        </row>
        <row r="1024">
          <cell r="A1024">
            <v>232658</v>
          </cell>
          <cell r="B1024">
            <v>9232000</v>
          </cell>
        </row>
        <row r="1025">
          <cell r="A1025">
            <v>232659</v>
          </cell>
          <cell r="B1025">
            <v>9232000</v>
          </cell>
        </row>
        <row r="1026">
          <cell r="A1026">
            <v>232660</v>
          </cell>
          <cell r="B1026">
            <v>9232000</v>
          </cell>
        </row>
        <row r="1027">
          <cell r="A1027">
            <v>232665</v>
          </cell>
          <cell r="B1027">
            <v>9232000</v>
          </cell>
        </row>
        <row r="1028">
          <cell r="A1028">
            <v>232670</v>
          </cell>
          <cell r="B1028">
            <v>9232000</v>
          </cell>
        </row>
        <row r="1029">
          <cell r="A1029">
            <v>232671</v>
          </cell>
          <cell r="B1029">
            <v>9232000</v>
          </cell>
        </row>
        <row r="1030">
          <cell r="A1030">
            <v>232675</v>
          </cell>
          <cell r="B1030">
            <v>9232000</v>
          </cell>
        </row>
        <row r="1031">
          <cell r="A1031">
            <v>232676</v>
          </cell>
          <cell r="B1031">
            <v>9232000</v>
          </cell>
        </row>
        <row r="1032">
          <cell r="A1032">
            <v>232680</v>
          </cell>
          <cell r="B1032">
            <v>9232000</v>
          </cell>
        </row>
        <row r="1033">
          <cell r="A1033">
            <v>232685</v>
          </cell>
          <cell r="B1033">
            <v>9232000</v>
          </cell>
        </row>
        <row r="1034">
          <cell r="A1034">
            <v>232690</v>
          </cell>
          <cell r="B1034">
            <v>9232000</v>
          </cell>
        </row>
        <row r="1035">
          <cell r="A1035">
            <v>232691</v>
          </cell>
          <cell r="B1035">
            <v>9232000</v>
          </cell>
        </row>
        <row r="1036">
          <cell r="A1036">
            <v>232692</v>
          </cell>
          <cell r="B1036">
            <v>9232000</v>
          </cell>
        </row>
        <row r="1037">
          <cell r="A1037">
            <v>232693</v>
          </cell>
          <cell r="B1037">
            <v>9232000</v>
          </cell>
        </row>
        <row r="1038">
          <cell r="A1038">
            <v>232694</v>
          </cell>
          <cell r="B1038">
            <v>9232000</v>
          </cell>
        </row>
        <row r="1039">
          <cell r="A1039">
            <v>232698</v>
          </cell>
          <cell r="B1039">
            <v>9232000</v>
          </cell>
        </row>
        <row r="1040">
          <cell r="A1040">
            <v>232700</v>
          </cell>
          <cell r="B1040">
            <v>9232000</v>
          </cell>
        </row>
        <row r="1041">
          <cell r="A1041">
            <v>232701</v>
          </cell>
          <cell r="B1041">
            <v>9232000</v>
          </cell>
        </row>
        <row r="1042">
          <cell r="A1042">
            <v>232702</v>
          </cell>
          <cell r="B1042">
            <v>9232000</v>
          </cell>
        </row>
        <row r="1043">
          <cell r="A1043">
            <v>232703</v>
          </cell>
          <cell r="B1043">
            <v>9232000</v>
          </cell>
        </row>
        <row r="1044">
          <cell r="A1044">
            <v>232704</v>
          </cell>
          <cell r="B1044">
            <v>9232000</v>
          </cell>
        </row>
        <row r="1045">
          <cell r="A1045">
            <v>232707</v>
          </cell>
          <cell r="B1045">
            <v>9232000</v>
          </cell>
        </row>
        <row r="1046">
          <cell r="A1046">
            <v>232708</v>
          </cell>
          <cell r="B1046">
            <v>9232000</v>
          </cell>
        </row>
        <row r="1047">
          <cell r="A1047">
            <v>232709</v>
          </cell>
          <cell r="B1047">
            <v>9232000</v>
          </cell>
        </row>
        <row r="1048">
          <cell r="A1048">
            <v>232710</v>
          </cell>
          <cell r="B1048">
            <v>9232000</v>
          </cell>
        </row>
        <row r="1049">
          <cell r="A1049">
            <v>232711</v>
          </cell>
          <cell r="B1049">
            <v>9232000</v>
          </cell>
        </row>
        <row r="1050">
          <cell r="A1050">
            <v>232712</v>
          </cell>
          <cell r="B1050">
            <v>9232000</v>
          </cell>
        </row>
        <row r="1051">
          <cell r="A1051">
            <v>232713</v>
          </cell>
          <cell r="B1051">
            <v>9232000</v>
          </cell>
        </row>
        <row r="1052">
          <cell r="A1052">
            <v>232714</v>
          </cell>
          <cell r="B1052">
            <v>9232000</v>
          </cell>
        </row>
        <row r="1053">
          <cell r="A1053">
            <v>232715</v>
          </cell>
          <cell r="B1053">
            <v>9232000</v>
          </cell>
        </row>
        <row r="1054">
          <cell r="A1054">
            <v>232716</v>
          </cell>
          <cell r="B1054">
            <v>9232000</v>
          </cell>
        </row>
        <row r="1055">
          <cell r="A1055">
            <v>232718</v>
          </cell>
          <cell r="B1055">
            <v>9232000</v>
          </cell>
        </row>
        <row r="1056">
          <cell r="A1056">
            <v>232719</v>
          </cell>
          <cell r="B1056">
            <v>9232000</v>
          </cell>
        </row>
        <row r="1057">
          <cell r="A1057">
            <v>232720</v>
          </cell>
          <cell r="B1057">
            <v>9232000</v>
          </cell>
        </row>
        <row r="1058">
          <cell r="A1058">
            <v>232721</v>
          </cell>
          <cell r="B1058">
            <v>9232000</v>
          </cell>
        </row>
        <row r="1059">
          <cell r="A1059">
            <v>232723</v>
          </cell>
          <cell r="B1059">
            <v>9232000</v>
          </cell>
        </row>
        <row r="1060">
          <cell r="A1060">
            <v>232724</v>
          </cell>
          <cell r="B1060">
            <v>9232000</v>
          </cell>
        </row>
        <row r="1061">
          <cell r="A1061">
            <v>232725</v>
          </cell>
          <cell r="B1061">
            <v>9232000</v>
          </cell>
        </row>
        <row r="1062">
          <cell r="A1062">
            <v>232726</v>
          </cell>
          <cell r="B1062">
            <v>9232000</v>
          </cell>
        </row>
        <row r="1063">
          <cell r="A1063">
            <v>232727</v>
          </cell>
          <cell r="B1063">
            <v>9232000</v>
          </cell>
        </row>
        <row r="1064">
          <cell r="A1064">
            <v>232728</v>
          </cell>
          <cell r="B1064">
            <v>9232000</v>
          </cell>
        </row>
        <row r="1065">
          <cell r="A1065">
            <v>232729</v>
          </cell>
          <cell r="B1065">
            <v>9232000</v>
          </cell>
        </row>
        <row r="1066">
          <cell r="A1066">
            <v>232730</v>
          </cell>
          <cell r="B1066">
            <v>9232000</v>
          </cell>
        </row>
        <row r="1067">
          <cell r="A1067">
            <v>232731</v>
          </cell>
          <cell r="B1067">
            <v>9232000</v>
          </cell>
        </row>
        <row r="1068">
          <cell r="A1068">
            <v>232732</v>
          </cell>
          <cell r="B1068">
            <v>9232000</v>
          </cell>
        </row>
        <row r="1069">
          <cell r="A1069">
            <v>232734</v>
          </cell>
          <cell r="B1069">
            <v>9232000</v>
          </cell>
        </row>
        <row r="1070">
          <cell r="A1070">
            <v>232735</v>
          </cell>
          <cell r="B1070">
            <v>9232000</v>
          </cell>
        </row>
        <row r="1071">
          <cell r="A1071">
            <v>232736</v>
          </cell>
          <cell r="B1071">
            <v>9232000</v>
          </cell>
        </row>
        <row r="1072">
          <cell r="A1072">
            <v>232737</v>
          </cell>
          <cell r="B1072">
            <v>9232000</v>
          </cell>
        </row>
        <row r="1073">
          <cell r="A1073">
            <v>232738</v>
          </cell>
          <cell r="B1073">
            <v>9232000</v>
          </cell>
        </row>
        <row r="1074">
          <cell r="A1074">
            <v>232739</v>
          </cell>
          <cell r="B1074">
            <v>9232000</v>
          </cell>
        </row>
        <row r="1075">
          <cell r="A1075">
            <v>232740</v>
          </cell>
          <cell r="B1075">
            <v>9232000</v>
          </cell>
        </row>
        <row r="1076">
          <cell r="A1076">
            <v>232741</v>
          </cell>
          <cell r="B1076">
            <v>9232000</v>
          </cell>
        </row>
        <row r="1077">
          <cell r="A1077">
            <v>232742</v>
          </cell>
          <cell r="B1077">
            <v>9232000</v>
          </cell>
        </row>
        <row r="1078">
          <cell r="A1078">
            <v>232743</v>
          </cell>
          <cell r="B1078">
            <v>9232000</v>
          </cell>
        </row>
        <row r="1079">
          <cell r="A1079">
            <v>232744</v>
          </cell>
          <cell r="B1079">
            <v>9232000</v>
          </cell>
        </row>
        <row r="1080">
          <cell r="A1080">
            <v>232750</v>
          </cell>
          <cell r="B1080">
            <v>9232000</v>
          </cell>
        </row>
        <row r="1081">
          <cell r="A1081">
            <v>232753</v>
          </cell>
          <cell r="B1081">
            <v>9232000</v>
          </cell>
        </row>
        <row r="1082">
          <cell r="A1082">
            <v>232755</v>
          </cell>
          <cell r="B1082">
            <v>9232000</v>
          </cell>
        </row>
        <row r="1083">
          <cell r="A1083">
            <v>232756</v>
          </cell>
          <cell r="B1083">
            <v>9232000</v>
          </cell>
        </row>
        <row r="1084">
          <cell r="A1084">
            <v>232757</v>
          </cell>
          <cell r="B1084">
            <v>9232000</v>
          </cell>
        </row>
        <row r="1085">
          <cell r="A1085">
            <v>232760</v>
          </cell>
          <cell r="B1085">
            <v>9232000</v>
          </cell>
        </row>
        <row r="1086">
          <cell r="A1086">
            <v>232762</v>
          </cell>
          <cell r="B1086">
            <v>9232000</v>
          </cell>
        </row>
        <row r="1087">
          <cell r="A1087">
            <v>232763</v>
          </cell>
          <cell r="B1087">
            <v>9232000</v>
          </cell>
        </row>
        <row r="1088">
          <cell r="A1088">
            <v>232764</v>
          </cell>
          <cell r="B1088">
            <v>9232000</v>
          </cell>
        </row>
        <row r="1089">
          <cell r="A1089">
            <v>232765</v>
          </cell>
          <cell r="B1089">
            <v>9232000</v>
          </cell>
        </row>
        <row r="1090">
          <cell r="A1090">
            <v>232770</v>
          </cell>
          <cell r="B1090">
            <v>9232000</v>
          </cell>
        </row>
        <row r="1091">
          <cell r="A1091">
            <v>232771</v>
          </cell>
          <cell r="B1091">
            <v>9232000</v>
          </cell>
        </row>
        <row r="1092">
          <cell r="A1092">
            <v>232772</v>
          </cell>
          <cell r="B1092">
            <v>9232000</v>
          </cell>
        </row>
        <row r="1093">
          <cell r="A1093">
            <v>232773</v>
          </cell>
          <cell r="B1093">
            <v>9232000</v>
          </cell>
        </row>
        <row r="1094">
          <cell r="A1094">
            <v>232775</v>
          </cell>
          <cell r="B1094">
            <v>9232000</v>
          </cell>
        </row>
        <row r="1095">
          <cell r="A1095">
            <v>232780</v>
          </cell>
          <cell r="B1095">
            <v>9232000</v>
          </cell>
        </row>
        <row r="1096">
          <cell r="A1096">
            <v>232785</v>
          </cell>
          <cell r="B1096">
            <v>9232000</v>
          </cell>
        </row>
        <row r="1097">
          <cell r="A1097">
            <v>232790</v>
          </cell>
          <cell r="B1097">
            <v>9232000</v>
          </cell>
        </row>
        <row r="1098">
          <cell r="A1098">
            <v>232800</v>
          </cell>
          <cell r="B1098">
            <v>9232000</v>
          </cell>
        </row>
        <row r="1099">
          <cell r="A1099">
            <v>232801</v>
          </cell>
          <cell r="B1099">
            <v>9232000</v>
          </cell>
        </row>
        <row r="1100">
          <cell r="A1100">
            <v>232802</v>
          </cell>
          <cell r="B1100">
            <v>9232000</v>
          </cell>
        </row>
        <row r="1101">
          <cell r="A1101">
            <v>232803</v>
          </cell>
          <cell r="B1101">
            <v>9232000</v>
          </cell>
        </row>
        <row r="1102">
          <cell r="A1102">
            <v>232805</v>
          </cell>
          <cell r="B1102">
            <v>9232000</v>
          </cell>
        </row>
        <row r="1103">
          <cell r="A1103">
            <v>232806</v>
          </cell>
          <cell r="B1103">
            <v>9232000</v>
          </cell>
        </row>
        <row r="1104">
          <cell r="A1104">
            <v>232807</v>
          </cell>
          <cell r="B1104">
            <v>9232000</v>
          </cell>
        </row>
        <row r="1105">
          <cell r="A1105">
            <v>232810</v>
          </cell>
          <cell r="B1105">
            <v>9232000</v>
          </cell>
        </row>
        <row r="1106">
          <cell r="A1106">
            <v>232814</v>
          </cell>
          <cell r="B1106">
            <v>9232000</v>
          </cell>
        </row>
        <row r="1107">
          <cell r="A1107">
            <v>232815</v>
          </cell>
          <cell r="B1107">
            <v>9232000</v>
          </cell>
        </row>
        <row r="1108">
          <cell r="A1108">
            <v>232820</v>
          </cell>
          <cell r="B1108">
            <v>9232000</v>
          </cell>
        </row>
        <row r="1109">
          <cell r="A1109">
            <v>232825</v>
          </cell>
          <cell r="B1109">
            <v>9232000</v>
          </cell>
        </row>
        <row r="1110">
          <cell r="A1110">
            <v>232830</v>
          </cell>
          <cell r="B1110">
            <v>9232000</v>
          </cell>
        </row>
        <row r="1111">
          <cell r="A1111">
            <v>232831</v>
          </cell>
          <cell r="B1111">
            <v>9232000</v>
          </cell>
        </row>
        <row r="1112">
          <cell r="A1112">
            <v>232833</v>
          </cell>
          <cell r="B1112">
            <v>9232000</v>
          </cell>
        </row>
        <row r="1113">
          <cell r="A1113">
            <v>232834</v>
          </cell>
          <cell r="B1113">
            <v>9232000</v>
          </cell>
        </row>
        <row r="1114">
          <cell r="A1114">
            <v>232835</v>
          </cell>
          <cell r="B1114">
            <v>9232000</v>
          </cell>
        </row>
        <row r="1115">
          <cell r="A1115">
            <v>232838</v>
          </cell>
          <cell r="B1115">
            <v>9232000</v>
          </cell>
        </row>
        <row r="1116">
          <cell r="A1116">
            <v>232839</v>
          </cell>
          <cell r="B1116">
            <v>9232000</v>
          </cell>
        </row>
        <row r="1117">
          <cell r="A1117">
            <v>232842</v>
          </cell>
          <cell r="B1117">
            <v>9232000</v>
          </cell>
        </row>
        <row r="1118">
          <cell r="A1118">
            <v>232844</v>
          </cell>
          <cell r="B1118">
            <v>9232000</v>
          </cell>
        </row>
        <row r="1119">
          <cell r="A1119">
            <v>232850</v>
          </cell>
          <cell r="B1119">
            <v>9232000</v>
          </cell>
        </row>
        <row r="1120">
          <cell r="A1120">
            <v>232902</v>
          </cell>
          <cell r="B1120">
            <v>9232000</v>
          </cell>
        </row>
        <row r="1121">
          <cell r="A1121">
            <v>232920</v>
          </cell>
          <cell r="B1121">
            <v>9232000</v>
          </cell>
        </row>
        <row r="1122">
          <cell r="A1122">
            <v>232921</v>
          </cell>
          <cell r="B1122">
            <v>9232000</v>
          </cell>
        </row>
        <row r="1123">
          <cell r="A1123">
            <v>232960</v>
          </cell>
          <cell r="B1123">
            <v>9232000</v>
          </cell>
        </row>
        <row r="1124">
          <cell r="A1124">
            <v>232961</v>
          </cell>
          <cell r="B1124">
            <v>9232000</v>
          </cell>
        </row>
        <row r="1125">
          <cell r="A1125">
            <v>233100</v>
          </cell>
          <cell r="B1125">
            <v>9233000</v>
          </cell>
        </row>
        <row r="1126">
          <cell r="A1126">
            <v>233200</v>
          </cell>
          <cell r="B1126">
            <v>9233000</v>
          </cell>
        </row>
        <row r="1127">
          <cell r="A1127">
            <v>234130</v>
          </cell>
          <cell r="B1127">
            <v>9234000</v>
          </cell>
        </row>
        <row r="1128">
          <cell r="A1128">
            <v>234135</v>
          </cell>
          <cell r="B1128">
            <v>9234000</v>
          </cell>
        </row>
        <row r="1129">
          <cell r="A1129">
            <v>234160</v>
          </cell>
          <cell r="B1129">
            <v>9234000</v>
          </cell>
        </row>
        <row r="1130">
          <cell r="A1130">
            <v>234180</v>
          </cell>
          <cell r="B1130">
            <v>9234000</v>
          </cell>
        </row>
        <row r="1131">
          <cell r="A1131">
            <v>234190</v>
          </cell>
          <cell r="B1131">
            <v>9234000</v>
          </cell>
        </row>
        <row r="1132">
          <cell r="A1132">
            <v>234200</v>
          </cell>
          <cell r="B1132">
            <v>9234000</v>
          </cell>
        </row>
        <row r="1133">
          <cell r="A1133">
            <v>234300</v>
          </cell>
          <cell r="B1133">
            <v>9234000</v>
          </cell>
        </row>
        <row r="1134">
          <cell r="A1134">
            <v>234302</v>
          </cell>
          <cell r="B1134">
            <v>9234000</v>
          </cell>
        </row>
        <row r="1135">
          <cell r="A1135">
            <v>234303</v>
          </cell>
          <cell r="B1135">
            <v>9234000</v>
          </cell>
        </row>
        <row r="1136">
          <cell r="A1136">
            <v>234305</v>
          </cell>
          <cell r="B1136">
            <v>9234000</v>
          </cell>
        </row>
        <row r="1137">
          <cell r="A1137">
            <v>234310</v>
          </cell>
          <cell r="B1137">
            <v>9234000</v>
          </cell>
        </row>
        <row r="1138">
          <cell r="A1138">
            <v>234320</v>
          </cell>
          <cell r="B1138">
            <v>9234000</v>
          </cell>
        </row>
        <row r="1139">
          <cell r="A1139">
            <v>234330</v>
          </cell>
          <cell r="B1139">
            <v>9234000</v>
          </cell>
        </row>
        <row r="1140">
          <cell r="A1140">
            <v>234500</v>
          </cell>
          <cell r="B1140">
            <v>9234000</v>
          </cell>
        </row>
        <row r="1141">
          <cell r="A1141">
            <v>234700</v>
          </cell>
          <cell r="B1141">
            <v>9234000</v>
          </cell>
        </row>
        <row r="1142">
          <cell r="A1142">
            <v>234760</v>
          </cell>
          <cell r="B1142">
            <v>9234000</v>
          </cell>
        </row>
        <row r="1143">
          <cell r="A1143">
            <v>234770</v>
          </cell>
          <cell r="B1143">
            <v>9234000</v>
          </cell>
        </row>
        <row r="1144">
          <cell r="A1144">
            <v>234810</v>
          </cell>
          <cell r="B1144">
            <v>9234000</v>
          </cell>
        </row>
        <row r="1145">
          <cell r="A1145">
            <v>234850</v>
          </cell>
          <cell r="B1145">
            <v>9234000</v>
          </cell>
        </row>
        <row r="1146">
          <cell r="A1146">
            <v>234900</v>
          </cell>
          <cell r="B1146">
            <v>9234000</v>
          </cell>
        </row>
        <row r="1147">
          <cell r="A1147">
            <v>234901</v>
          </cell>
          <cell r="B1147">
            <v>9234000</v>
          </cell>
        </row>
        <row r="1148">
          <cell r="A1148">
            <v>234902</v>
          </cell>
          <cell r="B1148">
            <v>9234000</v>
          </cell>
        </row>
        <row r="1149">
          <cell r="A1149">
            <v>234916</v>
          </cell>
          <cell r="B1149">
            <v>9234000</v>
          </cell>
        </row>
        <row r="1150">
          <cell r="A1150">
            <v>235020</v>
          </cell>
          <cell r="B1150">
            <v>9235000</v>
          </cell>
        </row>
        <row r="1151">
          <cell r="A1151">
            <v>236010</v>
          </cell>
          <cell r="B1151">
            <v>9236000</v>
          </cell>
        </row>
        <row r="1152">
          <cell r="A1152">
            <v>236015</v>
          </cell>
          <cell r="B1152">
            <v>9236000</v>
          </cell>
        </row>
        <row r="1153">
          <cell r="A1153">
            <v>236020</v>
          </cell>
          <cell r="B1153">
            <v>9236000</v>
          </cell>
        </row>
        <row r="1154">
          <cell r="A1154">
            <v>236021</v>
          </cell>
          <cell r="B1154">
            <v>9236000</v>
          </cell>
        </row>
        <row r="1155">
          <cell r="A1155">
            <v>236030</v>
          </cell>
          <cell r="B1155">
            <v>9236000</v>
          </cell>
        </row>
        <row r="1156">
          <cell r="A1156">
            <v>236031</v>
          </cell>
          <cell r="B1156">
            <v>9236000</v>
          </cell>
        </row>
        <row r="1157">
          <cell r="A1157">
            <v>236032</v>
          </cell>
          <cell r="B1157">
            <v>9236000</v>
          </cell>
        </row>
        <row r="1158">
          <cell r="A1158">
            <v>236033</v>
          </cell>
          <cell r="B1158">
            <v>9236000</v>
          </cell>
        </row>
        <row r="1159">
          <cell r="A1159">
            <v>236034</v>
          </cell>
          <cell r="B1159">
            <v>9236000</v>
          </cell>
        </row>
        <row r="1160">
          <cell r="A1160">
            <v>236035</v>
          </cell>
          <cell r="B1160">
            <v>9236000</v>
          </cell>
        </row>
        <row r="1161">
          <cell r="A1161">
            <v>236037</v>
          </cell>
          <cell r="B1161">
            <v>9236000</v>
          </cell>
        </row>
        <row r="1162">
          <cell r="A1162">
            <v>236038</v>
          </cell>
          <cell r="B1162">
            <v>9236000</v>
          </cell>
        </row>
        <row r="1163">
          <cell r="A1163">
            <v>236039</v>
          </cell>
          <cell r="B1163">
            <v>9236000</v>
          </cell>
        </row>
        <row r="1164">
          <cell r="A1164">
            <v>236040</v>
          </cell>
          <cell r="B1164">
            <v>9236000</v>
          </cell>
        </row>
        <row r="1165">
          <cell r="A1165">
            <v>236041</v>
          </cell>
          <cell r="B1165">
            <v>9236000</v>
          </cell>
        </row>
        <row r="1166">
          <cell r="A1166">
            <v>236042</v>
          </cell>
          <cell r="B1166">
            <v>9236000</v>
          </cell>
        </row>
        <row r="1167">
          <cell r="A1167">
            <v>236043</v>
          </cell>
          <cell r="B1167">
            <v>9236000</v>
          </cell>
        </row>
        <row r="1168">
          <cell r="A1168">
            <v>236044</v>
          </cell>
          <cell r="B1168">
            <v>9236000</v>
          </cell>
        </row>
        <row r="1169">
          <cell r="A1169">
            <v>236045</v>
          </cell>
          <cell r="B1169">
            <v>9236000</v>
          </cell>
        </row>
        <row r="1170">
          <cell r="A1170">
            <v>236046</v>
          </cell>
          <cell r="B1170">
            <v>9236000</v>
          </cell>
        </row>
        <row r="1171">
          <cell r="A1171">
            <v>236048</v>
          </cell>
          <cell r="B1171">
            <v>9236000</v>
          </cell>
        </row>
        <row r="1172">
          <cell r="A1172">
            <v>236049</v>
          </cell>
          <cell r="B1172">
            <v>9236000</v>
          </cell>
        </row>
        <row r="1173">
          <cell r="A1173">
            <v>236050</v>
          </cell>
          <cell r="B1173">
            <v>9236000</v>
          </cell>
        </row>
        <row r="1174">
          <cell r="A1174">
            <v>236051</v>
          </cell>
          <cell r="B1174">
            <v>9236000</v>
          </cell>
        </row>
        <row r="1175">
          <cell r="A1175">
            <v>236052</v>
          </cell>
          <cell r="B1175">
            <v>9236000</v>
          </cell>
        </row>
        <row r="1176">
          <cell r="A1176">
            <v>236053</v>
          </cell>
          <cell r="B1176">
            <v>9236000</v>
          </cell>
        </row>
        <row r="1177">
          <cell r="A1177">
            <v>236054</v>
          </cell>
          <cell r="B1177">
            <v>9236000</v>
          </cell>
        </row>
        <row r="1178">
          <cell r="A1178">
            <v>236056</v>
          </cell>
          <cell r="B1178">
            <v>9236000</v>
          </cell>
        </row>
        <row r="1179">
          <cell r="A1179">
            <v>236057</v>
          </cell>
          <cell r="B1179">
            <v>9236000</v>
          </cell>
        </row>
        <row r="1180">
          <cell r="A1180">
            <v>236058</v>
          </cell>
          <cell r="B1180">
            <v>9236000</v>
          </cell>
        </row>
        <row r="1181">
          <cell r="A1181">
            <v>236059</v>
          </cell>
          <cell r="B1181">
            <v>9236000</v>
          </cell>
        </row>
        <row r="1182">
          <cell r="A1182">
            <v>236060</v>
          </cell>
          <cell r="B1182">
            <v>9236000</v>
          </cell>
        </row>
        <row r="1183">
          <cell r="A1183">
            <v>236061</v>
          </cell>
          <cell r="B1183">
            <v>9236000</v>
          </cell>
        </row>
        <row r="1184">
          <cell r="A1184">
            <v>236062</v>
          </cell>
          <cell r="B1184">
            <v>9236000</v>
          </cell>
        </row>
        <row r="1185">
          <cell r="A1185">
            <v>236063</v>
          </cell>
          <cell r="B1185">
            <v>9236000</v>
          </cell>
        </row>
        <row r="1186">
          <cell r="A1186">
            <v>236064</v>
          </cell>
          <cell r="B1186">
            <v>9236000</v>
          </cell>
        </row>
        <row r="1187">
          <cell r="A1187">
            <v>236065</v>
          </cell>
          <cell r="B1187">
            <v>9236000</v>
          </cell>
        </row>
        <row r="1188">
          <cell r="A1188">
            <v>236066</v>
          </cell>
          <cell r="B1188">
            <v>9236000</v>
          </cell>
        </row>
        <row r="1189">
          <cell r="A1189">
            <v>236068</v>
          </cell>
          <cell r="B1189">
            <v>9236000</v>
          </cell>
        </row>
        <row r="1190">
          <cell r="A1190">
            <v>236069</v>
          </cell>
          <cell r="B1190">
            <v>9236000</v>
          </cell>
        </row>
        <row r="1191">
          <cell r="A1191">
            <v>236070</v>
          </cell>
          <cell r="B1191">
            <v>9236000</v>
          </cell>
        </row>
        <row r="1192">
          <cell r="A1192">
            <v>236071</v>
          </cell>
          <cell r="B1192">
            <v>9236000</v>
          </cell>
        </row>
        <row r="1193">
          <cell r="A1193">
            <v>236072</v>
          </cell>
          <cell r="B1193">
            <v>9236000</v>
          </cell>
        </row>
        <row r="1194">
          <cell r="A1194">
            <v>236074</v>
          </cell>
          <cell r="B1194">
            <v>9236000</v>
          </cell>
        </row>
        <row r="1195">
          <cell r="A1195">
            <v>236076</v>
          </cell>
          <cell r="B1195">
            <v>9236000</v>
          </cell>
        </row>
        <row r="1196">
          <cell r="A1196">
            <v>236079</v>
          </cell>
          <cell r="B1196">
            <v>9236000</v>
          </cell>
        </row>
        <row r="1197">
          <cell r="A1197">
            <v>236081</v>
          </cell>
          <cell r="B1197">
            <v>9236000</v>
          </cell>
        </row>
        <row r="1198">
          <cell r="A1198">
            <v>236082</v>
          </cell>
          <cell r="B1198">
            <v>9236000</v>
          </cell>
        </row>
        <row r="1199">
          <cell r="A1199">
            <v>236083</v>
          </cell>
          <cell r="B1199">
            <v>9236000</v>
          </cell>
        </row>
        <row r="1200">
          <cell r="A1200">
            <v>236084</v>
          </cell>
          <cell r="B1200">
            <v>9236000</v>
          </cell>
        </row>
        <row r="1201">
          <cell r="A1201">
            <v>236085</v>
          </cell>
          <cell r="B1201">
            <v>9236000</v>
          </cell>
        </row>
        <row r="1202">
          <cell r="A1202">
            <v>236100</v>
          </cell>
          <cell r="B1202">
            <v>9236000</v>
          </cell>
        </row>
        <row r="1203">
          <cell r="A1203">
            <v>236110</v>
          </cell>
          <cell r="B1203">
            <v>9236000</v>
          </cell>
        </row>
        <row r="1204">
          <cell r="A1204">
            <v>236200</v>
          </cell>
          <cell r="B1204">
            <v>9236000</v>
          </cell>
        </row>
        <row r="1205">
          <cell r="A1205">
            <v>236210</v>
          </cell>
          <cell r="B1205">
            <v>9236000</v>
          </cell>
        </row>
        <row r="1206">
          <cell r="A1206">
            <v>236250</v>
          </cell>
          <cell r="B1206">
            <v>9236000</v>
          </cell>
        </row>
        <row r="1207">
          <cell r="A1207">
            <v>236251</v>
          </cell>
          <cell r="B1207">
            <v>9236000</v>
          </cell>
        </row>
        <row r="1208">
          <cell r="A1208">
            <v>236251</v>
          </cell>
          <cell r="B1208">
            <v>9236000</v>
          </cell>
        </row>
        <row r="1209">
          <cell r="A1209">
            <v>236255</v>
          </cell>
          <cell r="B1209">
            <v>9236000</v>
          </cell>
        </row>
        <row r="1210">
          <cell r="A1210">
            <v>236256</v>
          </cell>
          <cell r="B1210">
            <v>9236000</v>
          </cell>
        </row>
        <row r="1211">
          <cell r="A1211">
            <v>236257</v>
          </cell>
          <cell r="B1211">
            <v>9236000</v>
          </cell>
        </row>
        <row r="1212">
          <cell r="A1212">
            <v>236258</v>
          </cell>
          <cell r="B1212">
            <v>9236000</v>
          </cell>
        </row>
        <row r="1213">
          <cell r="A1213">
            <v>236300</v>
          </cell>
          <cell r="B1213">
            <v>9236000</v>
          </cell>
        </row>
        <row r="1214">
          <cell r="A1214">
            <v>236301</v>
          </cell>
          <cell r="B1214">
            <v>9236000</v>
          </cell>
        </row>
        <row r="1215">
          <cell r="A1215">
            <v>236302</v>
          </cell>
          <cell r="B1215">
            <v>9236000</v>
          </cell>
        </row>
        <row r="1216">
          <cell r="A1216">
            <v>236303</v>
          </cell>
          <cell r="B1216">
            <v>9236000</v>
          </cell>
        </row>
        <row r="1217">
          <cell r="A1217">
            <v>236304</v>
          </cell>
          <cell r="B1217">
            <v>9236000</v>
          </cell>
        </row>
        <row r="1218">
          <cell r="A1218">
            <v>236410</v>
          </cell>
          <cell r="B1218">
            <v>9236000</v>
          </cell>
        </row>
        <row r="1219">
          <cell r="A1219">
            <v>236411</v>
          </cell>
          <cell r="B1219">
            <v>9236000</v>
          </cell>
        </row>
        <row r="1220">
          <cell r="A1220">
            <v>236416</v>
          </cell>
          <cell r="B1220">
            <v>9236000</v>
          </cell>
        </row>
        <row r="1221">
          <cell r="A1221">
            <v>236420</v>
          </cell>
          <cell r="B1221">
            <v>9236000</v>
          </cell>
        </row>
        <row r="1222">
          <cell r="A1222">
            <v>236421</v>
          </cell>
          <cell r="B1222">
            <v>9236000</v>
          </cell>
        </row>
        <row r="1223">
          <cell r="A1223">
            <v>236422</v>
          </cell>
          <cell r="B1223">
            <v>9236000</v>
          </cell>
        </row>
        <row r="1224">
          <cell r="A1224">
            <v>236428</v>
          </cell>
          <cell r="B1224">
            <v>9236000</v>
          </cell>
        </row>
        <row r="1225">
          <cell r="A1225">
            <v>236429</v>
          </cell>
          <cell r="B1225">
            <v>9236000</v>
          </cell>
        </row>
        <row r="1226">
          <cell r="A1226">
            <v>236430</v>
          </cell>
          <cell r="B1226">
            <v>9236000</v>
          </cell>
        </row>
        <row r="1227">
          <cell r="A1227">
            <v>236442</v>
          </cell>
          <cell r="B1227">
            <v>9236000</v>
          </cell>
        </row>
        <row r="1228">
          <cell r="A1228">
            <v>236455</v>
          </cell>
          <cell r="B1228">
            <v>9236000</v>
          </cell>
        </row>
        <row r="1229">
          <cell r="A1229">
            <v>236459</v>
          </cell>
          <cell r="B1229">
            <v>9236000</v>
          </cell>
        </row>
        <row r="1230">
          <cell r="A1230">
            <v>236460</v>
          </cell>
          <cell r="B1230">
            <v>9236000</v>
          </cell>
        </row>
        <row r="1231">
          <cell r="A1231">
            <v>236468</v>
          </cell>
          <cell r="B1231">
            <v>9236000</v>
          </cell>
        </row>
        <row r="1232">
          <cell r="A1232">
            <v>236469</v>
          </cell>
          <cell r="B1232">
            <v>9236000</v>
          </cell>
        </row>
        <row r="1233">
          <cell r="A1233">
            <v>236472</v>
          </cell>
          <cell r="B1233">
            <v>9236000</v>
          </cell>
        </row>
        <row r="1234">
          <cell r="A1234">
            <v>236484</v>
          </cell>
          <cell r="B1234">
            <v>9236000</v>
          </cell>
        </row>
        <row r="1235">
          <cell r="A1235">
            <v>236485</v>
          </cell>
          <cell r="B1235">
            <v>9236000</v>
          </cell>
        </row>
        <row r="1236">
          <cell r="A1236">
            <v>236486</v>
          </cell>
          <cell r="B1236">
            <v>9236000</v>
          </cell>
        </row>
        <row r="1237">
          <cell r="A1237">
            <v>236487</v>
          </cell>
          <cell r="B1237">
            <v>9236000</v>
          </cell>
        </row>
        <row r="1238">
          <cell r="A1238">
            <v>236490</v>
          </cell>
          <cell r="B1238">
            <v>9236000</v>
          </cell>
        </row>
        <row r="1239">
          <cell r="A1239">
            <v>236491</v>
          </cell>
          <cell r="B1239">
            <v>9236000</v>
          </cell>
        </row>
        <row r="1240">
          <cell r="A1240">
            <v>236492</v>
          </cell>
          <cell r="B1240">
            <v>9236000</v>
          </cell>
        </row>
        <row r="1241">
          <cell r="A1241">
            <v>236493</v>
          </cell>
          <cell r="B1241">
            <v>9236000</v>
          </cell>
        </row>
        <row r="1242">
          <cell r="A1242">
            <v>236494</v>
          </cell>
          <cell r="B1242">
            <v>9236000</v>
          </cell>
        </row>
        <row r="1243">
          <cell r="A1243">
            <v>236495</v>
          </cell>
          <cell r="B1243">
            <v>9236000</v>
          </cell>
        </row>
        <row r="1244">
          <cell r="A1244">
            <v>236497</v>
          </cell>
          <cell r="B1244">
            <v>9236000</v>
          </cell>
        </row>
        <row r="1245">
          <cell r="A1245">
            <v>236500</v>
          </cell>
          <cell r="B1245">
            <v>9236000</v>
          </cell>
        </row>
        <row r="1246">
          <cell r="A1246">
            <v>236510</v>
          </cell>
          <cell r="B1246">
            <v>9236000</v>
          </cell>
        </row>
        <row r="1247">
          <cell r="A1247">
            <v>236540</v>
          </cell>
          <cell r="B1247">
            <v>9236000</v>
          </cell>
        </row>
        <row r="1248">
          <cell r="A1248">
            <v>236541</v>
          </cell>
          <cell r="B1248">
            <v>9236000</v>
          </cell>
        </row>
        <row r="1249">
          <cell r="A1249">
            <v>236542</v>
          </cell>
          <cell r="B1249">
            <v>9236000</v>
          </cell>
        </row>
        <row r="1250">
          <cell r="A1250">
            <v>236550</v>
          </cell>
          <cell r="B1250">
            <v>9236000</v>
          </cell>
        </row>
        <row r="1251">
          <cell r="A1251">
            <v>236560</v>
          </cell>
          <cell r="B1251">
            <v>9236000</v>
          </cell>
        </row>
        <row r="1252">
          <cell r="A1252">
            <v>236600</v>
          </cell>
          <cell r="B1252">
            <v>9236000</v>
          </cell>
        </row>
        <row r="1253">
          <cell r="A1253">
            <v>236610</v>
          </cell>
          <cell r="B1253">
            <v>9236000</v>
          </cell>
        </row>
        <row r="1254">
          <cell r="A1254">
            <v>236611</v>
          </cell>
          <cell r="B1254">
            <v>9236000</v>
          </cell>
        </row>
        <row r="1255">
          <cell r="A1255">
            <v>236620</v>
          </cell>
          <cell r="B1255">
            <v>9236000</v>
          </cell>
        </row>
        <row r="1256">
          <cell r="A1256">
            <v>236675</v>
          </cell>
          <cell r="B1256">
            <v>9236000</v>
          </cell>
        </row>
        <row r="1257">
          <cell r="A1257">
            <v>236700</v>
          </cell>
          <cell r="B1257">
            <v>9236000</v>
          </cell>
        </row>
        <row r="1258">
          <cell r="A1258">
            <v>236710</v>
          </cell>
          <cell r="B1258">
            <v>9236000</v>
          </cell>
        </row>
        <row r="1259">
          <cell r="A1259">
            <v>236720</v>
          </cell>
          <cell r="B1259">
            <v>9236000</v>
          </cell>
        </row>
        <row r="1260">
          <cell r="A1260">
            <v>236730</v>
          </cell>
          <cell r="B1260">
            <v>9236000</v>
          </cell>
        </row>
        <row r="1261">
          <cell r="A1261">
            <v>236740</v>
          </cell>
          <cell r="B1261">
            <v>9236000</v>
          </cell>
        </row>
        <row r="1262">
          <cell r="A1262">
            <v>236800</v>
          </cell>
          <cell r="B1262">
            <v>9236000</v>
          </cell>
        </row>
        <row r="1263">
          <cell r="A1263">
            <v>236850</v>
          </cell>
          <cell r="B1263">
            <v>9236000</v>
          </cell>
        </row>
        <row r="1264">
          <cell r="A1264">
            <v>236851</v>
          </cell>
          <cell r="B1264">
            <v>9236000</v>
          </cell>
        </row>
        <row r="1265">
          <cell r="A1265">
            <v>236901</v>
          </cell>
          <cell r="B1265">
            <v>9236000</v>
          </cell>
        </row>
        <row r="1266">
          <cell r="A1266">
            <v>236902</v>
          </cell>
          <cell r="B1266">
            <v>9236000</v>
          </cell>
        </row>
        <row r="1267">
          <cell r="A1267">
            <v>236903</v>
          </cell>
          <cell r="B1267">
            <v>9236000</v>
          </cell>
        </row>
        <row r="1268">
          <cell r="A1268">
            <v>237100</v>
          </cell>
          <cell r="B1268">
            <v>9236000</v>
          </cell>
        </row>
        <row r="1269">
          <cell r="A1269">
            <v>237200</v>
          </cell>
          <cell r="B1269">
            <v>9236000</v>
          </cell>
        </row>
        <row r="1270">
          <cell r="A1270">
            <v>237201</v>
          </cell>
          <cell r="B1270">
            <v>9237000</v>
          </cell>
        </row>
        <row r="1271">
          <cell r="A1271">
            <v>237250</v>
          </cell>
          <cell r="B1271">
            <v>9237000</v>
          </cell>
        </row>
        <row r="1272">
          <cell r="A1272">
            <v>237300</v>
          </cell>
          <cell r="B1272">
            <v>9237000</v>
          </cell>
        </row>
        <row r="1273">
          <cell r="A1273">
            <v>237350</v>
          </cell>
          <cell r="B1273">
            <v>9237000</v>
          </cell>
        </row>
        <row r="1274">
          <cell r="A1274">
            <v>237351</v>
          </cell>
          <cell r="B1274">
            <v>9237000</v>
          </cell>
        </row>
        <row r="1275">
          <cell r="A1275">
            <v>237352</v>
          </cell>
          <cell r="B1275">
            <v>9237000</v>
          </cell>
        </row>
        <row r="1276">
          <cell r="A1276">
            <v>237353</v>
          </cell>
          <cell r="B1276">
            <v>9237000</v>
          </cell>
        </row>
        <row r="1277">
          <cell r="A1277">
            <v>237354</v>
          </cell>
          <cell r="B1277">
            <v>9237000</v>
          </cell>
        </row>
        <row r="1278">
          <cell r="A1278">
            <v>237355</v>
          </cell>
          <cell r="B1278">
            <v>9237000</v>
          </cell>
        </row>
        <row r="1279">
          <cell r="A1279">
            <v>237356</v>
          </cell>
          <cell r="B1279">
            <v>9237000</v>
          </cell>
        </row>
        <row r="1280">
          <cell r="A1280">
            <v>237400</v>
          </cell>
          <cell r="B1280">
            <v>9237000</v>
          </cell>
        </row>
        <row r="1281">
          <cell r="A1281">
            <v>237500</v>
          </cell>
          <cell r="B1281">
            <v>9237000</v>
          </cell>
        </row>
        <row r="1282">
          <cell r="A1282">
            <v>238110</v>
          </cell>
          <cell r="B1282">
            <v>9238000</v>
          </cell>
        </row>
        <row r="1283">
          <cell r="A1283">
            <v>238410</v>
          </cell>
          <cell r="B1283">
            <v>9238000</v>
          </cell>
        </row>
        <row r="1284">
          <cell r="A1284">
            <v>238430</v>
          </cell>
          <cell r="B1284">
            <v>9238000</v>
          </cell>
        </row>
        <row r="1285">
          <cell r="A1285">
            <v>238440</v>
          </cell>
          <cell r="B1285">
            <v>9238000</v>
          </cell>
        </row>
        <row r="1286">
          <cell r="A1286">
            <v>238450</v>
          </cell>
          <cell r="B1286">
            <v>9238000</v>
          </cell>
        </row>
        <row r="1287">
          <cell r="A1287">
            <v>238530</v>
          </cell>
          <cell r="B1287">
            <v>9238000</v>
          </cell>
        </row>
        <row r="1288">
          <cell r="A1288">
            <v>238540</v>
          </cell>
          <cell r="B1288">
            <v>9238000</v>
          </cell>
        </row>
        <row r="1289">
          <cell r="A1289">
            <v>238550</v>
          </cell>
          <cell r="B1289">
            <v>9238000</v>
          </cell>
        </row>
        <row r="1290">
          <cell r="A1290">
            <v>238900</v>
          </cell>
          <cell r="B1290">
            <v>9238000</v>
          </cell>
        </row>
        <row r="1291">
          <cell r="A1291">
            <v>241011</v>
          </cell>
          <cell r="B1291">
            <v>9241000</v>
          </cell>
        </row>
        <row r="1292">
          <cell r="A1292">
            <v>241013</v>
          </cell>
          <cell r="B1292">
            <v>9241000</v>
          </cell>
        </row>
        <row r="1293">
          <cell r="A1293">
            <v>241015</v>
          </cell>
          <cell r="B1293">
            <v>9241000</v>
          </cell>
        </row>
        <row r="1294">
          <cell r="A1294">
            <v>241018</v>
          </cell>
          <cell r="B1294">
            <v>9241000</v>
          </cell>
        </row>
        <row r="1295">
          <cell r="A1295">
            <v>241020</v>
          </cell>
          <cell r="B1295">
            <v>9241000</v>
          </cell>
        </row>
        <row r="1296">
          <cell r="A1296">
            <v>241021</v>
          </cell>
          <cell r="B1296">
            <v>9241000</v>
          </cell>
        </row>
        <row r="1297">
          <cell r="A1297">
            <v>241022</v>
          </cell>
          <cell r="B1297">
            <v>9241000</v>
          </cell>
        </row>
        <row r="1298">
          <cell r="A1298">
            <v>241024</v>
          </cell>
          <cell r="B1298">
            <v>9241000</v>
          </cell>
        </row>
        <row r="1299">
          <cell r="A1299">
            <v>241025</v>
          </cell>
          <cell r="B1299">
            <v>9241000</v>
          </cell>
        </row>
        <row r="1300">
          <cell r="A1300">
            <v>241026</v>
          </cell>
          <cell r="B1300">
            <v>9241000</v>
          </cell>
        </row>
        <row r="1301">
          <cell r="A1301">
            <v>241030</v>
          </cell>
          <cell r="B1301">
            <v>9241000</v>
          </cell>
        </row>
        <row r="1302">
          <cell r="A1302">
            <v>241046</v>
          </cell>
          <cell r="B1302">
            <v>9241000</v>
          </cell>
        </row>
        <row r="1303">
          <cell r="A1303">
            <v>241050</v>
          </cell>
          <cell r="B1303">
            <v>9241000</v>
          </cell>
        </row>
        <row r="1304">
          <cell r="A1304">
            <v>241052</v>
          </cell>
          <cell r="B1304">
            <v>9241000</v>
          </cell>
        </row>
        <row r="1305">
          <cell r="A1305">
            <v>241055</v>
          </cell>
          <cell r="B1305">
            <v>9241000</v>
          </cell>
        </row>
        <row r="1306">
          <cell r="A1306">
            <v>241057</v>
          </cell>
          <cell r="B1306">
            <v>9241000</v>
          </cell>
        </row>
        <row r="1307">
          <cell r="A1307">
            <v>241060</v>
          </cell>
          <cell r="B1307">
            <v>9241000</v>
          </cell>
        </row>
        <row r="1308">
          <cell r="A1308">
            <v>241065</v>
          </cell>
          <cell r="B1308">
            <v>9241000</v>
          </cell>
        </row>
        <row r="1309">
          <cell r="A1309">
            <v>241070</v>
          </cell>
          <cell r="B1309">
            <v>9241000</v>
          </cell>
        </row>
        <row r="1310">
          <cell r="A1310">
            <v>241075</v>
          </cell>
          <cell r="B1310">
            <v>9241000</v>
          </cell>
        </row>
        <row r="1311">
          <cell r="A1311">
            <v>241080</v>
          </cell>
          <cell r="B1311">
            <v>9241000</v>
          </cell>
        </row>
        <row r="1312">
          <cell r="A1312">
            <v>241081</v>
          </cell>
          <cell r="B1312">
            <v>9241000</v>
          </cell>
        </row>
        <row r="1313">
          <cell r="A1313">
            <v>241082</v>
          </cell>
          <cell r="B1313">
            <v>9241000</v>
          </cell>
        </row>
        <row r="1314">
          <cell r="A1314">
            <v>241083</v>
          </cell>
          <cell r="B1314">
            <v>9241000</v>
          </cell>
        </row>
        <row r="1315">
          <cell r="A1315">
            <v>241085</v>
          </cell>
          <cell r="B1315">
            <v>9241000</v>
          </cell>
        </row>
        <row r="1316">
          <cell r="A1316">
            <v>241090</v>
          </cell>
          <cell r="B1316">
            <v>9241000</v>
          </cell>
        </row>
        <row r="1317">
          <cell r="A1317">
            <v>241092</v>
          </cell>
          <cell r="B1317">
            <v>9241000</v>
          </cell>
        </row>
        <row r="1318">
          <cell r="A1318">
            <v>241093</v>
          </cell>
          <cell r="B1318">
            <v>9241000</v>
          </cell>
        </row>
        <row r="1319">
          <cell r="A1319">
            <v>241094</v>
          </cell>
          <cell r="B1319">
            <v>9241000</v>
          </cell>
        </row>
        <row r="1320">
          <cell r="A1320">
            <v>241095</v>
          </cell>
          <cell r="B1320">
            <v>9241000</v>
          </cell>
        </row>
        <row r="1321">
          <cell r="A1321">
            <v>241096</v>
          </cell>
          <cell r="B1321">
            <v>9241000</v>
          </cell>
        </row>
        <row r="1322">
          <cell r="A1322">
            <v>241100</v>
          </cell>
          <cell r="B1322">
            <v>9241000</v>
          </cell>
        </row>
        <row r="1323">
          <cell r="A1323">
            <v>241110</v>
          </cell>
          <cell r="B1323">
            <v>9241000</v>
          </cell>
        </row>
        <row r="1324">
          <cell r="A1324">
            <v>241112</v>
          </cell>
          <cell r="B1324">
            <v>9241000</v>
          </cell>
        </row>
        <row r="1325">
          <cell r="A1325">
            <v>241115</v>
          </cell>
          <cell r="B1325">
            <v>9241000</v>
          </cell>
        </row>
        <row r="1326">
          <cell r="A1326">
            <v>241116</v>
          </cell>
          <cell r="B1326">
            <v>9241000</v>
          </cell>
        </row>
        <row r="1327">
          <cell r="A1327">
            <v>241118</v>
          </cell>
          <cell r="B1327">
            <v>9241000</v>
          </cell>
        </row>
        <row r="1328">
          <cell r="A1328">
            <v>241119</v>
          </cell>
          <cell r="B1328">
            <v>9241000</v>
          </cell>
        </row>
        <row r="1329">
          <cell r="A1329">
            <v>241120</v>
          </cell>
          <cell r="B1329">
            <v>9241000</v>
          </cell>
        </row>
        <row r="1330">
          <cell r="A1330">
            <v>241122</v>
          </cell>
          <cell r="B1330">
            <v>9241000</v>
          </cell>
        </row>
        <row r="1331">
          <cell r="A1331">
            <v>241124</v>
          </cell>
          <cell r="B1331">
            <v>9241000</v>
          </cell>
        </row>
        <row r="1332">
          <cell r="A1332">
            <v>241126</v>
          </cell>
          <cell r="B1332">
            <v>9241000</v>
          </cell>
        </row>
        <row r="1333">
          <cell r="A1333">
            <v>241130</v>
          </cell>
          <cell r="B1333">
            <v>9241000</v>
          </cell>
        </row>
        <row r="1334">
          <cell r="A1334">
            <v>241132</v>
          </cell>
          <cell r="B1334">
            <v>9241000</v>
          </cell>
        </row>
        <row r="1335">
          <cell r="A1335">
            <v>241136</v>
          </cell>
          <cell r="B1335">
            <v>9241000</v>
          </cell>
        </row>
        <row r="1336">
          <cell r="A1336">
            <v>241137</v>
          </cell>
          <cell r="B1336">
            <v>9241000</v>
          </cell>
        </row>
        <row r="1337">
          <cell r="A1337">
            <v>241140</v>
          </cell>
          <cell r="B1337">
            <v>9241000</v>
          </cell>
        </row>
        <row r="1338">
          <cell r="A1338">
            <v>241142</v>
          </cell>
          <cell r="B1338">
            <v>9241000</v>
          </cell>
        </row>
        <row r="1339">
          <cell r="A1339">
            <v>241145</v>
          </cell>
          <cell r="B1339">
            <v>9241000</v>
          </cell>
        </row>
        <row r="1340">
          <cell r="A1340">
            <v>241150</v>
          </cell>
          <cell r="B1340">
            <v>9241000</v>
          </cell>
        </row>
        <row r="1341">
          <cell r="A1341">
            <v>241154</v>
          </cell>
          <cell r="B1341">
            <v>9241000</v>
          </cell>
        </row>
        <row r="1342">
          <cell r="A1342">
            <v>241155</v>
          </cell>
          <cell r="B1342">
            <v>9241000</v>
          </cell>
        </row>
        <row r="1343">
          <cell r="A1343">
            <v>241160</v>
          </cell>
          <cell r="B1343">
            <v>9241000</v>
          </cell>
        </row>
        <row r="1344">
          <cell r="A1344">
            <v>241165</v>
          </cell>
          <cell r="B1344">
            <v>9241000</v>
          </cell>
        </row>
        <row r="1345">
          <cell r="A1345">
            <v>241166</v>
          </cell>
          <cell r="B1345">
            <v>9241000</v>
          </cell>
        </row>
        <row r="1346">
          <cell r="A1346">
            <v>241167</v>
          </cell>
          <cell r="B1346">
            <v>9241000</v>
          </cell>
        </row>
        <row r="1347">
          <cell r="A1347">
            <v>241170</v>
          </cell>
          <cell r="B1347">
            <v>9241000</v>
          </cell>
        </row>
        <row r="1348">
          <cell r="A1348">
            <v>241174</v>
          </cell>
          <cell r="B1348">
            <v>9241000</v>
          </cell>
        </row>
        <row r="1349">
          <cell r="A1349">
            <v>241180</v>
          </cell>
          <cell r="B1349">
            <v>9241000</v>
          </cell>
        </row>
        <row r="1350">
          <cell r="A1350">
            <v>241185</v>
          </cell>
          <cell r="B1350">
            <v>9241000</v>
          </cell>
        </row>
        <row r="1351">
          <cell r="A1351">
            <v>241190</v>
          </cell>
          <cell r="B1351">
            <v>9241000</v>
          </cell>
        </row>
        <row r="1352">
          <cell r="A1352">
            <v>241191</v>
          </cell>
          <cell r="B1352">
            <v>9241000</v>
          </cell>
        </row>
        <row r="1353">
          <cell r="A1353">
            <v>241192</v>
          </cell>
          <cell r="B1353">
            <v>9241000</v>
          </cell>
        </row>
        <row r="1354">
          <cell r="A1354">
            <v>241195</v>
          </cell>
          <cell r="B1354">
            <v>9241000</v>
          </cell>
        </row>
        <row r="1355">
          <cell r="A1355">
            <v>241196</v>
          </cell>
          <cell r="B1355">
            <v>9241000</v>
          </cell>
        </row>
        <row r="1356">
          <cell r="A1356">
            <v>241198</v>
          </cell>
          <cell r="B1356">
            <v>9241000</v>
          </cell>
        </row>
        <row r="1357">
          <cell r="A1357">
            <v>241199</v>
          </cell>
          <cell r="B1357">
            <v>9241000</v>
          </cell>
        </row>
        <row r="1358">
          <cell r="A1358">
            <v>241200</v>
          </cell>
          <cell r="B1358">
            <v>9241000</v>
          </cell>
        </row>
        <row r="1359">
          <cell r="A1359">
            <v>241201</v>
          </cell>
          <cell r="B1359">
            <v>9241000</v>
          </cell>
        </row>
        <row r="1360">
          <cell r="A1360">
            <v>241203</v>
          </cell>
          <cell r="B1360">
            <v>9241000</v>
          </cell>
        </row>
        <row r="1361">
          <cell r="A1361">
            <v>241204</v>
          </cell>
          <cell r="B1361">
            <v>9241000</v>
          </cell>
        </row>
        <row r="1362">
          <cell r="A1362">
            <v>241208</v>
          </cell>
          <cell r="B1362">
            <v>9241000</v>
          </cell>
        </row>
        <row r="1363">
          <cell r="A1363">
            <v>241210</v>
          </cell>
          <cell r="B1363">
            <v>9241000</v>
          </cell>
        </row>
        <row r="1364">
          <cell r="A1364">
            <v>241214</v>
          </cell>
          <cell r="B1364">
            <v>9241000</v>
          </cell>
        </row>
        <row r="1365">
          <cell r="A1365">
            <v>241220</v>
          </cell>
          <cell r="B1365">
            <v>9241000</v>
          </cell>
        </row>
        <row r="1366">
          <cell r="A1366">
            <v>241222</v>
          </cell>
          <cell r="B1366">
            <v>9241000</v>
          </cell>
        </row>
        <row r="1367">
          <cell r="A1367">
            <v>241224</v>
          </cell>
          <cell r="B1367">
            <v>9241000</v>
          </cell>
        </row>
        <row r="1368">
          <cell r="A1368">
            <v>241230</v>
          </cell>
          <cell r="B1368">
            <v>9241000</v>
          </cell>
        </row>
        <row r="1369">
          <cell r="A1369">
            <v>241240</v>
          </cell>
          <cell r="B1369">
            <v>9241000</v>
          </cell>
        </row>
        <row r="1370">
          <cell r="A1370">
            <v>241242</v>
          </cell>
          <cell r="B1370">
            <v>9241000</v>
          </cell>
        </row>
        <row r="1371">
          <cell r="A1371">
            <v>241246</v>
          </cell>
          <cell r="B1371">
            <v>9241000</v>
          </cell>
        </row>
        <row r="1372">
          <cell r="A1372">
            <v>241250</v>
          </cell>
          <cell r="B1372">
            <v>9241000</v>
          </cell>
        </row>
        <row r="1373">
          <cell r="A1373">
            <v>241260</v>
          </cell>
          <cell r="B1373">
            <v>9241000</v>
          </cell>
        </row>
        <row r="1374">
          <cell r="A1374">
            <v>241265</v>
          </cell>
          <cell r="B1374">
            <v>9241000</v>
          </cell>
        </row>
        <row r="1375">
          <cell r="A1375">
            <v>241270</v>
          </cell>
          <cell r="B1375">
            <v>9241000</v>
          </cell>
        </row>
        <row r="1376">
          <cell r="A1376">
            <v>241272</v>
          </cell>
          <cell r="B1376">
            <v>9241000</v>
          </cell>
        </row>
        <row r="1377">
          <cell r="A1377">
            <v>241275</v>
          </cell>
          <cell r="B1377">
            <v>9241000</v>
          </cell>
        </row>
        <row r="1378">
          <cell r="A1378">
            <v>241280</v>
          </cell>
          <cell r="B1378">
            <v>9241000</v>
          </cell>
        </row>
        <row r="1379">
          <cell r="A1379">
            <v>241286</v>
          </cell>
          <cell r="B1379">
            <v>9241000</v>
          </cell>
        </row>
        <row r="1380">
          <cell r="A1380">
            <v>241290</v>
          </cell>
          <cell r="B1380">
            <v>9241000</v>
          </cell>
        </row>
        <row r="1381">
          <cell r="A1381">
            <v>241292</v>
          </cell>
          <cell r="B1381">
            <v>9241000</v>
          </cell>
        </row>
        <row r="1382">
          <cell r="A1382">
            <v>241295</v>
          </cell>
          <cell r="B1382">
            <v>9241000</v>
          </cell>
        </row>
        <row r="1383">
          <cell r="A1383">
            <v>241296</v>
          </cell>
          <cell r="B1383">
            <v>9241000</v>
          </cell>
        </row>
        <row r="1384">
          <cell r="A1384">
            <v>241297</v>
          </cell>
          <cell r="B1384">
            <v>9241000</v>
          </cell>
        </row>
        <row r="1385">
          <cell r="A1385">
            <v>241298</v>
          </cell>
          <cell r="B1385">
            <v>9241000</v>
          </cell>
        </row>
        <row r="1386">
          <cell r="A1386">
            <v>241310</v>
          </cell>
          <cell r="B1386">
            <v>9241000</v>
          </cell>
        </row>
        <row r="1387">
          <cell r="A1387">
            <v>241320</v>
          </cell>
          <cell r="B1387">
            <v>9241000</v>
          </cell>
        </row>
        <row r="1388">
          <cell r="A1388">
            <v>241326</v>
          </cell>
          <cell r="B1388">
            <v>9241000</v>
          </cell>
        </row>
        <row r="1389">
          <cell r="A1389">
            <v>241328</v>
          </cell>
          <cell r="B1389">
            <v>9241000</v>
          </cell>
        </row>
        <row r="1390">
          <cell r="A1390">
            <v>241360</v>
          </cell>
          <cell r="B1390">
            <v>9241000</v>
          </cell>
        </row>
        <row r="1391">
          <cell r="A1391">
            <v>241425</v>
          </cell>
          <cell r="B1391">
            <v>9241000</v>
          </cell>
        </row>
        <row r="1392">
          <cell r="A1392">
            <v>241600</v>
          </cell>
          <cell r="B1392">
            <v>9241000</v>
          </cell>
        </row>
        <row r="1393">
          <cell r="A1393">
            <v>241601</v>
          </cell>
          <cell r="B1393">
            <v>9241000</v>
          </cell>
        </row>
        <row r="1394">
          <cell r="A1394">
            <v>241604</v>
          </cell>
          <cell r="B1394">
            <v>9241000</v>
          </cell>
        </row>
        <row r="1395">
          <cell r="A1395">
            <v>241606</v>
          </cell>
          <cell r="B1395">
            <v>9241000</v>
          </cell>
        </row>
        <row r="1396">
          <cell r="A1396">
            <v>241607</v>
          </cell>
          <cell r="B1396">
            <v>9241000</v>
          </cell>
        </row>
        <row r="1397">
          <cell r="A1397">
            <v>241608</v>
          </cell>
          <cell r="B1397">
            <v>9241000</v>
          </cell>
        </row>
        <row r="1398">
          <cell r="A1398">
            <v>241609</v>
          </cell>
          <cell r="B1398">
            <v>9241000</v>
          </cell>
        </row>
        <row r="1399">
          <cell r="A1399">
            <v>241726</v>
          </cell>
          <cell r="B1399">
            <v>9241000</v>
          </cell>
        </row>
        <row r="1400">
          <cell r="A1400">
            <v>241730</v>
          </cell>
          <cell r="B1400">
            <v>9241000</v>
          </cell>
        </row>
        <row r="1401">
          <cell r="A1401">
            <v>241735</v>
          </cell>
          <cell r="B1401">
            <v>9241000</v>
          </cell>
        </row>
        <row r="1402">
          <cell r="A1402">
            <v>241740</v>
          </cell>
          <cell r="B1402">
            <v>9241000</v>
          </cell>
        </row>
        <row r="1403">
          <cell r="A1403">
            <v>241745</v>
          </cell>
          <cell r="B1403">
            <v>9241000</v>
          </cell>
        </row>
        <row r="1404">
          <cell r="A1404">
            <v>241760</v>
          </cell>
          <cell r="B1404">
            <v>9241000</v>
          </cell>
        </row>
        <row r="1405">
          <cell r="A1405">
            <v>241800</v>
          </cell>
          <cell r="B1405">
            <v>9241000</v>
          </cell>
        </row>
        <row r="1406">
          <cell r="A1406">
            <v>241801</v>
          </cell>
          <cell r="B1406">
            <v>9241000</v>
          </cell>
        </row>
        <row r="1407">
          <cell r="A1407">
            <v>241802</v>
          </cell>
          <cell r="B1407">
            <v>9241000</v>
          </cell>
        </row>
        <row r="1408">
          <cell r="A1408">
            <v>241804</v>
          </cell>
          <cell r="B1408">
            <v>9241000</v>
          </cell>
        </row>
        <row r="1409">
          <cell r="A1409">
            <v>241810</v>
          </cell>
          <cell r="B1409">
            <v>9241000</v>
          </cell>
        </row>
        <row r="1410">
          <cell r="A1410">
            <v>241811</v>
          </cell>
          <cell r="B1410">
            <v>9241000</v>
          </cell>
        </row>
        <row r="1411">
          <cell r="A1411">
            <v>241819</v>
          </cell>
          <cell r="B1411">
            <v>9241000</v>
          </cell>
        </row>
        <row r="1412">
          <cell r="A1412">
            <v>241820</v>
          </cell>
          <cell r="B1412">
            <v>9241000</v>
          </cell>
        </row>
        <row r="1413">
          <cell r="A1413">
            <v>241821</v>
          </cell>
          <cell r="B1413">
            <v>9241000</v>
          </cell>
        </row>
        <row r="1414">
          <cell r="A1414">
            <v>241824</v>
          </cell>
          <cell r="B1414">
            <v>9241000</v>
          </cell>
        </row>
        <row r="1415">
          <cell r="A1415">
            <v>241827</v>
          </cell>
          <cell r="B1415">
            <v>9241000</v>
          </cell>
        </row>
        <row r="1416">
          <cell r="A1416">
            <v>241830</v>
          </cell>
          <cell r="B1416">
            <v>9241000</v>
          </cell>
        </row>
        <row r="1417">
          <cell r="A1417">
            <v>241835</v>
          </cell>
          <cell r="B1417">
            <v>9241000</v>
          </cell>
        </row>
        <row r="1418">
          <cell r="A1418">
            <v>241836</v>
          </cell>
          <cell r="B1418">
            <v>9241000</v>
          </cell>
        </row>
        <row r="1419">
          <cell r="A1419">
            <v>241843</v>
          </cell>
          <cell r="B1419">
            <v>9241000</v>
          </cell>
        </row>
        <row r="1420">
          <cell r="A1420">
            <v>241860</v>
          </cell>
          <cell r="B1420">
            <v>9241000</v>
          </cell>
        </row>
        <row r="1421">
          <cell r="A1421">
            <v>241871</v>
          </cell>
          <cell r="B1421">
            <v>9241000</v>
          </cell>
        </row>
        <row r="1422">
          <cell r="A1422">
            <v>241872</v>
          </cell>
          <cell r="B1422">
            <v>9241000</v>
          </cell>
        </row>
        <row r="1423">
          <cell r="A1423">
            <v>241880</v>
          </cell>
          <cell r="B1423">
            <v>9241000</v>
          </cell>
        </row>
        <row r="1424">
          <cell r="A1424">
            <v>241881</v>
          </cell>
          <cell r="B1424">
            <v>9241000</v>
          </cell>
        </row>
        <row r="1425">
          <cell r="A1425">
            <v>241882</v>
          </cell>
          <cell r="B1425">
            <v>9241000</v>
          </cell>
        </row>
        <row r="1426">
          <cell r="A1426">
            <v>241883</v>
          </cell>
          <cell r="B1426">
            <v>9241000</v>
          </cell>
        </row>
        <row r="1427">
          <cell r="A1427">
            <v>241884</v>
          </cell>
          <cell r="B1427">
            <v>9241000</v>
          </cell>
        </row>
        <row r="1428">
          <cell r="A1428">
            <v>241885</v>
          </cell>
          <cell r="B1428">
            <v>9241000</v>
          </cell>
        </row>
        <row r="1429">
          <cell r="A1429">
            <v>241886</v>
          </cell>
          <cell r="B1429">
            <v>9241000</v>
          </cell>
        </row>
        <row r="1430">
          <cell r="A1430">
            <v>241887</v>
          </cell>
          <cell r="B1430">
            <v>9241000</v>
          </cell>
        </row>
        <row r="1431">
          <cell r="A1431">
            <v>241888</v>
          </cell>
          <cell r="B1431">
            <v>9241000</v>
          </cell>
        </row>
        <row r="1432">
          <cell r="A1432">
            <v>241889</v>
          </cell>
          <cell r="B1432">
            <v>9241000</v>
          </cell>
        </row>
        <row r="1433">
          <cell r="A1433">
            <v>241890</v>
          </cell>
          <cell r="B1433">
            <v>9241000</v>
          </cell>
        </row>
        <row r="1434">
          <cell r="A1434">
            <v>241893</v>
          </cell>
          <cell r="B1434">
            <v>9241000</v>
          </cell>
        </row>
        <row r="1435">
          <cell r="A1435">
            <v>241899</v>
          </cell>
          <cell r="B1435">
            <v>9241000</v>
          </cell>
        </row>
        <row r="1436">
          <cell r="A1436">
            <v>241902</v>
          </cell>
          <cell r="B1436">
            <v>9241000</v>
          </cell>
        </row>
        <row r="1437">
          <cell r="A1437">
            <v>241903</v>
          </cell>
          <cell r="B1437">
            <v>9241000</v>
          </cell>
        </row>
        <row r="1438">
          <cell r="A1438">
            <v>241905</v>
          </cell>
          <cell r="B1438">
            <v>9241000</v>
          </cell>
        </row>
        <row r="1439">
          <cell r="A1439">
            <v>241906</v>
          </cell>
          <cell r="B1439">
            <v>9241000</v>
          </cell>
        </row>
        <row r="1440">
          <cell r="A1440">
            <v>241987</v>
          </cell>
          <cell r="B1440">
            <v>9241000</v>
          </cell>
        </row>
        <row r="1441">
          <cell r="A1441">
            <v>241988</v>
          </cell>
          <cell r="B1441">
            <v>9241000</v>
          </cell>
        </row>
        <row r="1442">
          <cell r="A1442">
            <v>241989</v>
          </cell>
          <cell r="B1442">
            <v>9241000</v>
          </cell>
        </row>
        <row r="1443">
          <cell r="A1443">
            <v>241990</v>
          </cell>
          <cell r="B1443">
            <v>9241000</v>
          </cell>
        </row>
        <row r="1444">
          <cell r="A1444">
            <v>241991</v>
          </cell>
          <cell r="B1444">
            <v>9241000</v>
          </cell>
        </row>
        <row r="1445">
          <cell r="A1445">
            <v>241992</v>
          </cell>
          <cell r="B1445">
            <v>9241000</v>
          </cell>
        </row>
        <row r="1446">
          <cell r="A1446">
            <v>241993</v>
          </cell>
          <cell r="B1446">
            <v>9241000</v>
          </cell>
        </row>
        <row r="1447">
          <cell r="A1447">
            <v>241995</v>
          </cell>
          <cell r="B1447">
            <v>9241000</v>
          </cell>
        </row>
        <row r="1448">
          <cell r="A1448">
            <v>241996</v>
          </cell>
          <cell r="B1448">
            <v>9241000</v>
          </cell>
        </row>
        <row r="1449">
          <cell r="A1449">
            <v>241997</v>
          </cell>
          <cell r="B1449">
            <v>9241000</v>
          </cell>
        </row>
        <row r="1450">
          <cell r="A1450">
            <v>242010</v>
          </cell>
          <cell r="B1450">
            <v>9242000</v>
          </cell>
        </row>
        <row r="1451">
          <cell r="A1451">
            <v>242015</v>
          </cell>
          <cell r="B1451">
            <v>9242000</v>
          </cell>
        </row>
        <row r="1452">
          <cell r="A1452">
            <v>242020</v>
          </cell>
          <cell r="B1452">
            <v>9242000</v>
          </cell>
        </row>
        <row r="1453">
          <cell r="A1453">
            <v>242025</v>
          </cell>
          <cell r="B1453">
            <v>9242000</v>
          </cell>
        </row>
        <row r="1454">
          <cell r="A1454">
            <v>242029</v>
          </cell>
          <cell r="B1454">
            <v>9242000</v>
          </cell>
        </row>
        <row r="1455">
          <cell r="A1455">
            <v>242030</v>
          </cell>
          <cell r="B1455">
            <v>9242000</v>
          </cell>
        </row>
        <row r="1456">
          <cell r="A1456">
            <v>242040</v>
          </cell>
          <cell r="B1456">
            <v>9242000</v>
          </cell>
        </row>
        <row r="1457">
          <cell r="A1457">
            <v>242050</v>
          </cell>
          <cell r="B1457">
            <v>9242000</v>
          </cell>
        </row>
        <row r="1458">
          <cell r="A1458">
            <v>242060</v>
          </cell>
          <cell r="B1458">
            <v>9242000</v>
          </cell>
        </row>
        <row r="1459">
          <cell r="A1459">
            <v>242100</v>
          </cell>
          <cell r="B1459">
            <v>9242000</v>
          </cell>
        </row>
        <row r="1460">
          <cell r="A1460">
            <v>242150</v>
          </cell>
          <cell r="B1460">
            <v>9242000</v>
          </cell>
        </row>
        <row r="1461">
          <cell r="A1461">
            <v>242160</v>
          </cell>
          <cell r="B1461">
            <v>9242000</v>
          </cell>
        </row>
        <row r="1462">
          <cell r="A1462">
            <v>242250</v>
          </cell>
          <cell r="B1462">
            <v>9242000</v>
          </cell>
        </row>
        <row r="1463">
          <cell r="A1463">
            <v>242393</v>
          </cell>
          <cell r="B1463">
            <v>9242000</v>
          </cell>
        </row>
        <row r="1464">
          <cell r="A1464">
            <v>242450</v>
          </cell>
          <cell r="B1464">
            <v>9242000</v>
          </cell>
        </row>
        <row r="1465">
          <cell r="A1465">
            <v>242834</v>
          </cell>
          <cell r="B1465">
            <v>9242000</v>
          </cell>
        </row>
        <row r="1466">
          <cell r="A1466">
            <v>242835</v>
          </cell>
          <cell r="B1466">
            <v>9242000</v>
          </cell>
        </row>
        <row r="1467">
          <cell r="A1467">
            <v>242844</v>
          </cell>
          <cell r="B1467">
            <v>9242000</v>
          </cell>
        </row>
        <row r="1468">
          <cell r="A1468">
            <v>242855</v>
          </cell>
          <cell r="B1468">
            <v>9242000</v>
          </cell>
        </row>
        <row r="1469">
          <cell r="A1469">
            <v>242890</v>
          </cell>
          <cell r="B1469">
            <v>9242000</v>
          </cell>
        </row>
        <row r="1470">
          <cell r="A1470">
            <v>242895</v>
          </cell>
          <cell r="B1470">
            <v>9242000</v>
          </cell>
        </row>
        <row r="1471">
          <cell r="A1471">
            <v>242908</v>
          </cell>
          <cell r="B1471">
            <v>9242000</v>
          </cell>
        </row>
        <row r="1472">
          <cell r="A1472">
            <v>242910</v>
          </cell>
          <cell r="B1472">
            <v>9242000</v>
          </cell>
        </row>
        <row r="1473">
          <cell r="A1473">
            <v>242911</v>
          </cell>
          <cell r="B1473">
            <v>9242000</v>
          </cell>
        </row>
        <row r="1474">
          <cell r="A1474">
            <v>242912</v>
          </cell>
          <cell r="B1474">
            <v>9242000</v>
          </cell>
        </row>
        <row r="1475">
          <cell r="A1475">
            <v>242920</v>
          </cell>
          <cell r="B1475">
            <v>9242000</v>
          </cell>
        </row>
        <row r="1476">
          <cell r="A1476">
            <v>242925</v>
          </cell>
          <cell r="B1476">
            <v>9242000</v>
          </cell>
        </row>
        <row r="1477">
          <cell r="A1477">
            <v>243111</v>
          </cell>
          <cell r="B1477">
            <v>9243000</v>
          </cell>
        </row>
        <row r="1478">
          <cell r="A1478">
            <v>244700</v>
          </cell>
          <cell r="B1478">
            <v>9244000</v>
          </cell>
        </row>
        <row r="1479">
          <cell r="A1479">
            <v>244925</v>
          </cell>
          <cell r="B1479">
            <v>9244000</v>
          </cell>
        </row>
        <row r="1480">
          <cell r="A1480">
            <v>244926</v>
          </cell>
          <cell r="B1480">
            <v>9244000</v>
          </cell>
        </row>
        <row r="1481">
          <cell r="A1481">
            <v>244945</v>
          </cell>
          <cell r="B1481">
            <v>9244000</v>
          </cell>
        </row>
        <row r="1482">
          <cell r="A1482">
            <v>244946</v>
          </cell>
          <cell r="B1482">
            <v>9244000</v>
          </cell>
        </row>
        <row r="1483">
          <cell r="A1483">
            <v>252100</v>
          </cell>
          <cell r="B1483">
            <v>9252000</v>
          </cell>
        </row>
        <row r="1484">
          <cell r="A1484">
            <v>252120</v>
          </cell>
          <cell r="B1484">
            <v>9252000</v>
          </cell>
        </row>
        <row r="1485">
          <cell r="A1485">
            <v>252130</v>
          </cell>
          <cell r="B1485">
            <v>9252000</v>
          </cell>
        </row>
        <row r="1486">
          <cell r="A1486">
            <v>252140</v>
          </cell>
          <cell r="B1486">
            <v>9252000</v>
          </cell>
        </row>
        <row r="1487">
          <cell r="A1487">
            <v>252160</v>
          </cell>
          <cell r="B1487">
            <v>9252000</v>
          </cell>
        </row>
        <row r="1488">
          <cell r="A1488">
            <v>252200</v>
          </cell>
          <cell r="B1488">
            <v>9252000</v>
          </cell>
        </row>
        <row r="1489">
          <cell r="A1489">
            <v>252430</v>
          </cell>
          <cell r="B1489">
            <v>9252000</v>
          </cell>
        </row>
        <row r="1490">
          <cell r="A1490">
            <v>253116</v>
          </cell>
          <cell r="B1490">
            <v>9253000</v>
          </cell>
        </row>
        <row r="1491">
          <cell r="A1491">
            <v>253120</v>
          </cell>
          <cell r="B1491">
            <v>9253000</v>
          </cell>
        </row>
        <row r="1492">
          <cell r="A1492">
            <v>253130</v>
          </cell>
          <cell r="B1492">
            <v>9253000</v>
          </cell>
        </row>
        <row r="1493">
          <cell r="A1493">
            <v>253135</v>
          </cell>
          <cell r="B1493">
            <v>9253000</v>
          </cell>
        </row>
        <row r="1494">
          <cell r="A1494">
            <v>253136</v>
          </cell>
          <cell r="B1494">
            <v>9253000</v>
          </cell>
        </row>
        <row r="1495">
          <cell r="A1495">
            <v>253140</v>
          </cell>
          <cell r="B1495">
            <v>9253000</v>
          </cell>
        </row>
        <row r="1496">
          <cell r="A1496">
            <v>253150</v>
          </cell>
          <cell r="B1496">
            <v>9253000</v>
          </cell>
        </row>
        <row r="1497">
          <cell r="A1497">
            <v>253250</v>
          </cell>
          <cell r="B1497">
            <v>9253000</v>
          </cell>
        </row>
        <row r="1498">
          <cell r="A1498">
            <v>253307</v>
          </cell>
          <cell r="B1498">
            <v>9253000</v>
          </cell>
        </row>
        <row r="1499">
          <cell r="A1499">
            <v>253360</v>
          </cell>
          <cell r="B1499">
            <v>9253000</v>
          </cell>
        </row>
        <row r="1500">
          <cell r="A1500">
            <v>253390</v>
          </cell>
          <cell r="B1500">
            <v>9253000</v>
          </cell>
        </row>
        <row r="1501">
          <cell r="A1501">
            <v>253400</v>
          </cell>
          <cell r="B1501">
            <v>9253000</v>
          </cell>
        </row>
        <row r="1502">
          <cell r="A1502">
            <v>253412</v>
          </cell>
          <cell r="B1502">
            <v>9253000</v>
          </cell>
        </row>
        <row r="1503">
          <cell r="A1503">
            <v>253413</v>
          </cell>
          <cell r="B1503">
            <v>9253000</v>
          </cell>
        </row>
        <row r="1504">
          <cell r="A1504">
            <v>253425</v>
          </cell>
          <cell r="B1504">
            <v>9253000</v>
          </cell>
        </row>
        <row r="1505">
          <cell r="A1505">
            <v>253426</v>
          </cell>
          <cell r="B1505">
            <v>9253000</v>
          </cell>
        </row>
        <row r="1506">
          <cell r="A1506">
            <v>253427</v>
          </cell>
          <cell r="B1506">
            <v>9253000</v>
          </cell>
        </row>
        <row r="1507">
          <cell r="A1507">
            <v>253430</v>
          </cell>
          <cell r="B1507">
            <v>9253000</v>
          </cell>
        </row>
        <row r="1508">
          <cell r="A1508">
            <v>253435</v>
          </cell>
          <cell r="B1508">
            <v>9253000</v>
          </cell>
        </row>
        <row r="1509">
          <cell r="A1509">
            <v>253450</v>
          </cell>
          <cell r="B1509">
            <v>9253000</v>
          </cell>
        </row>
        <row r="1510">
          <cell r="A1510">
            <v>253460</v>
          </cell>
          <cell r="B1510">
            <v>9253000</v>
          </cell>
        </row>
        <row r="1511">
          <cell r="A1511">
            <v>253470</v>
          </cell>
          <cell r="B1511">
            <v>9253000</v>
          </cell>
        </row>
        <row r="1512">
          <cell r="A1512">
            <v>253480</v>
          </cell>
          <cell r="B1512">
            <v>9253000</v>
          </cell>
        </row>
        <row r="1513">
          <cell r="A1513">
            <v>253500</v>
          </cell>
          <cell r="B1513">
            <v>9253000</v>
          </cell>
        </row>
        <row r="1514">
          <cell r="A1514">
            <v>253512</v>
          </cell>
          <cell r="B1514">
            <v>9253000</v>
          </cell>
        </row>
        <row r="1515">
          <cell r="A1515">
            <v>253550</v>
          </cell>
          <cell r="B1515">
            <v>9253000</v>
          </cell>
        </row>
        <row r="1516">
          <cell r="A1516">
            <v>253551</v>
          </cell>
          <cell r="B1516">
            <v>9253000</v>
          </cell>
        </row>
        <row r="1517">
          <cell r="A1517">
            <v>253552</v>
          </cell>
          <cell r="B1517">
            <v>9253000</v>
          </cell>
        </row>
        <row r="1518">
          <cell r="A1518">
            <v>253553</v>
          </cell>
          <cell r="B1518">
            <v>9253000</v>
          </cell>
        </row>
        <row r="1519">
          <cell r="A1519">
            <v>253554</v>
          </cell>
          <cell r="B1519">
            <v>9253000</v>
          </cell>
        </row>
        <row r="1520">
          <cell r="A1520">
            <v>253555</v>
          </cell>
          <cell r="B1520">
            <v>9253000</v>
          </cell>
        </row>
        <row r="1521">
          <cell r="A1521">
            <v>253557</v>
          </cell>
          <cell r="B1521">
            <v>9253000</v>
          </cell>
        </row>
        <row r="1522">
          <cell r="A1522">
            <v>253558</v>
          </cell>
          <cell r="B1522">
            <v>9253000</v>
          </cell>
        </row>
        <row r="1523">
          <cell r="A1523">
            <v>253559</v>
          </cell>
          <cell r="B1523">
            <v>9253000</v>
          </cell>
        </row>
        <row r="1524">
          <cell r="A1524">
            <v>253560</v>
          </cell>
          <cell r="B1524">
            <v>9253000</v>
          </cell>
        </row>
        <row r="1525">
          <cell r="A1525">
            <v>253561</v>
          </cell>
          <cell r="B1525">
            <v>9253000</v>
          </cell>
        </row>
        <row r="1526">
          <cell r="A1526">
            <v>253563</v>
          </cell>
          <cell r="B1526">
            <v>9253000</v>
          </cell>
        </row>
        <row r="1527">
          <cell r="A1527">
            <v>253565</v>
          </cell>
          <cell r="B1527">
            <v>9253000</v>
          </cell>
        </row>
        <row r="1528">
          <cell r="A1528">
            <v>253566</v>
          </cell>
          <cell r="B1528">
            <v>9253000</v>
          </cell>
        </row>
        <row r="1529">
          <cell r="A1529">
            <v>253650</v>
          </cell>
          <cell r="B1529">
            <v>9253000</v>
          </cell>
        </row>
        <row r="1530">
          <cell r="A1530">
            <v>253651</v>
          </cell>
          <cell r="B1530">
            <v>9253000</v>
          </cell>
        </row>
        <row r="1531">
          <cell r="A1531">
            <v>253700</v>
          </cell>
          <cell r="B1531">
            <v>9253000</v>
          </cell>
        </row>
        <row r="1532">
          <cell r="A1532">
            <v>253810</v>
          </cell>
          <cell r="B1532">
            <v>9253000</v>
          </cell>
        </row>
        <row r="1533">
          <cell r="A1533">
            <v>253830</v>
          </cell>
          <cell r="B1533">
            <v>9253000</v>
          </cell>
        </row>
        <row r="1534">
          <cell r="A1534">
            <v>253850</v>
          </cell>
          <cell r="B1534">
            <v>9253000</v>
          </cell>
        </row>
        <row r="1535">
          <cell r="A1535">
            <v>253860</v>
          </cell>
          <cell r="B1535">
            <v>9253000</v>
          </cell>
        </row>
        <row r="1536">
          <cell r="A1536">
            <v>253870</v>
          </cell>
          <cell r="B1536">
            <v>9253000</v>
          </cell>
        </row>
        <row r="1537">
          <cell r="A1537">
            <v>253880</v>
          </cell>
          <cell r="B1537">
            <v>9253000</v>
          </cell>
        </row>
        <row r="1538">
          <cell r="A1538">
            <v>253890</v>
          </cell>
          <cell r="B1538">
            <v>9253000</v>
          </cell>
        </row>
        <row r="1539">
          <cell r="A1539">
            <v>253900</v>
          </cell>
          <cell r="B1539">
            <v>9253000</v>
          </cell>
        </row>
        <row r="1540">
          <cell r="A1540">
            <v>253930</v>
          </cell>
          <cell r="B1540">
            <v>9253000</v>
          </cell>
        </row>
        <row r="1541">
          <cell r="A1541">
            <v>253931</v>
          </cell>
          <cell r="B1541">
            <v>9253000</v>
          </cell>
        </row>
        <row r="1542">
          <cell r="A1542">
            <v>253932</v>
          </cell>
          <cell r="B1542">
            <v>9253000</v>
          </cell>
        </row>
        <row r="1543">
          <cell r="A1543">
            <v>253933</v>
          </cell>
          <cell r="B1543">
            <v>9253000</v>
          </cell>
        </row>
        <row r="1544">
          <cell r="A1544">
            <v>253934</v>
          </cell>
          <cell r="B1544">
            <v>9253000</v>
          </cell>
        </row>
        <row r="1545">
          <cell r="A1545">
            <v>253935</v>
          </cell>
          <cell r="B1545">
            <v>9253000</v>
          </cell>
        </row>
        <row r="1546">
          <cell r="A1546">
            <v>253936</v>
          </cell>
          <cell r="B1546">
            <v>9253000</v>
          </cell>
        </row>
        <row r="1547">
          <cell r="A1547">
            <v>253937</v>
          </cell>
          <cell r="B1547">
            <v>9253000</v>
          </cell>
        </row>
        <row r="1548">
          <cell r="A1548">
            <v>253938</v>
          </cell>
          <cell r="B1548">
            <v>9253000</v>
          </cell>
        </row>
        <row r="1549">
          <cell r="A1549">
            <v>253940</v>
          </cell>
          <cell r="B1549">
            <v>9253000</v>
          </cell>
        </row>
        <row r="1550">
          <cell r="A1550">
            <v>253941</v>
          </cell>
          <cell r="B1550">
            <v>9253000</v>
          </cell>
        </row>
        <row r="1551">
          <cell r="A1551">
            <v>253944</v>
          </cell>
          <cell r="B1551">
            <v>9253000</v>
          </cell>
        </row>
        <row r="1552">
          <cell r="A1552">
            <v>253945</v>
          </cell>
          <cell r="B1552">
            <v>9253000</v>
          </cell>
        </row>
        <row r="1553">
          <cell r="A1553">
            <v>253950</v>
          </cell>
          <cell r="B1553">
            <v>9253000</v>
          </cell>
        </row>
        <row r="1554">
          <cell r="A1554">
            <v>253955</v>
          </cell>
          <cell r="B1554">
            <v>9253000</v>
          </cell>
        </row>
        <row r="1555">
          <cell r="A1555">
            <v>253960</v>
          </cell>
          <cell r="B1555">
            <v>9253000</v>
          </cell>
        </row>
        <row r="1556">
          <cell r="A1556">
            <v>253961</v>
          </cell>
          <cell r="B1556">
            <v>9253000</v>
          </cell>
        </row>
        <row r="1557">
          <cell r="A1557">
            <v>253990</v>
          </cell>
          <cell r="B1557">
            <v>9253000</v>
          </cell>
        </row>
        <row r="1558">
          <cell r="A1558">
            <v>254125</v>
          </cell>
          <cell r="B1558">
            <v>9254000</v>
          </cell>
        </row>
        <row r="1559">
          <cell r="A1559">
            <v>254250</v>
          </cell>
          <cell r="B1559">
            <v>9254000</v>
          </cell>
        </row>
        <row r="1560">
          <cell r="A1560">
            <v>254260</v>
          </cell>
          <cell r="B1560">
            <v>9254000</v>
          </cell>
        </row>
        <row r="1561">
          <cell r="A1561">
            <v>254300</v>
          </cell>
          <cell r="B1561">
            <v>9254000</v>
          </cell>
        </row>
        <row r="1562">
          <cell r="A1562">
            <v>254304</v>
          </cell>
          <cell r="B1562">
            <v>9254000</v>
          </cell>
        </row>
        <row r="1563">
          <cell r="A1563">
            <v>254305</v>
          </cell>
          <cell r="B1563">
            <v>9254000</v>
          </cell>
        </row>
        <row r="1564">
          <cell r="A1564">
            <v>254350</v>
          </cell>
          <cell r="B1564">
            <v>9254000</v>
          </cell>
        </row>
        <row r="1565">
          <cell r="A1565">
            <v>254367</v>
          </cell>
          <cell r="B1565">
            <v>9254000</v>
          </cell>
        </row>
        <row r="1566">
          <cell r="A1566">
            <v>254373</v>
          </cell>
          <cell r="B1566">
            <v>9254000</v>
          </cell>
        </row>
        <row r="1567">
          <cell r="A1567">
            <v>254382</v>
          </cell>
          <cell r="B1567">
            <v>9254000</v>
          </cell>
        </row>
        <row r="1568">
          <cell r="A1568">
            <v>254412</v>
          </cell>
          <cell r="B1568">
            <v>9254000</v>
          </cell>
        </row>
        <row r="1569">
          <cell r="A1569">
            <v>254413</v>
          </cell>
          <cell r="B1569">
            <v>9254000</v>
          </cell>
        </row>
        <row r="1570">
          <cell r="A1570">
            <v>254414</v>
          </cell>
          <cell r="B1570">
            <v>9254000</v>
          </cell>
        </row>
        <row r="1571">
          <cell r="A1571">
            <v>254417</v>
          </cell>
          <cell r="B1571">
            <v>9254000</v>
          </cell>
        </row>
        <row r="1572">
          <cell r="A1572">
            <v>254418</v>
          </cell>
          <cell r="B1572">
            <v>9254000</v>
          </cell>
        </row>
        <row r="1573">
          <cell r="A1573">
            <v>254421</v>
          </cell>
          <cell r="B1573">
            <v>9254000</v>
          </cell>
        </row>
        <row r="1574">
          <cell r="A1574">
            <v>254423</v>
          </cell>
          <cell r="B1574">
            <v>9254000</v>
          </cell>
        </row>
        <row r="1575">
          <cell r="A1575">
            <v>254425</v>
          </cell>
          <cell r="B1575">
            <v>9254000</v>
          </cell>
        </row>
        <row r="1576">
          <cell r="A1576">
            <v>254427</v>
          </cell>
          <cell r="B1576">
            <v>9254000</v>
          </cell>
        </row>
        <row r="1577">
          <cell r="A1577">
            <v>254431</v>
          </cell>
          <cell r="B1577">
            <v>9254000</v>
          </cell>
        </row>
        <row r="1578">
          <cell r="A1578">
            <v>254433</v>
          </cell>
          <cell r="B1578">
            <v>9254000</v>
          </cell>
        </row>
        <row r="1579">
          <cell r="A1579">
            <v>254434</v>
          </cell>
          <cell r="B1579">
            <v>9254000</v>
          </cell>
        </row>
        <row r="1580">
          <cell r="A1580">
            <v>254436</v>
          </cell>
          <cell r="B1580">
            <v>9254000</v>
          </cell>
        </row>
        <row r="1581">
          <cell r="A1581">
            <v>254439</v>
          </cell>
          <cell r="B1581">
            <v>9254000</v>
          </cell>
        </row>
        <row r="1582">
          <cell r="A1582">
            <v>254441</v>
          </cell>
          <cell r="B1582">
            <v>9254000</v>
          </cell>
        </row>
        <row r="1583">
          <cell r="A1583">
            <v>254443</v>
          </cell>
          <cell r="B1583">
            <v>9254000</v>
          </cell>
        </row>
        <row r="1584">
          <cell r="A1584">
            <v>254444</v>
          </cell>
          <cell r="B1584">
            <v>9254000</v>
          </cell>
        </row>
        <row r="1585">
          <cell r="A1585">
            <v>254445</v>
          </cell>
          <cell r="B1585">
            <v>9254000</v>
          </cell>
        </row>
        <row r="1586">
          <cell r="A1586">
            <v>254448</v>
          </cell>
          <cell r="B1586">
            <v>9254000</v>
          </cell>
        </row>
        <row r="1587">
          <cell r="A1587">
            <v>254449</v>
          </cell>
          <cell r="B1587">
            <v>9254000</v>
          </cell>
        </row>
        <row r="1588">
          <cell r="A1588">
            <v>254452</v>
          </cell>
          <cell r="B1588">
            <v>9254000</v>
          </cell>
        </row>
        <row r="1589">
          <cell r="A1589">
            <v>254453</v>
          </cell>
          <cell r="B1589">
            <v>9254000</v>
          </cell>
        </row>
        <row r="1590">
          <cell r="A1590">
            <v>254457</v>
          </cell>
          <cell r="B1590">
            <v>9254000</v>
          </cell>
        </row>
        <row r="1591">
          <cell r="A1591">
            <v>254459</v>
          </cell>
          <cell r="B1591">
            <v>9254000</v>
          </cell>
        </row>
        <row r="1592">
          <cell r="A1592">
            <v>254460</v>
          </cell>
          <cell r="B1592">
            <v>9254000</v>
          </cell>
        </row>
        <row r="1593">
          <cell r="A1593">
            <v>254463</v>
          </cell>
          <cell r="B1593">
            <v>9254000</v>
          </cell>
        </row>
        <row r="1594">
          <cell r="A1594">
            <v>254464</v>
          </cell>
          <cell r="B1594">
            <v>9254000</v>
          </cell>
        </row>
        <row r="1595">
          <cell r="A1595">
            <v>254465</v>
          </cell>
          <cell r="B1595">
            <v>9254000</v>
          </cell>
        </row>
        <row r="1596">
          <cell r="A1596">
            <v>254470</v>
          </cell>
          <cell r="B1596">
            <v>9254000</v>
          </cell>
        </row>
        <row r="1597">
          <cell r="A1597">
            <v>254471</v>
          </cell>
          <cell r="B1597">
            <v>9254000</v>
          </cell>
        </row>
        <row r="1598">
          <cell r="A1598">
            <v>254472</v>
          </cell>
          <cell r="B1598">
            <v>9254000</v>
          </cell>
        </row>
        <row r="1599">
          <cell r="A1599">
            <v>254473</v>
          </cell>
          <cell r="B1599">
            <v>9254000</v>
          </cell>
        </row>
        <row r="1600">
          <cell r="A1600">
            <v>254474</v>
          </cell>
          <cell r="B1600">
            <v>9254000</v>
          </cell>
        </row>
        <row r="1601">
          <cell r="A1601">
            <v>254475</v>
          </cell>
          <cell r="B1601">
            <v>9254000</v>
          </cell>
        </row>
        <row r="1602">
          <cell r="A1602">
            <v>254476</v>
          </cell>
          <cell r="B1602">
            <v>9254000</v>
          </cell>
        </row>
        <row r="1603">
          <cell r="A1603">
            <v>254477</v>
          </cell>
          <cell r="B1603">
            <v>9254000</v>
          </cell>
        </row>
        <row r="1604">
          <cell r="A1604">
            <v>254478</v>
          </cell>
          <cell r="B1604">
            <v>9254000</v>
          </cell>
        </row>
        <row r="1605">
          <cell r="A1605">
            <v>254481</v>
          </cell>
          <cell r="B1605">
            <v>9254000</v>
          </cell>
        </row>
        <row r="1606">
          <cell r="A1606">
            <v>254482</v>
          </cell>
          <cell r="B1606">
            <v>9254000</v>
          </cell>
        </row>
        <row r="1607">
          <cell r="A1607">
            <v>254484</v>
          </cell>
          <cell r="B1607">
            <v>9254000</v>
          </cell>
        </row>
        <row r="1608">
          <cell r="A1608">
            <v>254485</v>
          </cell>
          <cell r="B1608">
            <v>9254000</v>
          </cell>
        </row>
        <row r="1609">
          <cell r="A1609">
            <v>254490</v>
          </cell>
          <cell r="B1609">
            <v>9254000</v>
          </cell>
        </row>
        <row r="1610">
          <cell r="A1610">
            <v>254492</v>
          </cell>
          <cell r="B1610">
            <v>9254000</v>
          </cell>
        </row>
        <row r="1611">
          <cell r="A1611">
            <v>254493</v>
          </cell>
          <cell r="B1611">
            <v>9254000</v>
          </cell>
        </row>
        <row r="1612">
          <cell r="A1612">
            <v>254494</v>
          </cell>
          <cell r="B1612">
            <v>9254000</v>
          </cell>
        </row>
        <row r="1613">
          <cell r="A1613">
            <v>254561</v>
          </cell>
          <cell r="B1613">
            <v>9254000</v>
          </cell>
        </row>
        <row r="1614">
          <cell r="A1614">
            <v>254640</v>
          </cell>
          <cell r="B1614">
            <v>9254000</v>
          </cell>
        </row>
        <row r="1615">
          <cell r="A1615">
            <v>254641</v>
          </cell>
          <cell r="B1615">
            <v>9254000</v>
          </cell>
        </row>
        <row r="1616">
          <cell r="A1616">
            <v>254642</v>
          </cell>
          <cell r="B1616">
            <v>9254000</v>
          </cell>
        </row>
        <row r="1617">
          <cell r="A1617">
            <v>254650</v>
          </cell>
          <cell r="B1617">
            <v>9254000</v>
          </cell>
        </row>
        <row r="1618">
          <cell r="A1618">
            <v>254659</v>
          </cell>
          <cell r="B1618">
            <v>9254000</v>
          </cell>
        </row>
        <row r="1619">
          <cell r="A1619">
            <v>254660</v>
          </cell>
          <cell r="B1619">
            <v>9254000</v>
          </cell>
        </row>
        <row r="1620">
          <cell r="A1620">
            <v>254670</v>
          </cell>
          <cell r="B1620">
            <v>9254000</v>
          </cell>
        </row>
        <row r="1621">
          <cell r="A1621">
            <v>254671</v>
          </cell>
          <cell r="B1621">
            <v>9254000</v>
          </cell>
        </row>
        <row r="1622">
          <cell r="A1622">
            <v>254720</v>
          </cell>
          <cell r="B1622">
            <v>9254000</v>
          </cell>
        </row>
        <row r="1623">
          <cell r="A1623">
            <v>254900</v>
          </cell>
          <cell r="B1623">
            <v>9254000</v>
          </cell>
        </row>
        <row r="1624">
          <cell r="A1624">
            <v>254906</v>
          </cell>
          <cell r="B1624">
            <v>9254000</v>
          </cell>
        </row>
        <row r="1625">
          <cell r="A1625">
            <v>255100</v>
          </cell>
          <cell r="B1625">
            <v>9255000</v>
          </cell>
        </row>
        <row r="1626">
          <cell r="A1626">
            <v>255323</v>
          </cell>
          <cell r="B1626">
            <v>9255000</v>
          </cell>
        </row>
        <row r="1627">
          <cell r="A1627">
            <v>255500</v>
          </cell>
          <cell r="B1627">
            <v>9255000</v>
          </cell>
        </row>
        <row r="1628">
          <cell r="A1628">
            <v>282100</v>
          </cell>
          <cell r="B1628">
            <v>9282000</v>
          </cell>
        </row>
        <row r="1629">
          <cell r="A1629">
            <v>282291</v>
          </cell>
          <cell r="B1629">
            <v>9282000</v>
          </cell>
        </row>
        <row r="1630">
          <cell r="A1630">
            <v>282500</v>
          </cell>
          <cell r="B1630">
            <v>9282000</v>
          </cell>
        </row>
        <row r="1631">
          <cell r="A1631">
            <v>282503</v>
          </cell>
          <cell r="B1631">
            <v>9282000</v>
          </cell>
        </row>
        <row r="1632">
          <cell r="A1632">
            <v>282510</v>
          </cell>
          <cell r="B1632">
            <v>9282000</v>
          </cell>
        </row>
        <row r="1633">
          <cell r="A1633">
            <v>282515</v>
          </cell>
          <cell r="B1633">
            <v>9282000</v>
          </cell>
        </row>
        <row r="1634">
          <cell r="A1634">
            <v>282555</v>
          </cell>
          <cell r="B1634">
            <v>9282000</v>
          </cell>
        </row>
        <row r="1635">
          <cell r="A1635">
            <v>282565</v>
          </cell>
          <cell r="B1635">
            <v>9282000</v>
          </cell>
        </row>
        <row r="1636">
          <cell r="A1636">
            <v>282570</v>
          </cell>
          <cell r="B1636">
            <v>9282000</v>
          </cell>
        </row>
        <row r="1637">
          <cell r="A1637">
            <v>282648</v>
          </cell>
          <cell r="B1637">
            <v>9282000</v>
          </cell>
        </row>
        <row r="1638">
          <cell r="A1638">
            <v>282794</v>
          </cell>
          <cell r="B1638">
            <v>9282000</v>
          </cell>
        </row>
        <row r="1639">
          <cell r="A1639">
            <v>282795</v>
          </cell>
          <cell r="B1639">
            <v>9282000</v>
          </cell>
        </row>
        <row r="1640">
          <cell r="A1640">
            <v>283112</v>
          </cell>
          <cell r="B1640">
            <v>9283000</v>
          </cell>
        </row>
        <row r="1641">
          <cell r="A1641">
            <v>283116</v>
          </cell>
          <cell r="B1641">
            <v>9283000</v>
          </cell>
        </row>
        <row r="1642">
          <cell r="A1642">
            <v>283120</v>
          </cell>
          <cell r="B1642">
            <v>9283000</v>
          </cell>
        </row>
        <row r="1643">
          <cell r="A1643">
            <v>283122</v>
          </cell>
          <cell r="B1643">
            <v>9283000</v>
          </cell>
        </row>
        <row r="1644">
          <cell r="A1644">
            <v>283133</v>
          </cell>
          <cell r="B1644">
            <v>9283000</v>
          </cell>
        </row>
        <row r="1645">
          <cell r="A1645">
            <v>283142</v>
          </cell>
          <cell r="B1645">
            <v>9283000</v>
          </cell>
        </row>
        <row r="1646">
          <cell r="A1646">
            <v>283143</v>
          </cell>
          <cell r="B1646">
            <v>9283000</v>
          </cell>
        </row>
        <row r="1647">
          <cell r="A1647">
            <v>283145</v>
          </cell>
          <cell r="B1647">
            <v>9283000</v>
          </cell>
        </row>
        <row r="1648">
          <cell r="A1648">
            <v>283203</v>
          </cell>
          <cell r="B1648">
            <v>9283000</v>
          </cell>
        </row>
        <row r="1649">
          <cell r="A1649">
            <v>283209</v>
          </cell>
          <cell r="B1649">
            <v>9283000</v>
          </cell>
        </row>
        <row r="1650">
          <cell r="A1650">
            <v>283211</v>
          </cell>
          <cell r="B1650">
            <v>9283000</v>
          </cell>
        </row>
        <row r="1651">
          <cell r="A1651">
            <v>283212</v>
          </cell>
          <cell r="B1651">
            <v>9283000</v>
          </cell>
        </row>
        <row r="1652">
          <cell r="A1652">
            <v>283213</v>
          </cell>
          <cell r="B1652">
            <v>9283000</v>
          </cell>
        </row>
        <row r="1653">
          <cell r="A1653">
            <v>283214</v>
          </cell>
          <cell r="B1653">
            <v>9283000</v>
          </cell>
        </row>
        <row r="1654">
          <cell r="A1654">
            <v>283215</v>
          </cell>
          <cell r="B1654">
            <v>9283000</v>
          </cell>
        </row>
        <row r="1655">
          <cell r="A1655">
            <v>283221</v>
          </cell>
          <cell r="B1655">
            <v>9283000</v>
          </cell>
        </row>
        <row r="1656">
          <cell r="A1656">
            <v>283226</v>
          </cell>
          <cell r="B1656">
            <v>9283000</v>
          </cell>
        </row>
        <row r="1657">
          <cell r="A1657">
            <v>283227</v>
          </cell>
          <cell r="B1657">
            <v>9283000</v>
          </cell>
        </row>
        <row r="1658">
          <cell r="A1658">
            <v>283228</v>
          </cell>
          <cell r="B1658">
            <v>9283000</v>
          </cell>
        </row>
        <row r="1659">
          <cell r="A1659">
            <v>283229</v>
          </cell>
          <cell r="B1659">
            <v>9283000</v>
          </cell>
        </row>
        <row r="1660">
          <cell r="A1660">
            <v>283234</v>
          </cell>
          <cell r="B1660">
            <v>9283000</v>
          </cell>
        </row>
        <row r="1661">
          <cell r="A1661">
            <v>283235</v>
          </cell>
          <cell r="B1661">
            <v>9283000</v>
          </cell>
        </row>
        <row r="1662">
          <cell r="A1662">
            <v>283236</v>
          </cell>
          <cell r="B1662">
            <v>9283000</v>
          </cell>
        </row>
        <row r="1663">
          <cell r="A1663">
            <v>283238</v>
          </cell>
          <cell r="B1663">
            <v>9283000</v>
          </cell>
        </row>
        <row r="1664">
          <cell r="A1664">
            <v>283239</v>
          </cell>
          <cell r="B1664">
            <v>9283000</v>
          </cell>
        </row>
        <row r="1665">
          <cell r="A1665">
            <v>283242</v>
          </cell>
          <cell r="B1665">
            <v>9283000</v>
          </cell>
        </row>
        <row r="1666">
          <cell r="A1666">
            <v>283245</v>
          </cell>
          <cell r="B1666">
            <v>9283000</v>
          </cell>
        </row>
        <row r="1667">
          <cell r="A1667">
            <v>283246</v>
          </cell>
          <cell r="B1667">
            <v>9283000</v>
          </cell>
        </row>
        <row r="1668">
          <cell r="A1668">
            <v>283247</v>
          </cell>
          <cell r="B1668">
            <v>9283000</v>
          </cell>
        </row>
        <row r="1669">
          <cell r="A1669">
            <v>283257</v>
          </cell>
          <cell r="B1669">
            <v>9283000</v>
          </cell>
        </row>
        <row r="1670">
          <cell r="A1670">
            <v>283258</v>
          </cell>
          <cell r="B1670">
            <v>9283000</v>
          </cell>
        </row>
        <row r="1671">
          <cell r="A1671">
            <v>283259</v>
          </cell>
          <cell r="B1671">
            <v>9283000</v>
          </cell>
        </row>
        <row r="1672">
          <cell r="A1672">
            <v>283260</v>
          </cell>
          <cell r="B1672">
            <v>9283000</v>
          </cell>
        </row>
        <row r="1673">
          <cell r="A1673">
            <v>283261</v>
          </cell>
          <cell r="B1673">
            <v>9283000</v>
          </cell>
        </row>
        <row r="1674">
          <cell r="A1674">
            <v>283262</v>
          </cell>
          <cell r="B1674">
            <v>9283000</v>
          </cell>
        </row>
        <row r="1675">
          <cell r="A1675">
            <v>283273</v>
          </cell>
          <cell r="B1675">
            <v>9283000</v>
          </cell>
        </row>
        <row r="1676">
          <cell r="A1676">
            <v>283273</v>
          </cell>
          <cell r="B1676">
            <v>9283000</v>
          </cell>
        </row>
        <row r="1677">
          <cell r="A1677">
            <v>283275</v>
          </cell>
          <cell r="B1677">
            <v>9283000</v>
          </cell>
        </row>
        <row r="1678">
          <cell r="A1678">
            <v>283283</v>
          </cell>
          <cell r="B1678">
            <v>9283000</v>
          </cell>
        </row>
        <row r="1679">
          <cell r="A1679">
            <v>283287</v>
          </cell>
          <cell r="B1679">
            <v>9283000</v>
          </cell>
        </row>
        <row r="1680">
          <cell r="A1680">
            <v>283288</v>
          </cell>
          <cell r="B1680">
            <v>9283000</v>
          </cell>
        </row>
        <row r="1681">
          <cell r="A1681">
            <v>283289</v>
          </cell>
          <cell r="B1681">
            <v>9283000</v>
          </cell>
        </row>
        <row r="1682">
          <cell r="A1682">
            <v>283295</v>
          </cell>
          <cell r="B1682">
            <v>9283000</v>
          </cell>
        </row>
        <row r="1683">
          <cell r="A1683">
            <v>283300</v>
          </cell>
          <cell r="B1683">
            <v>9283000</v>
          </cell>
        </row>
        <row r="1684">
          <cell r="A1684">
            <v>283301</v>
          </cell>
          <cell r="B1684">
            <v>9283000</v>
          </cell>
        </row>
        <row r="1685">
          <cell r="A1685">
            <v>283304</v>
          </cell>
          <cell r="B1685">
            <v>9283000</v>
          </cell>
        </row>
        <row r="1686">
          <cell r="A1686">
            <v>283305</v>
          </cell>
          <cell r="B1686">
            <v>9283000</v>
          </cell>
        </row>
        <row r="1687">
          <cell r="A1687">
            <v>283318</v>
          </cell>
          <cell r="B1687">
            <v>9283000</v>
          </cell>
        </row>
        <row r="1688">
          <cell r="A1688">
            <v>283324</v>
          </cell>
          <cell r="B1688">
            <v>9283000</v>
          </cell>
        </row>
        <row r="1689">
          <cell r="A1689">
            <v>283325</v>
          </cell>
          <cell r="B1689">
            <v>9283000</v>
          </cell>
        </row>
        <row r="1690">
          <cell r="A1690">
            <v>283326</v>
          </cell>
          <cell r="B1690">
            <v>9283000</v>
          </cell>
        </row>
        <row r="1691">
          <cell r="A1691">
            <v>283327</v>
          </cell>
          <cell r="B1691">
            <v>9283000</v>
          </cell>
        </row>
        <row r="1692">
          <cell r="A1692">
            <v>283340</v>
          </cell>
          <cell r="B1692">
            <v>9283000</v>
          </cell>
        </row>
        <row r="1693">
          <cell r="A1693">
            <v>283362</v>
          </cell>
          <cell r="B1693">
            <v>9283000</v>
          </cell>
        </row>
        <row r="1694">
          <cell r="A1694">
            <v>283367</v>
          </cell>
          <cell r="B1694">
            <v>9283000</v>
          </cell>
        </row>
        <row r="1695">
          <cell r="A1695">
            <v>283376</v>
          </cell>
          <cell r="B1695">
            <v>9283000</v>
          </cell>
        </row>
        <row r="1696">
          <cell r="A1696">
            <v>283384</v>
          </cell>
          <cell r="B1696">
            <v>9283000</v>
          </cell>
        </row>
        <row r="1697">
          <cell r="A1697">
            <v>283385</v>
          </cell>
          <cell r="B1697">
            <v>9283000</v>
          </cell>
        </row>
        <row r="1698">
          <cell r="A1698">
            <v>283386</v>
          </cell>
          <cell r="B1698">
            <v>9283000</v>
          </cell>
        </row>
        <row r="1699">
          <cell r="A1699">
            <v>283389</v>
          </cell>
          <cell r="B1699">
            <v>9283000</v>
          </cell>
        </row>
        <row r="1700">
          <cell r="A1700">
            <v>283390</v>
          </cell>
          <cell r="B1700">
            <v>9283000</v>
          </cell>
        </row>
        <row r="1701">
          <cell r="A1701">
            <v>283393</v>
          </cell>
          <cell r="B1701">
            <v>9283000</v>
          </cell>
        </row>
        <row r="1702">
          <cell r="A1702">
            <v>283395</v>
          </cell>
          <cell r="B1702">
            <v>9283000</v>
          </cell>
        </row>
        <row r="1703">
          <cell r="A1703">
            <v>283398</v>
          </cell>
          <cell r="B1703">
            <v>9283000</v>
          </cell>
        </row>
        <row r="1704">
          <cell r="A1704">
            <v>283402</v>
          </cell>
          <cell r="B1704">
            <v>9283000</v>
          </cell>
        </row>
        <row r="1705">
          <cell r="A1705">
            <v>283405</v>
          </cell>
          <cell r="B1705">
            <v>9283000</v>
          </cell>
        </row>
        <row r="1706">
          <cell r="A1706">
            <v>283412</v>
          </cell>
          <cell r="B1706">
            <v>9283000</v>
          </cell>
        </row>
        <row r="1707">
          <cell r="A1707">
            <v>283417</v>
          </cell>
          <cell r="B1707">
            <v>9283000</v>
          </cell>
        </row>
        <row r="1708">
          <cell r="A1708">
            <v>283419</v>
          </cell>
          <cell r="B1708">
            <v>9283000</v>
          </cell>
        </row>
        <row r="1709">
          <cell r="A1709">
            <v>283420</v>
          </cell>
          <cell r="B1709">
            <v>9283000</v>
          </cell>
        </row>
        <row r="1710">
          <cell r="A1710">
            <v>283421</v>
          </cell>
          <cell r="B1710">
            <v>9283000</v>
          </cell>
        </row>
        <row r="1711">
          <cell r="A1711">
            <v>283423</v>
          </cell>
          <cell r="B1711">
            <v>9283000</v>
          </cell>
        </row>
        <row r="1712">
          <cell r="A1712">
            <v>283424</v>
          </cell>
          <cell r="B1712">
            <v>9283000</v>
          </cell>
        </row>
        <row r="1713">
          <cell r="A1713">
            <v>283427</v>
          </cell>
          <cell r="B1713">
            <v>9283000</v>
          </cell>
        </row>
        <row r="1714">
          <cell r="A1714">
            <v>283431</v>
          </cell>
          <cell r="B1714">
            <v>9283000</v>
          </cell>
        </row>
        <row r="1715">
          <cell r="A1715">
            <v>283433</v>
          </cell>
          <cell r="B1715">
            <v>9283000</v>
          </cell>
        </row>
        <row r="1716">
          <cell r="A1716">
            <v>283434</v>
          </cell>
          <cell r="B1716">
            <v>9283000</v>
          </cell>
        </row>
        <row r="1717">
          <cell r="A1717">
            <v>283435</v>
          </cell>
          <cell r="B1717">
            <v>9283000</v>
          </cell>
        </row>
        <row r="1718">
          <cell r="A1718">
            <v>283436</v>
          </cell>
          <cell r="B1718">
            <v>9283000</v>
          </cell>
        </row>
        <row r="1719">
          <cell r="A1719">
            <v>283443</v>
          </cell>
          <cell r="B1719">
            <v>9283000</v>
          </cell>
        </row>
        <row r="1720">
          <cell r="A1720">
            <v>283448</v>
          </cell>
          <cell r="B1720">
            <v>9283000</v>
          </cell>
        </row>
        <row r="1721">
          <cell r="A1721">
            <v>283453</v>
          </cell>
          <cell r="B1721">
            <v>9283000</v>
          </cell>
        </row>
        <row r="1722">
          <cell r="A1722">
            <v>283461</v>
          </cell>
          <cell r="B1722">
            <v>9283000</v>
          </cell>
        </row>
        <row r="1723">
          <cell r="A1723">
            <v>283462</v>
          </cell>
          <cell r="B1723">
            <v>9283000</v>
          </cell>
        </row>
        <row r="1724">
          <cell r="A1724">
            <v>283463</v>
          </cell>
          <cell r="B1724">
            <v>9283000</v>
          </cell>
        </row>
        <row r="1725">
          <cell r="A1725">
            <v>283464</v>
          </cell>
          <cell r="B1725">
            <v>9283000</v>
          </cell>
        </row>
        <row r="1726">
          <cell r="A1726">
            <v>283465</v>
          </cell>
          <cell r="B1726">
            <v>9283000</v>
          </cell>
        </row>
        <row r="1727">
          <cell r="A1727">
            <v>283466</v>
          </cell>
          <cell r="B1727">
            <v>9283000</v>
          </cell>
        </row>
        <row r="1728">
          <cell r="A1728">
            <v>283467</v>
          </cell>
          <cell r="B1728">
            <v>9283000</v>
          </cell>
        </row>
        <row r="1729">
          <cell r="A1729">
            <v>283468</v>
          </cell>
          <cell r="B1729">
            <v>9283000</v>
          </cell>
        </row>
        <row r="1730">
          <cell r="A1730">
            <v>283469</v>
          </cell>
          <cell r="B1730">
            <v>9283000</v>
          </cell>
        </row>
        <row r="1731">
          <cell r="A1731">
            <v>283470</v>
          </cell>
          <cell r="B1731">
            <v>9283000</v>
          </cell>
        </row>
        <row r="1732">
          <cell r="A1732">
            <v>283471</v>
          </cell>
          <cell r="B1732">
            <v>9283000</v>
          </cell>
        </row>
        <row r="1733">
          <cell r="A1733">
            <v>283472</v>
          </cell>
          <cell r="B1733">
            <v>9283000</v>
          </cell>
        </row>
        <row r="1734">
          <cell r="A1734">
            <v>283473</v>
          </cell>
          <cell r="B1734">
            <v>9283000</v>
          </cell>
        </row>
        <row r="1735">
          <cell r="A1735">
            <v>283474</v>
          </cell>
          <cell r="B1735">
            <v>9283000</v>
          </cell>
        </row>
        <row r="1736">
          <cell r="A1736">
            <v>283475</v>
          </cell>
          <cell r="B1736">
            <v>9283000</v>
          </cell>
        </row>
        <row r="1737">
          <cell r="A1737">
            <v>283476</v>
          </cell>
          <cell r="B1737">
            <v>9283000</v>
          </cell>
        </row>
        <row r="1738">
          <cell r="A1738">
            <v>283477</v>
          </cell>
          <cell r="B1738">
            <v>9283000</v>
          </cell>
        </row>
        <row r="1739">
          <cell r="A1739">
            <v>283478</v>
          </cell>
          <cell r="B1739">
            <v>9283000</v>
          </cell>
        </row>
        <row r="1740">
          <cell r="A1740">
            <v>283479</v>
          </cell>
          <cell r="B1740">
            <v>9283000</v>
          </cell>
        </row>
        <row r="1741">
          <cell r="A1741">
            <v>283481</v>
          </cell>
          <cell r="B1741">
            <v>9283000</v>
          </cell>
        </row>
        <row r="1742">
          <cell r="A1742">
            <v>283482</v>
          </cell>
          <cell r="B1742">
            <v>9283000</v>
          </cell>
        </row>
        <row r="1743">
          <cell r="A1743">
            <v>283484</v>
          </cell>
          <cell r="B1743">
            <v>9283000</v>
          </cell>
        </row>
        <row r="1744">
          <cell r="A1744">
            <v>283488</v>
          </cell>
          <cell r="B1744">
            <v>9283000</v>
          </cell>
        </row>
        <row r="1745">
          <cell r="A1745">
            <v>283489</v>
          </cell>
          <cell r="B1745">
            <v>9283000</v>
          </cell>
        </row>
        <row r="1746">
          <cell r="A1746">
            <v>283495</v>
          </cell>
          <cell r="B1746">
            <v>9283000</v>
          </cell>
        </row>
        <row r="1747">
          <cell r="A1747">
            <v>283496</v>
          </cell>
          <cell r="B1747">
            <v>9283000</v>
          </cell>
        </row>
        <row r="1748">
          <cell r="A1748">
            <v>283500</v>
          </cell>
          <cell r="B1748">
            <v>9283000</v>
          </cell>
        </row>
        <row r="1749">
          <cell r="A1749">
            <v>283525</v>
          </cell>
          <cell r="B1749">
            <v>9283000</v>
          </cell>
        </row>
        <row r="1750">
          <cell r="A1750">
            <v>283553</v>
          </cell>
          <cell r="B1750">
            <v>9283000</v>
          </cell>
        </row>
        <row r="1751">
          <cell r="A1751">
            <v>283557</v>
          </cell>
          <cell r="B1751">
            <v>9283000</v>
          </cell>
        </row>
        <row r="1752">
          <cell r="A1752">
            <v>283561</v>
          </cell>
          <cell r="B1752">
            <v>9283000</v>
          </cell>
        </row>
        <row r="1753">
          <cell r="A1753">
            <v>283640</v>
          </cell>
          <cell r="B1753">
            <v>9283000</v>
          </cell>
        </row>
        <row r="1754">
          <cell r="A1754">
            <v>283700</v>
          </cell>
          <cell r="B1754">
            <v>9283000</v>
          </cell>
        </row>
        <row r="1755">
          <cell r="A1755">
            <v>283731</v>
          </cell>
          <cell r="B1755">
            <v>9283000</v>
          </cell>
        </row>
        <row r="1756">
          <cell r="A1756">
            <v>283820</v>
          </cell>
          <cell r="B1756">
            <v>9283000</v>
          </cell>
        </row>
        <row r="1757">
          <cell r="A1757">
            <v>283830</v>
          </cell>
          <cell r="B1757">
            <v>9283000</v>
          </cell>
        </row>
        <row r="1758">
          <cell r="A1758">
            <v>283831</v>
          </cell>
          <cell r="B1758">
            <v>9283000</v>
          </cell>
        </row>
        <row r="1759">
          <cell r="A1759">
            <v>283832</v>
          </cell>
          <cell r="B1759">
            <v>9283000</v>
          </cell>
        </row>
        <row r="1760">
          <cell r="A1760">
            <v>283833</v>
          </cell>
          <cell r="B1760">
            <v>9283000</v>
          </cell>
        </row>
        <row r="1761">
          <cell r="A1761">
            <v>283834</v>
          </cell>
          <cell r="B1761">
            <v>9283000</v>
          </cell>
        </row>
        <row r="1762">
          <cell r="A1762">
            <v>283835</v>
          </cell>
          <cell r="B1762">
            <v>9283000</v>
          </cell>
        </row>
        <row r="1763">
          <cell r="A1763">
            <v>283837</v>
          </cell>
          <cell r="B1763">
            <v>9283000</v>
          </cell>
        </row>
        <row r="1764">
          <cell r="A1764">
            <v>283838</v>
          </cell>
          <cell r="B1764">
            <v>9283000</v>
          </cell>
        </row>
        <row r="1765">
          <cell r="A1765">
            <v>283839</v>
          </cell>
          <cell r="B1765">
            <v>9283000</v>
          </cell>
        </row>
        <row r="1766">
          <cell r="A1766">
            <v>283840</v>
          </cell>
          <cell r="B1766">
            <v>9283000</v>
          </cell>
        </row>
        <row r="1767">
          <cell r="A1767">
            <v>283841</v>
          </cell>
          <cell r="B1767">
            <v>9283000</v>
          </cell>
        </row>
        <row r="1768">
          <cell r="A1768">
            <v>283842</v>
          </cell>
          <cell r="B1768">
            <v>9283000</v>
          </cell>
        </row>
        <row r="1769">
          <cell r="A1769">
            <v>283843</v>
          </cell>
          <cell r="B1769">
            <v>9283000</v>
          </cell>
        </row>
        <row r="1770">
          <cell r="A1770">
            <v>283844</v>
          </cell>
          <cell r="B1770">
            <v>9283000</v>
          </cell>
        </row>
        <row r="1771">
          <cell r="A1771">
            <v>283845</v>
          </cell>
          <cell r="B1771">
            <v>9283000</v>
          </cell>
        </row>
        <row r="1772">
          <cell r="A1772">
            <v>283846</v>
          </cell>
          <cell r="B1772">
            <v>9283000</v>
          </cell>
        </row>
        <row r="1773">
          <cell r="A1773">
            <v>283848</v>
          </cell>
          <cell r="B1773">
            <v>9283000</v>
          </cell>
        </row>
        <row r="1774">
          <cell r="A1774">
            <v>283849</v>
          </cell>
          <cell r="B1774">
            <v>9283000</v>
          </cell>
        </row>
        <row r="1775">
          <cell r="A1775">
            <v>283850</v>
          </cell>
          <cell r="B1775">
            <v>9283000</v>
          </cell>
        </row>
        <row r="1776">
          <cell r="A1776">
            <v>283851</v>
          </cell>
          <cell r="B1776">
            <v>9283000</v>
          </cell>
        </row>
        <row r="1777">
          <cell r="A1777">
            <v>283852</v>
          </cell>
          <cell r="B1777">
            <v>9283000</v>
          </cell>
        </row>
        <row r="1778">
          <cell r="A1778">
            <v>283853</v>
          </cell>
          <cell r="B1778">
            <v>9283000</v>
          </cell>
        </row>
        <row r="1779">
          <cell r="A1779">
            <v>283854</v>
          </cell>
          <cell r="B1779">
            <v>9283000</v>
          </cell>
        </row>
        <row r="1780">
          <cell r="A1780">
            <v>283856</v>
          </cell>
          <cell r="B1780">
            <v>9283000</v>
          </cell>
        </row>
        <row r="1781">
          <cell r="A1781">
            <v>283857</v>
          </cell>
          <cell r="B1781">
            <v>9283000</v>
          </cell>
        </row>
        <row r="1782">
          <cell r="A1782">
            <v>283858</v>
          </cell>
          <cell r="B1782">
            <v>9283000</v>
          </cell>
        </row>
        <row r="1783">
          <cell r="A1783">
            <v>283859</v>
          </cell>
          <cell r="B1783">
            <v>9283000</v>
          </cell>
        </row>
        <row r="1784">
          <cell r="A1784">
            <v>283860</v>
          </cell>
          <cell r="B1784">
            <v>9283000</v>
          </cell>
        </row>
        <row r="1785">
          <cell r="A1785">
            <v>283861</v>
          </cell>
          <cell r="B1785">
            <v>9283000</v>
          </cell>
        </row>
        <row r="1786">
          <cell r="A1786">
            <v>283862</v>
          </cell>
          <cell r="B1786">
            <v>9283000</v>
          </cell>
        </row>
        <row r="1787">
          <cell r="A1787">
            <v>283863</v>
          </cell>
          <cell r="B1787">
            <v>9283000</v>
          </cell>
        </row>
        <row r="1788">
          <cell r="A1788">
            <v>283864</v>
          </cell>
          <cell r="B1788">
            <v>9283000</v>
          </cell>
        </row>
        <row r="1789">
          <cell r="A1789">
            <v>283865</v>
          </cell>
          <cell r="B1789">
            <v>9283000</v>
          </cell>
        </row>
        <row r="1790">
          <cell r="A1790">
            <v>283866</v>
          </cell>
          <cell r="B1790">
            <v>9283000</v>
          </cell>
        </row>
        <row r="1791">
          <cell r="A1791">
            <v>283868</v>
          </cell>
          <cell r="B1791">
            <v>9283000</v>
          </cell>
        </row>
        <row r="1792">
          <cell r="A1792">
            <v>283869</v>
          </cell>
          <cell r="B1792">
            <v>9283000</v>
          </cell>
        </row>
        <row r="1793">
          <cell r="A1793">
            <v>283870</v>
          </cell>
          <cell r="B1793">
            <v>9283000</v>
          </cell>
        </row>
        <row r="1794">
          <cell r="A1794">
            <v>283871</v>
          </cell>
          <cell r="B1794">
            <v>9283000</v>
          </cell>
        </row>
        <row r="1795">
          <cell r="A1795">
            <v>283872</v>
          </cell>
          <cell r="B1795">
            <v>9283000</v>
          </cell>
        </row>
        <row r="1796">
          <cell r="A1796">
            <v>283874</v>
          </cell>
          <cell r="B1796">
            <v>9283000</v>
          </cell>
        </row>
        <row r="1797">
          <cell r="A1797">
            <v>283876</v>
          </cell>
          <cell r="B1797">
            <v>9283000</v>
          </cell>
        </row>
        <row r="1798">
          <cell r="A1798">
            <v>283879</v>
          </cell>
          <cell r="B1798">
            <v>9283000</v>
          </cell>
        </row>
        <row r="1799">
          <cell r="A1799">
            <v>283881</v>
          </cell>
          <cell r="B1799">
            <v>9283000</v>
          </cell>
        </row>
        <row r="1800">
          <cell r="A1800">
            <v>283882</v>
          </cell>
          <cell r="B1800">
            <v>9283000</v>
          </cell>
        </row>
        <row r="1801">
          <cell r="A1801">
            <v>283883</v>
          </cell>
          <cell r="B1801">
            <v>9283000</v>
          </cell>
        </row>
        <row r="1802">
          <cell r="A1802">
            <v>283884</v>
          </cell>
          <cell r="B1802">
            <v>9283000</v>
          </cell>
        </row>
        <row r="1803">
          <cell r="A1803">
            <v>283885</v>
          </cell>
          <cell r="B1803">
            <v>9283000</v>
          </cell>
        </row>
        <row r="1804">
          <cell r="A1804">
            <v>283960</v>
          </cell>
          <cell r="B1804">
            <v>9283000</v>
          </cell>
        </row>
        <row r="1805">
          <cell r="A1805">
            <v>283970</v>
          </cell>
          <cell r="B1805">
            <v>9283000</v>
          </cell>
        </row>
        <row r="1806">
          <cell r="A1806">
            <v>403100</v>
          </cell>
          <cell r="B1806">
            <v>9403000</v>
          </cell>
        </row>
        <row r="1807">
          <cell r="A1807">
            <v>403101</v>
          </cell>
          <cell r="B1807">
            <v>9403000</v>
          </cell>
        </row>
        <row r="1808">
          <cell r="A1808">
            <v>403105</v>
          </cell>
          <cell r="B1808">
            <v>9403000</v>
          </cell>
        </row>
        <row r="1809">
          <cell r="A1809">
            <v>403115</v>
          </cell>
          <cell r="B1809">
            <v>9403100</v>
          </cell>
        </row>
        <row r="1810">
          <cell r="A1810">
            <v>403200</v>
          </cell>
          <cell r="B1810">
            <v>9403000</v>
          </cell>
        </row>
        <row r="1811">
          <cell r="A1811">
            <v>403201</v>
          </cell>
          <cell r="B1811">
            <v>9403000</v>
          </cell>
        </row>
        <row r="1812">
          <cell r="A1812">
            <v>403202</v>
          </cell>
          <cell r="B1812">
            <v>9403000</v>
          </cell>
        </row>
        <row r="1813">
          <cell r="A1813">
            <v>403203</v>
          </cell>
          <cell r="B1813">
            <v>9403000</v>
          </cell>
        </row>
        <row r="1814">
          <cell r="A1814">
            <v>403260</v>
          </cell>
          <cell r="B1814">
            <v>9403000</v>
          </cell>
        </row>
        <row r="1815">
          <cell r="A1815">
            <v>404101</v>
          </cell>
          <cell r="B1815">
            <v>9404000</v>
          </cell>
        </row>
        <row r="1816">
          <cell r="A1816">
            <v>404105</v>
          </cell>
          <cell r="B1816">
            <v>9404000</v>
          </cell>
        </row>
        <row r="1817">
          <cell r="A1817">
            <v>404107</v>
          </cell>
          <cell r="B1817">
            <v>9404000</v>
          </cell>
        </row>
        <row r="1818">
          <cell r="A1818">
            <v>404210</v>
          </cell>
          <cell r="B1818">
            <v>9404000</v>
          </cell>
        </row>
        <row r="1819">
          <cell r="A1819">
            <v>404220</v>
          </cell>
          <cell r="B1819">
            <v>9404000</v>
          </cell>
        </row>
        <row r="1820">
          <cell r="A1820">
            <v>404260</v>
          </cell>
          <cell r="B1820">
            <v>9404000</v>
          </cell>
        </row>
        <row r="1821">
          <cell r="A1821">
            <v>404315</v>
          </cell>
          <cell r="B1821">
            <v>9404000</v>
          </cell>
        </row>
        <row r="1822">
          <cell r="A1822">
            <v>404640</v>
          </cell>
          <cell r="B1822">
            <v>9404000</v>
          </cell>
        </row>
        <row r="1823">
          <cell r="A1823">
            <v>405100</v>
          </cell>
          <cell r="B1823">
            <v>9405000</v>
          </cell>
        </row>
        <row r="1824">
          <cell r="A1824">
            <v>405104</v>
          </cell>
          <cell r="B1824">
            <v>9405000</v>
          </cell>
        </row>
        <row r="1825">
          <cell r="A1825">
            <v>405109</v>
          </cell>
          <cell r="B1825">
            <v>9405000</v>
          </cell>
        </row>
        <row r="1826">
          <cell r="A1826">
            <v>406100</v>
          </cell>
          <cell r="B1826">
            <v>9406000</v>
          </cell>
        </row>
        <row r="1827">
          <cell r="A1827">
            <v>407011</v>
          </cell>
          <cell r="B1827">
            <v>9407000</v>
          </cell>
        </row>
        <row r="1828">
          <cell r="A1828">
            <v>407250</v>
          </cell>
          <cell r="B1828">
            <v>9407300</v>
          </cell>
        </row>
        <row r="1829">
          <cell r="A1829">
            <v>407301</v>
          </cell>
          <cell r="B1829">
            <v>9407300</v>
          </cell>
        </row>
        <row r="1830">
          <cell r="A1830">
            <v>407302</v>
          </cell>
          <cell r="B1830">
            <v>9407300</v>
          </cell>
        </row>
        <row r="1831">
          <cell r="A1831">
            <v>407305</v>
          </cell>
          <cell r="B1831">
            <v>9407300</v>
          </cell>
        </row>
        <row r="1832">
          <cell r="A1832">
            <v>407310</v>
          </cell>
          <cell r="B1832">
            <v>9407300</v>
          </cell>
        </row>
        <row r="1833">
          <cell r="A1833">
            <v>407340</v>
          </cell>
          <cell r="B1833">
            <v>9407300</v>
          </cell>
        </row>
        <row r="1834">
          <cell r="A1834">
            <v>407361</v>
          </cell>
          <cell r="B1834">
            <v>9407300</v>
          </cell>
        </row>
        <row r="1835">
          <cell r="A1835">
            <v>407367</v>
          </cell>
          <cell r="B1835">
            <v>9407300</v>
          </cell>
        </row>
        <row r="1836">
          <cell r="A1836">
            <v>407373</v>
          </cell>
          <cell r="B1836">
            <v>9407300</v>
          </cell>
        </row>
        <row r="1837">
          <cell r="A1837">
            <v>407381</v>
          </cell>
          <cell r="B1837">
            <v>9407300</v>
          </cell>
        </row>
        <row r="1838">
          <cell r="A1838">
            <v>407383</v>
          </cell>
          <cell r="B1838">
            <v>9407300</v>
          </cell>
        </row>
        <row r="1839">
          <cell r="A1839">
            <v>407384</v>
          </cell>
          <cell r="B1839">
            <v>9407300</v>
          </cell>
        </row>
        <row r="1840">
          <cell r="A1840">
            <v>407412</v>
          </cell>
          <cell r="B1840">
            <v>9407300</v>
          </cell>
        </row>
        <row r="1841">
          <cell r="A1841">
            <v>407413</v>
          </cell>
          <cell r="B1841">
            <v>9407300</v>
          </cell>
        </row>
        <row r="1842">
          <cell r="A1842">
            <v>407414</v>
          </cell>
          <cell r="B1842">
            <v>9407300</v>
          </cell>
        </row>
        <row r="1843">
          <cell r="A1843">
            <v>407415</v>
          </cell>
          <cell r="B1843">
            <v>9407300</v>
          </cell>
        </row>
        <row r="1844">
          <cell r="A1844">
            <v>407417</v>
          </cell>
          <cell r="B1844">
            <v>9407300</v>
          </cell>
        </row>
        <row r="1845">
          <cell r="A1845">
            <v>407418</v>
          </cell>
          <cell r="B1845">
            <v>9407300</v>
          </cell>
        </row>
        <row r="1846">
          <cell r="A1846">
            <v>407419</v>
          </cell>
          <cell r="B1846">
            <v>9407300</v>
          </cell>
        </row>
        <row r="1847">
          <cell r="A1847">
            <v>407420</v>
          </cell>
          <cell r="B1847">
            <v>9407300</v>
          </cell>
        </row>
        <row r="1848">
          <cell r="A1848">
            <v>407421</v>
          </cell>
          <cell r="B1848">
            <v>9407300</v>
          </cell>
        </row>
        <row r="1849">
          <cell r="A1849">
            <v>407423</v>
          </cell>
          <cell r="B1849">
            <v>9407300</v>
          </cell>
        </row>
        <row r="1850">
          <cell r="A1850">
            <v>407425</v>
          </cell>
          <cell r="B1850">
            <v>9407300</v>
          </cell>
        </row>
        <row r="1851">
          <cell r="A1851">
            <v>407427</v>
          </cell>
          <cell r="B1851">
            <v>9407300</v>
          </cell>
        </row>
        <row r="1852">
          <cell r="A1852">
            <v>407431</v>
          </cell>
          <cell r="B1852">
            <v>9407300</v>
          </cell>
        </row>
        <row r="1853">
          <cell r="A1853">
            <v>407432</v>
          </cell>
          <cell r="B1853">
            <v>9407300</v>
          </cell>
        </row>
        <row r="1854">
          <cell r="A1854">
            <v>407433</v>
          </cell>
          <cell r="B1854">
            <v>9407300</v>
          </cell>
        </row>
        <row r="1855">
          <cell r="A1855">
            <v>407434</v>
          </cell>
          <cell r="B1855">
            <v>9407300</v>
          </cell>
        </row>
        <row r="1856">
          <cell r="A1856">
            <v>407436</v>
          </cell>
          <cell r="B1856">
            <v>9407300</v>
          </cell>
        </row>
        <row r="1857">
          <cell r="A1857">
            <v>407438</v>
          </cell>
          <cell r="B1857">
            <v>9407300</v>
          </cell>
        </row>
        <row r="1858">
          <cell r="A1858">
            <v>407441</v>
          </cell>
          <cell r="B1858">
            <v>9407300</v>
          </cell>
        </row>
        <row r="1859">
          <cell r="A1859">
            <v>407444</v>
          </cell>
          <cell r="B1859">
            <v>9407300</v>
          </cell>
        </row>
        <row r="1860">
          <cell r="A1860">
            <v>407447</v>
          </cell>
          <cell r="B1860">
            <v>9407300</v>
          </cell>
        </row>
        <row r="1861">
          <cell r="A1861">
            <v>407448</v>
          </cell>
          <cell r="B1861">
            <v>9407300</v>
          </cell>
        </row>
        <row r="1862">
          <cell r="A1862">
            <v>407449</v>
          </cell>
          <cell r="B1862">
            <v>9407300</v>
          </cell>
        </row>
        <row r="1863">
          <cell r="A1863">
            <v>407450</v>
          </cell>
          <cell r="B1863">
            <v>9407400</v>
          </cell>
        </row>
        <row r="1864">
          <cell r="A1864">
            <v>407451</v>
          </cell>
          <cell r="B1864">
            <v>9407300</v>
          </cell>
        </row>
        <row r="1865">
          <cell r="A1865">
            <v>407453</v>
          </cell>
          <cell r="B1865">
            <v>9407300</v>
          </cell>
        </row>
        <row r="1866">
          <cell r="A1866">
            <v>407457</v>
          </cell>
          <cell r="B1866">
            <v>9407300</v>
          </cell>
        </row>
        <row r="1867">
          <cell r="A1867">
            <v>407460</v>
          </cell>
          <cell r="B1867">
            <v>9407300</v>
          </cell>
        </row>
        <row r="1868">
          <cell r="A1868">
            <v>407462</v>
          </cell>
          <cell r="B1868">
            <v>9407300</v>
          </cell>
        </row>
        <row r="1869">
          <cell r="A1869">
            <v>407463</v>
          </cell>
          <cell r="B1869">
            <v>9407300</v>
          </cell>
        </row>
        <row r="1870">
          <cell r="A1870">
            <v>407465</v>
          </cell>
          <cell r="B1870">
            <v>9407300</v>
          </cell>
        </row>
        <row r="1871">
          <cell r="A1871">
            <v>407470</v>
          </cell>
          <cell r="B1871">
            <v>9407300</v>
          </cell>
        </row>
        <row r="1872">
          <cell r="A1872">
            <v>407471</v>
          </cell>
          <cell r="B1872">
            <v>9407300</v>
          </cell>
        </row>
        <row r="1873">
          <cell r="A1873">
            <v>407472</v>
          </cell>
          <cell r="B1873">
            <v>9407300</v>
          </cell>
        </row>
        <row r="1874">
          <cell r="A1874">
            <v>407473</v>
          </cell>
          <cell r="B1874">
            <v>9407300</v>
          </cell>
        </row>
        <row r="1875">
          <cell r="A1875">
            <v>407474</v>
          </cell>
          <cell r="B1875">
            <v>9407300</v>
          </cell>
        </row>
        <row r="1876">
          <cell r="A1876">
            <v>407475</v>
          </cell>
          <cell r="B1876">
            <v>9407300</v>
          </cell>
        </row>
        <row r="1877">
          <cell r="A1877">
            <v>407476</v>
          </cell>
          <cell r="B1877">
            <v>9407300</v>
          </cell>
        </row>
        <row r="1878">
          <cell r="A1878">
            <v>407477</v>
          </cell>
          <cell r="B1878">
            <v>9407300</v>
          </cell>
        </row>
        <row r="1879">
          <cell r="A1879">
            <v>407478</v>
          </cell>
          <cell r="B1879">
            <v>9407300</v>
          </cell>
        </row>
        <row r="1880">
          <cell r="A1880">
            <v>407481</v>
          </cell>
          <cell r="B1880">
            <v>9407300</v>
          </cell>
        </row>
        <row r="1881">
          <cell r="A1881">
            <v>407482</v>
          </cell>
          <cell r="B1881">
            <v>9407300</v>
          </cell>
        </row>
        <row r="1882">
          <cell r="A1882">
            <v>407483</v>
          </cell>
          <cell r="B1882">
            <v>9407300</v>
          </cell>
        </row>
        <row r="1883">
          <cell r="A1883">
            <v>407484</v>
          </cell>
          <cell r="B1883">
            <v>9407300</v>
          </cell>
        </row>
        <row r="1884">
          <cell r="A1884">
            <v>407485</v>
          </cell>
          <cell r="B1884">
            <v>9407300</v>
          </cell>
        </row>
        <row r="1885">
          <cell r="A1885">
            <v>407488</v>
          </cell>
          <cell r="B1885">
            <v>9407300</v>
          </cell>
        </row>
        <row r="1886">
          <cell r="A1886">
            <v>407489</v>
          </cell>
          <cell r="B1886">
            <v>9407300</v>
          </cell>
        </row>
        <row r="1887">
          <cell r="A1887">
            <v>407492</v>
          </cell>
          <cell r="B1887">
            <v>9407300</v>
          </cell>
        </row>
        <row r="1888">
          <cell r="A1888">
            <v>407493</v>
          </cell>
          <cell r="B1888">
            <v>9407300</v>
          </cell>
        </row>
        <row r="1889">
          <cell r="A1889">
            <v>407494</v>
          </cell>
          <cell r="B1889">
            <v>9407300</v>
          </cell>
        </row>
        <row r="1890">
          <cell r="A1890">
            <v>407495</v>
          </cell>
          <cell r="B1890">
            <v>9407300</v>
          </cell>
        </row>
        <row r="1891">
          <cell r="A1891">
            <v>407496</v>
          </cell>
          <cell r="B1891">
            <v>9407300</v>
          </cell>
        </row>
        <row r="1892">
          <cell r="A1892">
            <v>408110</v>
          </cell>
          <cell r="B1892">
            <v>9408100</v>
          </cell>
        </row>
        <row r="1893">
          <cell r="A1893">
            <v>408112</v>
          </cell>
          <cell r="B1893">
            <v>9408100</v>
          </cell>
        </row>
        <row r="1894">
          <cell r="A1894">
            <v>408117</v>
          </cell>
          <cell r="B1894">
            <v>9408100</v>
          </cell>
        </row>
        <row r="1895">
          <cell r="A1895">
            <v>408118</v>
          </cell>
          <cell r="B1895">
            <v>9408100</v>
          </cell>
        </row>
        <row r="1896">
          <cell r="A1896">
            <v>408140</v>
          </cell>
          <cell r="B1896">
            <v>9408100</v>
          </cell>
        </row>
        <row r="1897">
          <cell r="A1897">
            <v>408150</v>
          </cell>
          <cell r="B1897">
            <v>9408100</v>
          </cell>
        </row>
        <row r="1898">
          <cell r="A1898">
            <v>408200</v>
          </cell>
          <cell r="B1898">
            <v>9408200</v>
          </cell>
        </row>
        <row r="1899">
          <cell r="A1899">
            <v>408240</v>
          </cell>
          <cell r="B1899">
            <v>9408200</v>
          </cell>
        </row>
        <row r="1900">
          <cell r="A1900">
            <v>408900</v>
          </cell>
          <cell r="B1900">
            <v>9408100</v>
          </cell>
        </row>
        <row r="1901">
          <cell r="A1901">
            <v>409110</v>
          </cell>
          <cell r="B1901">
            <v>9409100</v>
          </cell>
        </row>
        <row r="1902">
          <cell r="A1902">
            <v>409120</v>
          </cell>
          <cell r="B1902">
            <v>9409100</v>
          </cell>
        </row>
        <row r="1903">
          <cell r="A1903">
            <v>409130</v>
          </cell>
          <cell r="B1903">
            <v>9409100</v>
          </cell>
        </row>
        <row r="1904">
          <cell r="A1904">
            <v>409140</v>
          </cell>
          <cell r="B1904">
            <v>9409100</v>
          </cell>
        </row>
        <row r="1905">
          <cell r="A1905">
            <v>409150</v>
          </cell>
          <cell r="B1905">
            <v>9409100</v>
          </cell>
        </row>
        <row r="1906">
          <cell r="A1906">
            <v>409160</v>
          </cell>
          <cell r="B1906">
            <v>9409100</v>
          </cell>
        </row>
        <row r="1907">
          <cell r="A1907">
            <v>409170</v>
          </cell>
          <cell r="B1907">
            <v>9409100</v>
          </cell>
        </row>
        <row r="1908">
          <cell r="A1908">
            <v>409200</v>
          </cell>
          <cell r="B1908">
            <v>9409200</v>
          </cell>
        </row>
        <row r="1909">
          <cell r="A1909">
            <v>409300</v>
          </cell>
          <cell r="B1909">
            <v>9409300</v>
          </cell>
        </row>
        <row r="1910">
          <cell r="A1910">
            <v>410100</v>
          </cell>
          <cell r="B1910">
            <v>9410100</v>
          </cell>
        </row>
        <row r="1911">
          <cell r="A1911">
            <v>410101</v>
          </cell>
          <cell r="B1911">
            <v>9410100</v>
          </cell>
        </row>
        <row r="1912">
          <cell r="A1912">
            <v>410110</v>
          </cell>
          <cell r="B1912">
            <v>9410100</v>
          </cell>
        </row>
        <row r="1913">
          <cell r="A1913">
            <v>410112</v>
          </cell>
          <cell r="B1913">
            <v>9410100</v>
          </cell>
        </row>
        <row r="1914">
          <cell r="A1914">
            <v>410120</v>
          </cell>
          <cell r="B1914">
            <v>9410100</v>
          </cell>
        </row>
        <row r="1915">
          <cell r="A1915">
            <v>410181</v>
          </cell>
          <cell r="B1915">
            <v>9410100</v>
          </cell>
        </row>
        <row r="1916">
          <cell r="A1916">
            <v>410200</v>
          </cell>
          <cell r="B1916">
            <v>9410200</v>
          </cell>
        </row>
        <row r="1917">
          <cell r="A1917">
            <v>411100</v>
          </cell>
          <cell r="B1917">
            <v>9411100</v>
          </cell>
        </row>
        <row r="1918">
          <cell r="A1918">
            <v>411200</v>
          </cell>
          <cell r="B1918">
            <v>9411200</v>
          </cell>
        </row>
        <row r="1919">
          <cell r="A1919">
            <v>411400</v>
          </cell>
          <cell r="B1919">
            <v>9411400</v>
          </cell>
        </row>
        <row r="1920">
          <cell r="A1920">
            <v>411600</v>
          </cell>
          <cell r="B1920">
            <v>9411600</v>
          </cell>
        </row>
        <row r="1921">
          <cell r="A1921">
            <v>411630</v>
          </cell>
          <cell r="B1921">
            <v>9411600</v>
          </cell>
        </row>
        <row r="1922">
          <cell r="A1922">
            <v>411700</v>
          </cell>
          <cell r="B1922">
            <v>9411700</v>
          </cell>
        </row>
        <row r="1923">
          <cell r="A1923">
            <v>411810</v>
          </cell>
          <cell r="B1923">
            <v>9411600</v>
          </cell>
        </row>
        <row r="1924">
          <cell r="A1924">
            <v>411910</v>
          </cell>
          <cell r="B1924">
            <v>9411800</v>
          </cell>
        </row>
        <row r="1925">
          <cell r="A1925">
            <v>411999</v>
          </cell>
          <cell r="B1925">
            <v>9411100</v>
          </cell>
        </row>
        <row r="1926">
          <cell r="A1926">
            <v>414010</v>
          </cell>
          <cell r="B1926">
            <v>9414010</v>
          </cell>
        </row>
        <row r="1927">
          <cell r="A1927">
            <v>414020</v>
          </cell>
          <cell r="B1927">
            <v>9414020</v>
          </cell>
        </row>
        <row r="1928">
          <cell r="A1928">
            <v>414030</v>
          </cell>
          <cell r="B1928">
            <v>9414030</v>
          </cell>
        </row>
        <row r="1929">
          <cell r="A1929">
            <v>417113</v>
          </cell>
          <cell r="B1929">
            <v>9417100</v>
          </cell>
        </row>
        <row r="1930">
          <cell r="A1930">
            <v>417175</v>
          </cell>
          <cell r="B1930">
            <v>9417100</v>
          </cell>
        </row>
        <row r="1931">
          <cell r="A1931">
            <v>417570</v>
          </cell>
          <cell r="B1931">
            <v>9417000</v>
          </cell>
        </row>
        <row r="1932">
          <cell r="A1932">
            <v>418010</v>
          </cell>
          <cell r="B1932">
            <v>9418000</v>
          </cell>
        </row>
        <row r="1933">
          <cell r="A1933">
            <v>418011</v>
          </cell>
          <cell r="B1933">
            <v>9418000</v>
          </cell>
        </row>
        <row r="1934">
          <cell r="A1934">
            <v>418120</v>
          </cell>
          <cell r="B1934">
            <v>9418100</v>
          </cell>
        </row>
        <row r="1935">
          <cell r="A1935">
            <v>418130</v>
          </cell>
          <cell r="B1935">
            <v>9418100</v>
          </cell>
        </row>
        <row r="1936">
          <cell r="A1936">
            <v>418131</v>
          </cell>
          <cell r="B1936">
            <v>9418100</v>
          </cell>
        </row>
        <row r="1937">
          <cell r="A1937">
            <v>418135</v>
          </cell>
          <cell r="B1937">
            <v>9418100</v>
          </cell>
        </row>
        <row r="1938">
          <cell r="A1938">
            <v>418136</v>
          </cell>
          <cell r="B1938">
            <v>9418100</v>
          </cell>
        </row>
        <row r="1939">
          <cell r="A1939">
            <v>418140</v>
          </cell>
          <cell r="B1939">
            <v>9418100</v>
          </cell>
        </row>
        <row r="1940">
          <cell r="A1940">
            <v>418141</v>
          </cell>
          <cell r="B1940">
            <v>9418100</v>
          </cell>
        </row>
        <row r="1941">
          <cell r="A1941">
            <v>418150</v>
          </cell>
          <cell r="B1941">
            <v>9418100</v>
          </cell>
        </row>
        <row r="1942">
          <cell r="A1942">
            <v>418151</v>
          </cell>
          <cell r="B1942">
            <v>9418100</v>
          </cell>
        </row>
        <row r="1943">
          <cell r="A1943">
            <v>418160</v>
          </cell>
          <cell r="B1943">
            <v>9418100</v>
          </cell>
        </row>
        <row r="1944">
          <cell r="A1944">
            <v>418161</v>
          </cell>
          <cell r="B1944">
            <v>9418100</v>
          </cell>
        </row>
        <row r="1945">
          <cell r="A1945">
            <v>418180</v>
          </cell>
          <cell r="B1945">
            <v>9418100</v>
          </cell>
        </row>
        <row r="1946">
          <cell r="A1946">
            <v>418181</v>
          </cell>
          <cell r="B1946">
            <v>9418100</v>
          </cell>
        </row>
        <row r="1947">
          <cell r="A1947">
            <v>418190</v>
          </cell>
          <cell r="B1947">
            <v>9418100</v>
          </cell>
        </row>
        <row r="1948">
          <cell r="A1948">
            <v>418191</v>
          </cell>
          <cell r="B1948">
            <v>9418100</v>
          </cell>
        </row>
        <row r="1949">
          <cell r="A1949">
            <v>419050</v>
          </cell>
          <cell r="B1949">
            <v>9419000</v>
          </cell>
        </row>
        <row r="1950">
          <cell r="A1950">
            <v>419100</v>
          </cell>
          <cell r="B1950">
            <v>9419100</v>
          </cell>
        </row>
        <row r="1951">
          <cell r="A1951">
            <v>419110</v>
          </cell>
          <cell r="B1951">
            <v>9419100</v>
          </cell>
        </row>
        <row r="1952">
          <cell r="A1952">
            <v>419881</v>
          </cell>
          <cell r="B1952">
            <v>9419000</v>
          </cell>
        </row>
        <row r="1953">
          <cell r="A1953">
            <v>419882</v>
          </cell>
          <cell r="B1953">
            <v>9419000</v>
          </cell>
        </row>
        <row r="1954">
          <cell r="A1954">
            <v>421010</v>
          </cell>
          <cell r="B1954">
            <v>9421000</v>
          </cell>
        </row>
        <row r="1955">
          <cell r="A1955">
            <v>421030</v>
          </cell>
          <cell r="B1955">
            <v>9421000</v>
          </cell>
        </row>
        <row r="1956">
          <cell r="A1956">
            <v>421040</v>
          </cell>
          <cell r="B1956">
            <v>9421000</v>
          </cell>
        </row>
        <row r="1957">
          <cell r="A1957">
            <v>421110</v>
          </cell>
          <cell r="B1957">
            <v>9421100</v>
          </cell>
        </row>
        <row r="1958">
          <cell r="A1958">
            <v>421150</v>
          </cell>
          <cell r="B1958">
            <v>9421100</v>
          </cell>
        </row>
        <row r="1959">
          <cell r="A1959">
            <v>421165</v>
          </cell>
          <cell r="B1959">
            <v>9421100</v>
          </cell>
        </row>
        <row r="1960">
          <cell r="A1960">
            <v>421210</v>
          </cell>
          <cell r="B1960">
            <v>9421200</v>
          </cell>
        </row>
        <row r="1961">
          <cell r="A1961">
            <v>421250</v>
          </cell>
          <cell r="B1961">
            <v>9421200</v>
          </cell>
        </row>
        <row r="1962">
          <cell r="A1962">
            <v>421265</v>
          </cell>
          <cell r="B1962">
            <v>9421200</v>
          </cell>
        </row>
        <row r="1963">
          <cell r="A1963">
            <v>421900</v>
          </cell>
          <cell r="B1963">
            <v>9421000</v>
          </cell>
        </row>
        <row r="1964">
          <cell r="A1964">
            <v>421905</v>
          </cell>
          <cell r="B1964">
            <v>9421000</v>
          </cell>
        </row>
        <row r="1965">
          <cell r="A1965">
            <v>421915</v>
          </cell>
          <cell r="B1965">
            <v>9421000</v>
          </cell>
        </row>
        <row r="1966">
          <cell r="A1966">
            <v>426100</v>
          </cell>
          <cell r="B1966">
            <v>9426100</v>
          </cell>
        </row>
        <row r="1967">
          <cell r="A1967">
            <v>426200</v>
          </cell>
          <cell r="B1967">
            <v>9426200</v>
          </cell>
        </row>
        <row r="1968">
          <cell r="A1968">
            <v>426300</v>
          </cell>
          <cell r="B1968">
            <v>9426300</v>
          </cell>
        </row>
        <row r="1969">
          <cell r="A1969">
            <v>426400</v>
          </cell>
          <cell r="B1969">
            <v>9426400</v>
          </cell>
        </row>
        <row r="1970">
          <cell r="A1970">
            <v>426500</v>
          </cell>
          <cell r="B1970">
            <v>9426500</v>
          </cell>
        </row>
        <row r="1971">
          <cell r="A1971">
            <v>426515</v>
          </cell>
          <cell r="B1971">
            <v>9426500</v>
          </cell>
        </row>
        <row r="1972">
          <cell r="A1972">
            <v>427100</v>
          </cell>
          <cell r="B1972">
            <v>9427000</v>
          </cell>
        </row>
        <row r="1973">
          <cell r="A1973">
            <v>427109</v>
          </cell>
          <cell r="B1973">
            <v>9427000</v>
          </cell>
        </row>
        <row r="1974">
          <cell r="A1974">
            <v>427113</v>
          </cell>
          <cell r="B1974">
            <v>9427000</v>
          </cell>
        </row>
        <row r="1975">
          <cell r="A1975">
            <v>428000</v>
          </cell>
          <cell r="B1975">
            <v>9428000</v>
          </cell>
        </row>
        <row r="1976">
          <cell r="A1976">
            <v>428105</v>
          </cell>
          <cell r="B1976">
            <v>9428100</v>
          </cell>
        </row>
        <row r="1977">
          <cell r="A1977">
            <v>430100</v>
          </cell>
          <cell r="B1977">
            <v>9430000</v>
          </cell>
        </row>
        <row r="1978">
          <cell r="A1978">
            <v>430135</v>
          </cell>
          <cell r="B1978">
            <v>9430000</v>
          </cell>
        </row>
        <row r="1979">
          <cell r="A1979">
            <v>430250</v>
          </cell>
          <cell r="B1979">
            <v>9430000</v>
          </cell>
        </row>
        <row r="1980">
          <cell r="A1980">
            <v>431100</v>
          </cell>
          <cell r="B1980">
            <v>9431000</v>
          </cell>
        </row>
        <row r="1981">
          <cell r="A1981">
            <v>431104</v>
          </cell>
          <cell r="B1981">
            <v>9431000</v>
          </cell>
        </row>
        <row r="1982">
          <cell r="A1982">
            <v>431109</v>
          </cell>
          <cell r="B1982">
            <v>9431000</v>
          </cell>
        </row>
        <row r="1983">
          <cell r="A1983">
            <v>431113</v>
          </cell>
          <cell r="B1983">
            <v>9431000</v>
          </cell>
        </row>
        <row r="1984">
          <cell r="A1984">
            <v>431130</v>
          </cell>
          <cell r="B1984">
            <v>9431000</v>
          </cell>
        </row>
        <row r="1985">
          <cell r="A1985">
            <v>431182</v>
          </cell>
          <cell r="B1985">
            <v>9431000</v>
          </cell>
        </row>
        <row r="1986">
          <cell r="A1986">
            <v>431200</v>
          </cell>
          <cell r="B1986">
            <v>9431000</v>
          </cell>
        </row>
        <row r="1987">
          <cell r="A1987">
            <v>431261</v>
          </cell>
          <cell r="B1987">
            <v>9431000</v>
          </cell>
        </row>
        <row r="1988">
          <cell r="A1988">
            <v>431282</v>
          </cell>
          <cell r="B1988">
            <v>9431000</v>
          </cell>
        </row>
        <row r="1989">
          <cell r="A1989">
            <v>431287</v>
          </cell>
          <cell r="B1989">
            <v>9431000</v>
          </cell>
        </row>
        <row r="1990">
          <cell r="A1990">
            <v>431350</v>
          </cell>
          <cell r="B1990">
            <v>9431000</v>
          </cell>
        </row>
        <row r="1991">
          <cell r="A1991">
            <v>431999</v>
          </cell>
          <cell r="B1991">
            <v>9431000</v>
          </cell>
        </row>
        <row r="1992">
          <cell r="A1992">
            <v>432100</v>
          </cell>
          <cell r="B1992">
            <v>9432000</v>
          </cell>
        </row>
        <row r="1993">
          <cell r="A1993">
            <v>434100</v>
          </cell>
          <cell r="B1993">
            <v>9434000</v>
          </cell>
        </row>
        <row r="1994">
          <cell r="A1994">
            <v>436000</v>
          </cell>
          <cell r="B1994">
            <v>9436000</v>
          </cell>
        </row>
        <row r="1995">
          <cell r="A1995">
            <v>437410</v>
          </cell>
          <cell r="B1995">
            <v>9437000</v>
          </cell>
        </row>
        <row r="1996">
          <cell r="A1996">
            <v>437430</v>
          </cell>
          <cell r="B1996">
            <v>9437000</v>
          </cell>
        </row>
        <row r="1997">
          <cell r="A1997">
            <v>437440</v>
          </cell>
          <cell r="B1997">
            <v>9437000</v>
          </cell>
        </row>
        <row r="1998">
          <cell r="A1998">
            <v>437450</v>
          </cell>
          <cell r="B1998">
            <v>9437000</v>
          </cell>
        </row>
        <row r="1999">
          <cell r="A1999">
            <v>437530</v>
          </cell>
          <cell r="B1999">
            <v>9437000</v>
          </cell>
        </row>
        <row r="2000">
          <cell r="A2000">
            <v>437540</v>
          </cell>
          <cell r="B2000">
            <v>9437000</v>
          </cell>
        </row>
        <row r="2001">
          <cell r="A2001">
            <v>437550</v>
          </cell>
          <cell r="B2001">
            <v>9437000</v>
          </cell>
        </row>
        <row r="2002">
          <cell r="A2002">
            <v>438000</v>
          </cell>
          <cell r="B2002">
            <v>9438000</v>
          </cell>
        </row>
        <row r="2003">
          <cell r="A2003">
            <v>439000</v>
          </cell>
          <cell r="B2003">
            <v>9439000</v>
          </cell>
        </row>
        <row r="2004">
          <cell r="A2004">
            <v>440000</v>
          </cell>
          <cell r="B2004">
            <v>9440000</v>
          </cell>
        </row>
        <row r="2005">
          <cell r="A2005">
            <v>440100</v>
          </cell>
          <cell r="B2005">
            <v>9440100</v>
          </cell>
        </row>
        <row r="2006">
          <cell r="A2006">
            <v>442100</v>
          </cell>
          <cell r="B2006">
            <v>9442100</v>
          </cell>
        </row>
        <row r="2007">
          <cell r="A2007">
            <v>442110</v>
          </cell>
          <cell r="B2007">
            <v>9442100</v>
          </cell>
        </row>
        <row r="2008">
          <cell r="A2008">
            <v>442200</v>
          </cell>
          <cell r="B2008">
            <v>9442200</v>
          </cell>
        </row>
        <row r="2009">
          <cell r="A2009">
            <v>442210</v>
          </cell>
          <cell r="B2009">
            <v>9442200</v>
          </cell>
        </row>
        <row r="2010">
          <cell r="A2010">
            <v>442300</v>
          </cell>
          <cell r="B2010">
            <v>9442300</v>
          </cell>
        </row>
        <row r="2011">
          <cell r="A2011">
            <v>442310</v>
          </cell>
          <cell r="B2011">
            <v>9442300</v>
          </cell>
        </row>
        <row r="2012">
          <cell r="A2012">
            <v>442400</v>
          </cell>
          <cell r="B2012">
            <v>9442400</v>
          </cell>
        </row>
        <row r="2013">
          <cell r="A2013">
            <v>442410</v>
          </cell>
          <cell r="B2013">
            <v>9442400</v>
          </cell>
        </row>
        <row r="2014">
          <cell r="A2014">
            <v>444000</v>
          </cell>
          <cell r="B2014">
            <v>9444000</v>
          </cell>
        </row>
        <row r="2015">
          <cell r="A2015">
            <v>444100</v>
          </cell>
          <cell r="B2015">
            <v>9444000</v>
          </cell>
        </row>
        <row r="2016">
          <cell r="A2016">
            <v>445000</v>
          </cell>
          <cell r="B2016">
            <v>9445000</v>
          </cell>
        </row>
        <row r="2017">
          <cell r="A2017">
            <v>446000</v>
          </cell>
          <cell r="B2017">
            <v>9446000</v>
          </cell>
        </row>
        <row r="2018">
          <cell r="A2018">
            <v>447300</v>
          </cell>
          <cell r="B2018">
            <v>9447000</v>
          </cell>
        </row>
        <row r="2019">
          <cell r="A2019">
            <v>447310</v>
          </cell>
          <cell r="B2019">
            <v>9447000</v>
          </cell>
        </row>
        <row r="2020">
          <cell r="A2020">
            <v>448000</v>
          </cell>
          <cell r="B2020">
            <v>9448000</v>
          </cell>
        </row>
        <row r="2021">
          <cell r="A2021">
            <v>450100</v>
          </cell>
          <cell r="B2021">
            <v>9450000</v>
          </cell>
        </row>
        <row r="2022">
          <cell r="A2022">
            <v>450150</v>
          </cell>
          <cell r="B2022">
            <v>9450000</v>
          </cell>
        </row>
        <row r="2023">
          <cell r="A2023">
            <v>450200</v>
          </cell>
          <cell r="B2023">
            <v>9450000</v>
          </cell>
        </row>
        <row r="2024">
          <cell r="A2024">
            <v>451100</v>
          </cell>
          <cell r="B2024">
            <v>9451000</v>
          </cell>
        </row>
        <row r="2025">
          <cell r="A2025">
            <v>451110</v>
          </cell>
          <cell r="B2025">
            <v>9451000</v>
          </cell>
        </row>
        <row r="2026">
          <cell r="A2026">
            <v>451120</v>
          </cell>
          <cell r="B2026">
            <v>9451000</v>
          </cell>
        </row>
        <row r="2027">
          <cell r="A2027">
            <v>451200</v>
          </cell>
          <cell r="B2027">
            <v>9451000</v>
          </cell>
        </row>
        <row r="2028">
          <cell r="A2028">
            <v>451250</v>
          </cell>
          <cell r="B2028">
            <v>9451000</v>
          </cell>
        </row>
        <row r="2029">
          <cell r="A2029">
            <v>451400</v>
          </cell>
          <cell r="B2029">
            <v>9451000</v>
          </cell>
        </row>
        <row r="2030">
          <cell r="A2030">
            <v>451450</v>
          </cell>
          <cell r="B2030">
            <v>9451000</v>
          </cell>
        </row>
        <row r="2031">
          <cell r="A2031">
            <v>451500</v>
          </cell>
          <cell r="B2031">
            <v>9451000</v>
          </cell>
        </row>
        <row r="2032">
          <cell r="A2032">
            <v>451600</v>
          </cell>
          <cell r="B2032">
            <v>9451000</v>
          </cell>
        </row>
        <row r="2033">
          <cell r="A2033">
            <v>451780</v>
          </cell>
          <cell r="B2033">
            <v>9451000</v>
          </cell>
        </row>
        <row r="2034">
          <cell r="A2034">
            <v>453000</v>
          </cell>
          <cell r="B2034">
            <v>9453000</v>
          </cell>
        </row>
        <row r="2035">
          <cell r="A2035">
            <v>454100</v>
          </cell>
          <cell r="B2035">
            <v>9454000</v>
          </cell>
        </row>
        <row r="2036">
          <cell r="A2036">
            <v>454300</v>
          </cell>
          <cell r="B2036">
            <v>9454000</v>
          </cell>
        </row>
        <row r="2037">
          <cell r="A2037">
            <v>454350</v>
          </cell>
          <cell r="B2037">
            <v>9454000</v>
          </cell>
        </row>
        <row r="2038">
          <cell r="A2038">
            <v>454450</v>
          </cell>
          <cell r="B2038">
            <v>9454000</v>
          </cell>
        </row>
        <row r="2039">
          <cell r="A2039">
            <v>454500</v>
          </cell>
          <cell r="B2039">
            <v>9454000</v>
          </cell>
        </row>
        <row r="2040">
          <cell r="A2040">
            <v>454501</v>
          </cell>
          <cell r="B2040">
            <v>9454000</v>
          </cell>
        </row>
        <row r="2041">
          <cell r="A2041">
            <v>454600</v>
          </cell>
          <cell r="B2041">
            <v>9454000</v>
          </cell>
        </row>
        <row r="2042">
          <cell r="A2042">
            <v>454601</v>
          </cell>
          <cell r="B2042">
            <v>9454000</v>
          </cell>
        </row>
        <row r="2043">
          <cell r="A2043">
            <v>454602</v>
          </cell>
          <cell r="B2043">
            <v>9454000</v>
          </cell>
        </row>
        <row r="2044">
          <cell r="A2044">
            <v>454607</v>
          </cell>
          <cell r="B2044">
            <v>9454000</v>
          </cell>
        </row>
        <row r="2045">
          <cell r="A2045">
            <v>454610</v>
          </cell>
          <cell r="B2045">
            <v>9454000</v>
          </cell>
        </row>
        <row r="2046">
          <cell r="A2046">
            <v>454611</v>
          </cell>
          <cell r="B2046">
            <v>9454000</v>
          </cell>
        </row>
        <row r="2047">
          <cell r="A2047">
            <v>454612</v>
          </cell>
          <cell r="B2047">
            <v>9454000</v>
          </cell>
        </row>
        <row r="2048">
          <cell r="A2048">
            <v>454700</v>
          </cell>
          <cell r="B2048">
            <v>9454000</v>
          </cell>
        </row>
        <row r="2049">
          <cell r="A2049">
            <v>454890</v>
          </cell>
          <cell r="B2049">
            <v>9454000</v>
          </cell>
        </row>
        <row r="2050">
          <cell r="A2050">
            <v>456000</v>
          </cell>
          <cell r="B2050">
            <v>9456000</v>
          </cell>
        </row>
        <row r="2051">
          <cell r="A2051">
            <v>456100</v>
          </cell>
          <cell r="B2051">
            <v>9456100</v>
          </cell>
        </row>
        <row r="2052">
          <cell r="A2052">
            <v>456220</v>
          </cell>
          <cell r="B2052">
            <v>9456100</v>
          </cell>
        </row>
        <row r="2053">
          <cell r="A2053">
            <v>456300</v>
          </cell>
          <cell r="B2053">
            <v>9456100</v>
          </cell>
        </row>
        <row r="2054">
          <cell r="A2054">
            <v>456306</v>
          </cell>
          <cell r="B2054">
            <v>9456100</v>
          </cell>
        </row>
        <row r="2055">
          <cell r="A2055">
            <v>456307</v>
          </cell>
          <cell r="B2055">
            <v>9456100</v>
          </cell>
        </row>
        <row r="2056">
          <cell r="A2056">
            <v>456308</v>
          </cell>
          <cell r="B2056">
            <v>9456100</v>
          </cell>
        </row>
        <row r="2057">
          <cell r="A2057">
            <v>456314</v>
          </cell>
          <cell r="B2057">
            <v>9456100</v>
          </cell>
        </row>
        <row r="2058">
          <cell r="A2058">
            <v>456316</v>
          </cell>
          <cell r="B2058">
            <v>9456100</v>
          </cell>
        </row>
        <row r="2059">
          <cell r="A2059">
            <v>456317</v>
          </cell>
          <cell r="B2059">
            <v>9456100</v>
          </cell>
        </row>
        <row r="2060">
          <cell r="A2060">
            <v>456318</v>
          </cell>
          <cell r="B2060">
            <v>9456100</v>
          </cell>
        </row>
        <row r="2061">
          <cell r="A2061">
            <v>456319</v>
          </cell>
          <cell r="B2061">
            <v>9456100</v>
          </cell>
        </row>
        <row r="2062">
          <cell r="A2062">
            <v>456320</v>
          </cell>
          <cell r="B2062">
            <v>9456100</v>
          </cell>
        </row>
        <row r="2063">
          <cell r="A2063">
            <v>456323</v>
          </cell>
          <cell r="B2063">
            <v>9456100</v>
          </cell>
        </row>
        <row r="2064">
          <cell r="A2064">
            <v>456340</v>
          </cell>
          <cell r="B2064">
            <v>9456100</v>
          </cell>
        </row>
        <row r="2065">
          <cell r="A2065">
            <v>456363</v>
          </cell>
          <cell r="B2065">
            <v>9456100</v>
          </cell>
        </row>
        <row r="2066">
          <cell r="A2066">
            <v>456370</v>
          </cell>
          <cell r="B2066">
            <v>9456100</v>
          </cell>
        </row>
        <row r="2067">
          <cell r="A2067">
            <v>456401</v>
          </cell>
          <cell r="B2067">
            <v>9456000</v>
          </cell>
        </row>
        <row r="2068">
          <cell r="A2068">
            <v>456402</v>
          </cell>
          <cell r="B2068">
            <v>9456000</v>
          </cell>
        </row>
        <row r="2069">
          <cell r="A2069">
            <v>456411</v>
          </cell>
          <cell r="B2069">
            <v>9456000</v>
          </cell>
        </row>
        <row r="2070">
          <cell r="A2070">
            <v>456415</v>
          </cell>
          <cell r="B2070">
            <v>9456000</v>
          </cell>
        </row>
        <row r="2071">
          <cell r="A2071">
            <v>456500</v>
          </cell>
          <cell r="B2071">
            <v>9456000</v>
          </cell>
        </row>
        <row r="2072">
          <cell r="A2072">
            <v>456520</v>
          </cell>
          <cell r="B2072">
            <v>9456000</v>
          </cell>
        </row>
        <row r="2073">
          <cell r="A2073">
            <v>456700</v>
          </cell>
          <cell r="B2073">
            <v>9456000</v>
          </cell>
        </row>
        <row r="2074">
          <cell r="A2074">
            <v>456800</v>
          </cell>
          <cell r="B2074">
            <v>9456000</v>
          </cell>
        </row>
        <row r="2075">
          <cell r="A2075">
            <v>456900</v>
          </cell>
          <cell r="B2075">
            <v>9456000</v>
          </cell>
        </row>
        <row r="2076">
          <cell r="A2076">
            <v>456901</v>
          </cell>
          <cell r="B2076">
            <v>9456200</v>
          </cell>
        </row>
        <row r="2077">
          <cell r="A2077">
            <v>456903</v>
          </cell>
          <cell r="B2077">
            <v>9456000</v>
          </cell>
        </row>
        <row r="2078">
          <cell r="A2078">
            <v>456910</v>
          </cell>
          <cell r="B2078">
            <v>9456200</v>
          </cell>
        </row>
        <row r="2079">
          <cell r="A2079">
            <v>456911</v>
          </cell>
          <cell r="B2079">
            <v>9456000</v>
          </cell>
        </row>
        <row r="2080">
          <cell r="A2080">
            <v>456913</v>
          </cell>
          <cell r="B2080">
            <v>9456000</v>
          </cell>
        </row>
        <row r="2081">
          <cell r="A2081">
            <v>456915</v>
          </cell>
          <cell r="B2081">
            <v>9456000</v>
          </cell>
        </row>
        <row r="2082">
          <cell r="A2082">
            <v>456916</v>
          </cell>
          <cell r="B2082">
            <v>9456000</v>
          </cell>
        </row>
        <row r="2083">
          <cell r="A2083">
            <v>456917</v>
          </cell>
          <cell r="B2083">
            <v>9456000</v>
          </cell>
        </row>
        <row r="2084">
          <cell r="A2084">
            <v>456918</v>
          </cell>
          <cell r="B2084">
            <v>9456000</v>
          </cell>
        </row>
        <row r="2085">
          <cell r="A2085">
            <v>456919</v>
          </cell>
          <cell r="B2085">
            <v>9456000</v>
          </cell>
        </row>
        <row r="2086">
          <cell r="A2086">
            <v>456922</v>
          </cell>
          <cell r="B2086">
            <v>9456000</v>
          </cell>
        </row>
        <row r="2087">
          <cell r="A2087">
            <v>456923</v>
          </cell>
          <cell r="B2087">
            <v>9456000</v>
          </cell>
        </row>
        <row r="2088">
          <cell r="A2088">
            <v>456924</v>
          </cell>
          <cell r="B2088">
            <v>9456000</v>
          </cell>
        </row>
        <row r="2089">
          <cell r="A2089">
            <v>456925</v>
          </cell>
          <cell r="B2089">
            <v>9456000</v>
          </cell>
        </row>
        <row r="2090">
          <cell r="A2090">
            <v>456937</v>
          </cell>
          <cell r="B2090">
            <v>9456000</v>
          </cell>
        </row>
        <row r="2091">
          <cell r="A2091">
            <v>456940</v>
          </cell>
          <cell r="B2091">
            <v>9456000</v>
          </cell>
        </row>
        <row r="2092">
          <cell r="A2092">
            <v>456945</v>
          </cell>
          <cell r="B2092">
            <v>9456000</v>
          </cell>
        </row>
        <row r="2093">
          <cell r="A2093">
            <v>456946</v>
          </cell>
          <cell r="B2093">
            <v>9456000</v>
          </cell>
        </row>
        <row r="2094">
          <cell r="A2094">
            <v>456947</v>
          </cell>
          <cell r="B2094">
            <v>9456000</v>
          </cell>
        </row>
        <row r="2095">
          <cell r="A2095">
            <v>456948</v>
          </cell>
          <cell r="B2095">
            <v>9456000</v>
          </cell>
        </row>
        <row r="2096">
          <cell r="A2096">
            <v>456949</v>
          </cell>
          <cell r="B2096">
            <v>9456000</v>
          </cell>
        </row>
        <row r="2097">
          <cell r="A2097">
            <v>456950</v>
          </cell>
          <cell r="B2097">
            <v>9456000</v>
          </cell>
        </row>
        <row r="2098">
          <cell r="A2098">
            <v>456957</v>
          </cell>
          <cell r="B2098">
            <v>9456000</v>
          </cell>
        </row>
        <row r="2099">
          <cell r="A2099">
            <v>456958</v>
          </cell>
          <cell r="B2099">
            <v>9456000</v>
          </cell>
        </row>
        <row r="2100">
          <cell r="A2100">
            <v>456960</v>
          </cell>
          <cell r="B2100">
            <v>9456000</v>
          </cell>
        </row>
        <row r="2101">
          <cell r="A2101">
            <v>456962</v>
          </cell>
          <cell r="B2101">
            <v>9456000</v>
          </cell>
        </row>
        <row r="2102">
          <cell r="A2102">
            <v>456980</v>
          </cell>
          <cell r="B2102">
            <v>9456000</v>
          </cell>
        </row>
        <row r="2103">
          <cell r="A2103">
            <v>456995</v>
          </cell>
          <cell r="B2103">
            <v>9456000</v>
          </cell>
        </row>
        <row r="2104">
          <cell r="A2104">
            <v>456997</v>
          </cell>
          <cell r="B2104">
            <v>9456000</v>
          </cell>
        </row>
        <row r="2105">
          <cell r="A2105">
            <v>456999</v>
          </cell>
          <cell r="B2105">
            <v>9456000</v>
          </cell>
        </row>
        <row r="2106">
          <cell r="A2106">
            <v>500013</v>
          </cell>
          <cell r="B2106">
            <v>9500000</v>
          </cell>
        </row>
        <row r="2107">
          <cell r="A2107">
            <v>500015</v>
          </cell>
          <cell r="B2107">
            <v>9500000</v>
          </cell>
        </row>
        <row r="2108">
          <cell r="A2108">
            <v>501000</v>
          </cell>
          <cell r="B2108">
            <v>9501000</v>
          </cell>
        </row>
        <row r="2109">
          <cell r="A2109">
            <v>501013</v>
          </cell>
          <cell r="B2109">
            <v>9501000</v>
          </cell>
        </row>
        <row r="2110">
          <cell r="A2110">
            <v>501015</v>
          </cell>
          <cell r="B2110">
            <v>9501000</v>
          </cell>
        </row>
        <row r="2111">
          <cell r="A2111">
            <v>501113</v>
          </cell>
          <cell r="B2111">
            <v>9501000</v>
          </cell>
        </row>
        <row r="2112">
          <cell r="A2112">
            <v>501115</v>
          </cell>
          <cell r="B2112">
            <v>9501000</v>
          </cell>
        </row>
        <row r="2113">
          <cell r="A2113">
            <v>501900</v>
          </cell>
          <cell r="B2113">
            <v>9501000</v>
          </cell>
        </row>
        <row r="2114">
          <cell r="A2114">
            <v>501911</v>
          </cell>
          <cell r="B2114">
            <v>9501000</v>
          </cell>
        </row>
        <row r="2115">
          <cell r="A2115">
            <v>501913</v>
          </cell>
          <cell r="B2115">
            <v>9501000</v>
          </cell>
        </row>
        <row r="2116">
          <cell r="A2116">
            <v>502013</v>
          </cell>
          <cell r="B2116">
            <v>9502000</v>
          </cell>
        </row>
        <row r="2117">
          <cell r="A2117">
            <v>502015</v>
          </cell>
          <cell r="B2117">
            <v>9502000</v>
          </cell>
        </row>
        <row r="2118">
          <cell r="A2118">
            <v>505013</v>
          </cell>
          <cell r="B2118">
            <v>9505000</v>
          </cell>
        </row>
        <row r="2119">
          <cell r="A2119">
            <v>505015</v>
          </cell>
          <cell r="B2119">
            <v>9505000</v>
          </cell>
        </row>
        <row r="2120">
          <cell r="A2120">
            <v>506000</v>
          </cell>
          <cell r="B2120">
            <v>9506000</v>
          </cell>
        </row>
        <row r="2121">
          <cell r="A2121">
            <v>506013</v>
          </cell>
          <cell r="B2121">
            <v>9506000</v>
          </cell>
        </row>
        <row r="2122">
          <cell r="A2122">
            <v>506015</v>
          </cell>
          <cell r="B2122">
            <v>9506000</v>
          </cell>
        </row>
        <row r="2123">
          <cell r="A2123">
            <v>507013</v>
          </cell>
          <cell r="B2123">
            <v>9507000</v>
          </cell>
        </row>
        <row r="2124">
          <cell r="A2124">
            <v>507015</v>
          </cell>
          <cell r="B2124">
            <v>9507000</v>
          </cell>
        </row>
        <row r="2125">
          <cell r="A2125">
            <v>510000</v>
          </cell>
          <cell r="B2125">
            <v>9510000</v>
          </cell>
        </row>
        <row r="2126">
          <cell r="A2126">
            <v>510013</v>
          </cell>
          <cell r="B2126">
            <v>9510000</v>
          </cell>
        </row>
        <row r="2127">
          <cell r="A2127">
            <v>510015</v>
          </cell>
          <cell r="B2127">
            <v>9510000</v>
          </cell>
        </row>
        <row r="2128">
          <cell r="A2128">
            <v>511013</v>
          </cell>
          <cell r="B2128">
            <v>9511000</v>
          </cell>
        </row>
        <row r="2129">
          <cell r="A2129">
            <v>511015</v>
          </cell>
          <cell r="B2129">
            <v>9511000</v>
          </cell>
        </row>
        <row r="2130">
          <cell r="A2130">
            <v>512013</v>
          </cell>
          <cell r="B2130">
            <v>9512000</v>
          </cell>
        </row>
        <row r="2131">
          <cell r="A2131">
            <v>512015</v>
          </cell>
          <cell r="B2131">
            <v>9512000</v>
          </cell>
        </row>
        <row r="2132">
          <cell r="A2132">
            <v>513013</v>
          </cell>
          <cell r="B2132">
            <v>9513000</v>
          </cell>
        </row>
        <row r="2133">
          <cell r="A2133">
            <v>513015</v>
          </cell>
          <cell r="B2133">
            <v>9513000</v>
          </cell>
        </row>
        <row r="2134">
          <cell r="A2134">
            <v>514013</v>
          </cell>
          <cell r="B2134">
            <v>9514000</v>
          </cell>
        </row>
        <row r="2135">
          <cell r="A2135">
            <v>514015</v>
          </cell>
          <cell r="B2135">
            <v>9514000</v>
          </cell>
        </row>
        <row r="2136">
          <cell r="A2136">
            <v>517001</v>
          </cell>
          <cell r="B2136">
            <v>9517000</v>
          </cell>
        </row>
        <row r="2137">
          <cell r="A2137">
            <v>517002</v>
          </cell>
          <cell r="B2137">
            <v>9517000</v>
          </cell>
        </row>
        <row r="2138">
          <cell r="A2138">
            <v>517003</v>
          </cell>
          <cell r="B2138">
            <v>9517000</v>
          </cell>
        </row>
        <row r="2139">
          <cell r="A2139">
            <v>517004</v>
          </cell>
          <cell r="B2139">
            <v>9517000</v>
          </cell>
        </row>
        <row r="2140">
          <cell r="A2140">
            <v>517005</v>
          </cell>
          <cell r="B2140">
            <v>9517000</v>
          </cell>
        </row>
        <row r="2141">
          <cell r="A2141">
            <v>517008</v>
          </cell>
          <cell r="B2141">
            <v>9517000</v>
          </cell>
        </row>
        <row r="2142">
          <cell r="A2142">
            <v>517009</v>
          </cell>
          <cell r="B2142">
            <v>9517000</v>
          </cell>
        </row>
        <row r="2143">
          <cell r="A2143">
            <v>518000</v>
          </cell>
          <cell r="B2143">
            <v>9518000</v>
          </cell>
        </row>
        <row r="2144">
          <cell r="A2144">
            <v>518001</v>
          </cell>
          <cell r="B2144">
            <v>9518000</v>
          </cell>
        </row>
        <row r="2145">
          <cell r="A2145">
            <v>518002</v>
          </cell>
          <cell r="B2145">
            <v>9518000</v>
          </cell>
        </row>
        <row r="2146">
          <cell r="A2146">
            <v>518003</v>
          </cell>
          <cell r="B2146">
            <v>9518000</v>
          </cell>
        </row>
        <row r="2147">
          <cell r="A2147">
            <v>518012</v>
          </cell>
          <cell r="B2147">
            <v>9518000</v>
          </cell>
        </row>
        <row r="2148">
          <cell r="A2148">
            <v>518018</v>
          </cell>
          <cell r="B2148">
            <v>9518000</v>
          </cell>
        </row>
        <row r="2149">
          <cell r="A2149">
            <v>518904</v>
          </cell>
          <cell r="B2149">
            <v>9518000</v>
          </cell>
        </row>
        <row r="2150">
          <cell r="A2150">
            <v>518908</v>
          </cell>
          <cell r="B2150">
            <v>9518000</v>
          </cell>
        </row>
        <row r="2151">
          <cell r="A2151">
            <v>518910</v>
          </cell>
          <cell r="B2151">
            <v>9518000</v>
          </cell>
        </row>
        <row r="2152">
          <cell r="A2152">
            <v>519001</v>
          </cell>
          <cell r="B2152">
            <v>9519000</v>
          </cell>
        </row>
        <row r="2153">
          <cell r="A2153">
            <v>519002</v>
          </cell>
          <cell r="B2153">
            <v>9519000</v>
          </cell>
        </row>
        <row r="2154">
          <cell r="A2154">
            <v>519003</v>
          </cell>
          <cell r="B2154">
            <v>9519000</v>
          </cell>
        </row>
        <row r="2155">
          <cell r="A2155">
            <v>519004</v>
          </cell>
          <cell r="B2155">
            <v>9519000</v>
          </cell>
        </row>
        <row r="2156">
          <cell r="A2156">
            <v>519005</v>
          </cell>
          <cell r="B2156">
            <v>9519000</v>
          </cell>
        </row>
        <row r="2157">
          <cell r="A2157">
            <v>519009</v>
          </cell>
          <cell r="B2157">
            <v>9519000</v>
          </cell>
        </row>
        <row r="2158">
          <cell r="A2158">
            <v>520001</v>
          </cell>
          <cell r="B2158">
            <v>9520000</v>
          </cell>
        </row>
        <row r="2159">
          <cell r="A2159">
            <v>520002</v>
          </cell>
          <cell r="B2159">
            <v>9520000</v>
          </cell>
        </row>
        <row r="2160">
          <cell r="A2160">
            <v>520003</v>
          </cell>
          <cell r="B2160">
            <v>9520000</v>
          </cell>
        </row>
        <row r="2161">
          <cell r="A2161">
            <v>520004</v>
          </cell>
          <cell r="B2161">
            <v>9520000</v>
          </cell>
        </row>
        <row r="2162">
          <cell r="A2162">
            <v>520005</v>
          </cell>
          <cell r="B2162">
            <v>9520000</v>
          </cell>
        </row>
        <row r="2163">
          <cell r="A2163">
            <v>520008</v>
          </cell>
          <cell r="B2163">
            <v>9520000</v>
          </cell>
        </row>
        <row r="2164">
          <cell r="A2164">
            <v>520009</v>
          </cell>
          <cell r="B2164">
            <v>9520000</v>
          </cell>
        </row>
        <row r="2165">
          <cell r="A2165">
            <v>523001</v>
          </cell>
          <cell r="B2165">
            <v>9523000</v>
          </cell>
        </row>
        <row r="2166">
          <cell r="A2166">
            <v>523002</v>
          </cell>
          <cell r="B2166">
            <v>9523000</v>
          </cell>
        </row>
        <row r="2167">
          <cell r="A2167">
            <v>523003</v>
          </cell>
          <cell r="B2167">
            <v>9523000</v>
          </cell>
        </row>
        <row r="2168">
          <cell r="A2168">
            <v>523004</v>
          </cell>
          <cell r="B2168">
            <v>9523000</v>
          </cell>
        </row>
        <row r="2169">
          <cell r="A2169">
            <v>523005</v>
          </cell>
          <cell r="B2169">
            <v>9523000</v>
          </cell>
        </row>
        <row r="2170">
          <cell r="A2170">
            <v>523009</v>
          </cell>
          <cell r="B2170">
            <v>9523000</v>
          </cell>
        </row>
        <row r="2171">
          <cell r="A2171">
            <v>524001</v>
          </cell>
          <cell r="B2171">
            <v>9524000</v>
          </cell>
        </row>
        <row r="2172">
          <cell r="A2172">
            <v>524002</v>
          </cell>
          <cell r="B2172">
            <v>9524000</v>
          </cell>
        </row>
        <row r="2173">
          <cell r="A2173">
            <v>524003</v>
          </cell>
          <cell r="B2173">
            <v>9524000</v>
          </cell>
        </row>
        <row r="2174">
          <cell r="A2174">
            <v>524004</v>
          </cell>
          <cell r="B2174">
            <v>9524000</v>
          </cell>
        </row>
        <row r="2175">
          <cell r="A2175">
            <v>524005</v>
          </cell>
          <cell r="B2175">
            <v>9524000</v>
          </cell>
        </row>
        <row r="2176">
          <cell r="A2176">
            <v>524008</v>
          </cell>
          <cell r="B2176">
            <v>9524000</v>
          </cell>
        </row>
        <row r="2177">
          <cell r="A2177">
            <v>524009</v>
          </cell>
          <cell r="B2177">
            <v>9524000</v>
          </cell>
        </row>
        <row r="2178">
          <cell r="A2178">
            <v>524080</v>
          </cell>
          <cell r="B2178">
            <v>9524000</v>
          </cell>
        </row>
        <row r="2179">
          <cell r="A2179">
            <v>524111</v>
          </cell>
          <cell r="B2179">
            <v>9524000</v>
          </cell>
        </row>
        <row r="2180">
          <cell r="A2180">
            <v>524112</v>
          </cell>
          <cell r="B2180">
            <v>9524000</v>
          </cell>
        </row>
        <row r="2181">
          <cell r="A2181">
            <v>525001</v>
          </cell>
          <cell r="B2181">
            <v>9525000</v>
          </cell>
        </row>
        <row r="2182">
          <cell r="A2182">
            <v>525002</v>
          </cell>
          <cell r="B2182">
            <v>9525000</v>
          </cell>
        </row>
        <row r="2183">
          <cell r="A2183">
            <v>525003</v>
          </cell>
          <cell r="B2183">
            <v>9525000</v>
          </cell>
        </row>
        <row r="2184">
          <cell r="A2184">
            <v>525004</v>
          </cell>
          <cell r="B2184">
            <v>9525000</v>
          </cell>
        </row>
        <row r="2185">
          <cell r="A2185">
            <v>525005</v>
          </cell>
          <cell r="B2185">
            <v>9525000</v>
          </cell>
        </row>
        <row r="2186">
          <cell r="A2186">
            <v>525008</v>
          </cell>
          <cell r="B2186">
            <v>9525000</v>
          </cell>
        </row>
        <row r="2187">
          <cell r="A2187">
            <v>525009</v>
          </cell>
          <cell r="B2187">
            <v>9525000</v>
          </cell>
        </row>
        <row r="2188">
          <cell r="A2188">
            <v>528001</v>
          </cell>
          <cell r="B2188">
            <v>9528000</v>
          </cell>
        </row>
        <row r="2189">
          <cell r="A2189">
            <v>528002</v>
          </cell>
          <cell r="B2189">
            <v>9528000</v>
          </cell>
        </row>
        <row r="2190">
          <cell r="A2190">
            <v>528003</v>
          </cell>
          <cell r="B2190">
            <v>9528000</v>
          </cell>
        </row>
        <row r="2191">
          <cell r="A2191">
            <v>528004</v>
          </cell>
          <cell r="B2191">
            <v>9528000</v>
          </cell>
        </row>
        <row r="2192">
          <cell r="A2192">
            <v>528005</v>
          </cell>
          <cell r="B2192">
            <v>9528000</v>
          </cell>
        </row>
        <row r="2193">
          <cell r="A2193">
            <v>528008</v>
          </cell>
          <cell r="B2193">
            <v>9528000</v>
          </cell>
        </row>
        <row r="2194">
          <cell r="A2194">
            <v>528009</v>
          </cell>
          <cell r="B2194">
            <v>9528000</v>
          </cell>
        </row>
        <row r="2195">
          <cell r="A2195">
            <v>529001</v>
          </cell>
          <cell r="B2195">
            <v>9529000</v>
          </cell>
        </row>
        <row r="2196">
          <cell r="A2196">
            <v>529002</v>
          </cell>
          <cell r="B2196">
            <v>9529000</v>
          </cell>
        </row>
        <row r="2197">
          <cell r="A2197">
            <v>529003</v>
          </cell>
          <cell r="B2197">
            <v>9529000</v>
          </cell>
        </row>
        <row r="2198">
          <cell r="A2198">
            <v>529004</v>
          </cell>
          <cell r="B2198">
            <v>9529000</v>
          </cell>
        </row>
        <row r="2199">
          <cell r="A2199">
            <v>529005</v>
          </cell>
          <cell r="B2199">
            <v>9529000</v>
          </cell>
        </row>
        <row r="2200">
          <cell r="A2200">
            <v>529008</v>
          </cell>
          <cell r="B2200">
            <v>9529000</v>
          </cell>
        </row>
        <row r="2201">
          <cell r="A2201">
            <v>529009</v>
          </cell>
          <cell r="B2201">
            <v>9529000</v>
          </cell>
        </row>
        <row r="2202">
          <cell r="A2202">
            <v>530001</v>
          </cell>
          <cell r="B2202">
            <v>9530000</v>
          </cell>
        </row>
        <row r="2203">
          <cell r="A2203">
            <v>530002</v>
          </cell>
          <cell r="B2203">
            <v>9530000</v>
          </cell>
        </row>
        <row r="2204">
          <cell r="A2204">
            <v>530003</v>
          </cell>
          <cell r="B2204">
            <v>9530000</v>
          </cell>
        </row>
        <row r="2205">
          <cell r="A2205">
            <v>530004</v>
          </cell>
          <cell r="B2205">
            <v>9530000</v>
          </cell>
        </row>
        <row r="2206">
          <cell r="A2206">
            <v>530005</v>
          </cell>
          <cell r="B2206">
            <v>9530000</v>
          </cell>
        </row>
        <row r="2207">
          <cell r="A2207">
            <v>530009</v>
          </cell>
          <cell r="B2207">
            <v>9530000</v>
          </cell>
        </row>
        <row r="2208">
          <cell r="A2208">
            <v>531001</v>
          </cell>
          <cell r="B2208">
            <v>9531000</v>
          </cell>
        </row>
        <row r="2209">
          <cell r="A2209">
            <v>531002</v>
          </cell>
          <cell r="B2209">
            <v>9531000</v>
          </cell>
        </row>
        <row r="2210">
          <cell r="A2210">
            <v>531003</v>
          </cell>
          <cell r="B2210">
            <v>9531000</v>
          </cell>
        </row>
        <row r="2211">
          <cell r="A2211">
            <v>531004</v>
          </cell>
          <cell r="B2211">
            <v>9531000</v>
          </cell>
        </row>
        <row r="2212">
          <cell r="A2212">
            <v>531005</v>
          </cell>
          <cell r="B2212">
            <v>9531000</v>
          </cell>
        </row>
        <row r="2213">
          <cell r="A2213">
            <v>531009</v>
          </cell>
          <cell r="B2213">
            <v>9531000</v>
          </cell>
        </row>
        <row r="2214">
          <cell r="A2214">
            <v>532001</v>
          </cell>
          <cell r="B2214">
            <v>9532000</v>
          </cell>
        </row>
        <row r="2215">
          <cell r="A2215">
            <v>532002</v>
          </cell>
          <cell r="B2215">
            <v>9532000</v>
          </cell>
        </row>
        <row r="2216">
          <cell r="A2216">
            <v>532003</v>
          </cell>
          <cell r="B2216">
            <v>9532000</v>
          </cell>
        </row>
        <row r="2217">
          <cell r="A2217">
            <v>532004</v>
          </cell>
          <cell r="B2217">
            <v>9532000</v>
          </cell>
        </row>
        <row r="2218">
          <cell r="A2218">
            <v>532005</v>
          </cell>
          <cell r="B2218">
            <v>9532000</v>
          </cell>
        </row>
        <row r="2219">
          <cell r="A2219">
            <v>532008</v>
          </cell>
          <cell r="B2219">
            <v>9532000</v>
          </cell>
        </row>
        <row r="2220">
          <cell r="A2220">
            <v>532009</v>
          </cell>
          <cell r="B2220">
            <v>9532000</v>
          </cell>
        </row>
        <row r="2221">
          <cell r="A2221">
            <v>535000</v>
          </cell>
          <cell r="B2221">
            <v>9535000</v>
          </cell>
        </row>
        <row r="2222">
          <cell r="A2222">
            <v>536000</v>
          </cell>
          <cell r="B2222">
            <v>9536000</v>
          </cell>
        </row>
        <row r="2223">
          <cell r="A2223">
            <v>537100</v>
          </cell>
          <cell r="B2223">
            <v>9537000</v>
          </cell>
        </row>
        <row r="2224">
          <cell r="A2224">
            <v>537500</v>
          </cell>
          <cell r="B2224">
            <v>9537000</v>
          </cell>
        </row>
        <row r="2225">
          <cell r="A2225">
            <v>538000</v>
          </cell>
          <cell r="B2225">
            <v>9538000</v>
          </cell>
        </row>
        <row r="2226">
          <cell r="A2226">
            <v>539000</v>
          </cell>
          <cell r="B2226">
            <v>9539000</v>
          </cell>
        </row>
        <row r="2227">
          <cell r="A2227">
            <v>540000</v>
          </cell>
          <cell r="B2227">
            <v>9540000</v>
          </cell>
        </row>
        <row r="2228">
          <cell r="A2228">
            <v>541000</v>
          </cell>
          <cell r="B2228">
            <v>9541000</v>
          </cell>
        </row>
        <row r="2229">
          <cell r="A2229">
            <v>542000</v>
          </cell>
          <cell r="B2229">
            <v>9542000</v>
          </cell>
        </row>
        <row r="2230">
          <cell r="A2230">
            <v>543000</v>
          </cell>
          <cell r="B2230">
            <v>9543000</v>
          </cell>
        </row>
        <row r="2231">
          <cell r="A2231">
            <v>544000</v>
          </cell>
          <cell r="B2231">
            <v>9544000</v>
          </cell>
        </row>
        <row r="2232">
          <cell r="A2232">
            <v>545100</v>
          </cell>
          <cell r="B2232">
            <v>9545000</v>
          </cell>
        </row>
        <row r="2233">
          <cell r="A2233">
            <v>545500</v>
          </cell>
          <cell r="B2233">
            <v>9545000</v>
          </cell>
        </row>
        <row r="2234">
          <cell r="A2234">
            <v>546000</v>
          </cell>
          <cell r="B2234">
            <v>9546000</v>
          </cell>
        </row>
        <row r="2235">
          <cell r="A2235">
            <v>546700</v>
          </cell>
          <cell r="B2235">
            <v>9546000</v>
          </cell>
        </row>
        <row r="2236">
          <cell r="A2236">
            <v>547000</v>
          </cell>
          <cell r="B2236">
            <v>9547000</v>
          </cell>
        </row>
        <row r="2237">
          <cell r="A2237">
            <v>547410</v>
          </cell>
          <cell r="B2237">
            <v>9547000</v>
          </cell>
        </row>
        <row r="2238">
          <cell r="A2238">
            <v>547420</v>
          </cell>
          <cell r="B2238">
            <v>9547000</v>
          </cell>
        </row>
        <row r="2239">
          <cell r="A2239">
            <v>547430</v>
          </cell>
          <cell r="B2239">
            <v>9547000</v>
          </cell>
        </row>
        <row r="2240">
          <cell r="A2240">
            <v>547440</v>
          </cell>
          <cell r="B2240">
            <v>9547000</v>
          </cell>
        </row>
        <row r="2241">
          <cell r="A2241">
            <v>548000</v>
          </cell>
          <cell r="B2241">
            <v>9548000</v>
          </cell>
        </row>
        <row r="2242">
          <cell r="A2242">
            <v>548700</v>
          </cell>
          <cell r="B2242">
            <v>9548000</v>
          </cell>
        </row>
        <row r="2243">
          <cell r="A2243">
            <v>549000</v>
          </cell>
          <cell r="B2243">
            <v>9549000</v>
          </cell>
        </row>
        <row r="2244">
          <cell r="A2244">
            <v>549100</v>
          </cell>
          <cell r="B2244">
            <v>9549000</v>
          </cell>
        </row>
        <row r="2245">
          <cell r="A2245">
            <v>549700</v>
          </cell>
          <cell r="B2245">
            <v>9549000</v>
          </cell>
        </row>
        <row r="2246">
          <cell r="A2246">
            <v>550000</v>
          </cell>
          <cell r="B2246">
            <v>9550000</v>
          </cell>
        </row>
        <row r="2247">
          <cell r="A2247">
            <v>550700</v>
          </cell>
          <cell r="B2247">
            <v>9550000</v>
          </cell>
        </row>
        <row r="2248">
          <cell r="A2248">
            <v>551000</v>
          </cell>
          <cell r="B2248">
            <v>9551000</v>
          </cell>
        </row>
        <row r="2249">
          <cell r="A2249">
            <v>552000</v>
          </cell>
          <cell r="B2249">
            <v>9552000</v>
          </cell>
        </row>
        <row r="2250">
          <cell r="A2250">
            <v>553000</v>
          </cell>
          <cell r="B2250">
            <v>9553000</v>
          </cell>
        </row>
        <row r="2251">
          <cell r="A2251">
            <v>554000</v>
          </cell>
          <cell r="B2251">
            <v>9554000</v>
          </cell>
        </row>
        <row r="2252">
          <cell r="A2252">
            <v>554700</v>
          </cell>
          <cell r="B2252">
            <v>9554000</v>
          </cell>
        </row>
        <row r="2253">
          <cell r="A2253">
            <v>555100</v>
          </cell>
          <cell r="B2253">
            <v>9555000</v>
          </cell>
        </row>
        <row r="2254">
          <cell r="A2254">
            <v>555130</v>
          </cell>
          <cell r="B2254">
            <v>9555000</v>
          </cell>
        </row>
        <row r="2255">
          <cell r="A2255">
            <v>555200</v>
          </cell>
          <cell r="B2255">
            <v>9555000</v>
          </cell>
        </row>
        <row r="2256">
          <cell r="A2256">
            <v>555210</v>
          </cell>
          <cell r="B2256">
            <v>9555000</v>
          </cell>
        </row>
        <row r="2257">
          <cell r="A2257">
            <v>555220</v>
          </cell>
          <cell r="B2257">
            <v>9555000</v>
          </cell>
        </row>
        <row r="2258">
          <cell r="A2258">
            <v>555240</v>
          </cell>
          <cell r="B2258">
            <v>9555000</v>
          </cell>
        </row>
        <row r="2259">
          <cell r="A2259">
            <v>555250</v>
          </cell>
          <cell r="B2259">
            <v>9555000</v>
          </cell>
        </row>
        <row r="2260">
          <cell r="A2260">
            <v>555251</v>
          </cell>
          <cell r="B2260">
            <v>9555000</v>
          </cell>
        </row>
        <row r="2261">
          <cell r="A2261">
            <v>555300</v>
          </cell>
          <cell r="B2261">
            <v>9555000</v>
          </cell>
        </row>
        <row r="2262">
          <cell r="A2262">
            <v>555350</v>
          </cell>
          <cell r="B2262">
            <v>9555000</v>
          </cell>
        </row>
        <row r="2263">
          <cell r="A2263">
            <v>555410</v>
          </cell>
          <cell r="B2263">
            <v>9555000</v>
          </cell>
        </row>
        <row r="2264">
          <cell r="A2264">
            <v>555455</v>
          </cell>
          <cell r="B2264">
            <v>9555000</v>
          </cell>
        </row>
        <row r="2265">
          <cell r="A2265">
            <v>555460</v>
          </cell>
          <cell r="B2265">
            <v>9555000</v>
          </cell>
        </row>
        <row r="2266">
          <cell r="A2266">
            <v>555465</v>
          </cell>
          <cell r="B2266">
            <v>9555000</v>
          </cell>
        </row>
        <row r="2267">
          <cell r="A2267">
            <v>555470</v>
          </cell>
          <cell r="B2267">
            <v>9555000</v>
          </cell>
        </row>
        <row r="2268">
          <cell r="A2268">
            <v>555495</v>
          </cell>
          <cell r="B2268">
            <v>9555000</v>
          </cell>
        </row>
        <row r="2269">
          <cell r="A2269">
            <v>556004</v>
          </cell>
          <cell r="B2269">
            <v>9556000</v>
          </cell>
        </row>
        <row r="2270">
          <cell r="A2270">
            <v>557100</v>
          </cell>
          <cell r="B2270">
            <v>9557000</v>
          </cell>
        </row>
        <row r="2271">
          <cell r="A2271">
            <v>557200</v>
          </cell>
          <cell r="B2271">
            <v>9557000</v>
          </cell>
        </row>
        <row r="2272">
          <cell r="A2272">
            <v>557320</v>
          </cell>
          <cell r="B2272">
            <v>9557000</v>
          </cell>
        </row>
        <row r="2273">
          <cell r="A2273">
            <v>557321</v>
          </cell>
          <cell r="B2273">
            <v>9557000</v>
          </cell>
        </row>
        <row r="2274">
          <cell r="A2274">
            <v>557322</v>
          </cell>
          <cell r="B2274">
            <v>9557000</v>
          </cell>
        </row>
        <row r="2275">
          <cell r="A2275">
            <v>557323</v>
          </cell>
          <cell r="B2275">
            <v>9557000</v>
          </cell>
        </row>
        <row r="2276">
          <cell r="A2276">
            <v>560000</v>
          </cell>
          <cell r="B2276">
            <v>9560000</v>
          </cell>
        </row>
        <row r="2277">
          <cell r="A2277">
            <v>560012</v>
          </cell>
          <cell r="B2277">
            <v>9560000</v>
          </cell>
        </row>
        <row r="2278">
          <cell r="A2278">
            <v>561000</v>
          </cell>
          <cell r="B2278">
            <v>9561000</v>
          </cell>
        </row>
        <row r="2279">
          <cell r="A2279">
            <v>561300</v>
          </cell>
          <cell r="B2279">
            <v>9561300</v>
          </cell>
        </row>
        <row r="2280">
          <cell r="A2280">
            <v>561400</v>
          </cell>
          <cell r="B2280">
            <v>9561400</v>
          </cell>
        </row>
        <row r="2281">
          <cell r="A2281">
            <v>561800</v>
          </cell>
          <cell r="B2281">
            <v>9561400</v>
          </cell>
        </row>
        <row r="2282">
          <cell r="A2282">
            <v>562000</v>
          </cell>
          <cell r="B2282">
            <v>9562000</v>
          </cell>
        </row>
        <row r="2283">
          <cell r="A2283">
            <v>562009</v>
          </cell>
          <cell r="B2283">
            <v>9562000</v>
          </cell>
        </row>
        <row r="2284">
          <cell r="A2284">
            <v>562012</v>
          </cell>
          <cell r="B2284">
            <v>9562000</v>
          </cell>
        </row>
        <row r="2285">
          <cell r="A2285">
            <v>562013</v>
          </cell>
          <cell r="B2285">
            <v>9562000</v>
          </cell>
        </row>
        <row r="2286">
          <cell r="A2286">
            <v>562015</v>
          </cell>
          <cell r="B2286">
            <v>9562000</v>
          </cell>
        </row>
        <row r="2287">
          <cell r="A2287">
            <v>562018</v>
          </cell>
          <cell r="B2287">
            <v>9562000</v>
          </cell>
        </row>
        <row r="2288">
          <cell r="A2288">
            <v>562019</v>
          </cell>
          <cell r="B2288">
            <v>9562000</v>
          </cell>
        </row>
        <row r="2289">
          <cell r="A2289">
            <v>562020</v>
          </cell>
          <cell r="B2289">
            <v>9562000</v>
          </cell>
        </row>
        <row r="2290">
          <cell r="A2290">
            <v>563000</v>
          </cell>
          <cell r="B2290">
            <v>9563000</v>
          </cell>
        </row>
        <row r="2291">
          <cell r="A2291">
            <v>564000</v>
          </cell>
          <cell r="B2291">
            <v>9564000</v>
          </cell>
        </row>
        <row r="2292">
          <cell r="A2292">
            <v>565000</v>
          </cell>
          <cell r="B2292">
            <v>9565000</v>
          </cell>
        </row>
        <row r="2293">
          <cell r="A2293">
            <v>566000</v>
          </cell>
          <cell r="B2293">
            <v>9566000</v>
          </cell>
        </row>
        <row r="2294">
          <cell r="A2294">
            <v>566100</v>
          </cell>
          <cell r="B2294">
            <v>9566000</v>
          </cell>
        </row>
        <row r="2295">
          <cell r="A2295">
            <v>566140</v>
          </cell>
          <cell r="B2295">
            <v>9566000</v>
          </cell>
        </row>
        <row r="2296">
          <cell r="A2296">
            <v>566150</v>
          </cell>
          <cell r="B2296">
            <v>9566000</v>
          </cell>
        </row>
        <row r="2297">
          <cell r="A2297">
            <v>566317</v>
          </cell>
          <cell r="B2297">
            <v>9566000</v>
          </cell>
        </row>
        <row r="2298">
          <cell r="A2298">
            <v>566319</v>
          </cell>
          <cell r="B2298">
            <v>9566000</v>
          </cell>
        </row>
        <row r="2299">
          <cell r="A2299">
            <v>566320</v>
          </cell>
          <cell r="B2299">
            <v>9566000</v>
          </cell>
        </row>
        <row r="2300">
          <cell r="A2300">
            <v>567000</v>
          </cell>
          <cell r="B2300">
            <v>9567000</v>
          </cell>
        </row>
        <row r="2301">
          <cell r="A2301">
            <v>568000</v>
          </cell>
          <cell r="B2301">
            <v>9568000</v>
          </cell>
        </row>
        <row r="2302">
          <cell r="A2302">
            <v>568019</v>
          </cell>
          <cell r="B2302">
            <v>9568000</v>
          </cell>
        </row>
        <row r="2303">
          <cell r="A2303">
            <v>568020</v>
          </cell>
          <cell r="B2303">
            <v>9568000</v>
          </cell>
        </row>
        <row r="2304">
          <cell r="A2304">
            <v>569000</v>
          </cell>
          <cell r="B2304">
            <v>9569000</v>
          </cell>
        </row>
        <row r="2305">
          <cell r="A2305">
            <v>569012</v>
          </cell>
          <cell r="B2305">
            <v>9569000</v>
          </cell>
        </row>
        <row r="2306">
          <cell r="A2306">
            <v>570000</v>
          </cell>
          <cell r="B2306">
            <v>9570000</v>
          </cell>
        </row>
        <row r="2307">
          <cell r="A2307">
            <v>570012</v>
          </cell>
          <cell r="B2307">
            <v>9570000</v>
          </cell>
        </row>
        <row r="2308">
          <cell r="A2308">
            <v>570015</v>
          </cell>
          <cell r="B2308">
            <v>9570000</v>
          </cell>
        </row>
        <row r="2309">
          <cell r="A2309">
            <v>570018</v>
          </cell>
          <cell r="B2309">
            <v>9570000</v>
          </cell>
        </row>
        <row r="2310">
          <cell r="A2310">
            <v>570019</v>
          </cell>
          <cell r="B2310">
            <v>9570000</v>
          </cell>
        </row>
        <row r="2311">
          <cell r="A2311">
            <v>570020</v>
          </cell>
          <cell r="B2311">
            <v>9570000</v>
          </cell>
        </row>
        <row r="2312">
          <cell r="A2312">
            <v>570700</v>
          </cell>
          <cell r="B2312">
            <v>9570000</v>
          </cell>
        </row>
        <row r="2313">
          <cell r="A2313">
            <v>571000</v>
          </cell>
          <cell r="B2313">
            <v>9571000</v>
          </cell>
        </row>
        <row r="2314">
          <cell r="A2314">
            <v>572000</v>
          </cell>
          <cell r="B2314">
            <v>9572000</v>
          </cell>
        </row>
        <row r="2315">
          <cell r="A2315">
            <v>573000</v>
          </cell>
          <cell r="B2315">
            <v>9573000</v>
          </cell>
        </row>
        <row r="2316">
          <cell r="A2316">
            <v>575200</v>
          </cell>
          <cell r="B2316">
            <v>9575200</v>
          </cell>
        </row>
        <row r="2317">
          <cell r="A2317">
            <v>575500</v>
          </cell>
          <cell r="B2317">
            <v>9575500</v>
          </cell>
        </row>
        <row r="2318">
          <cell r="A2318">
            <v>575700</v>
          </cell>
          <cell r="B2318">
            <v>9575700</v>
          </cell>
        </row>
        <row r="2319">
          <cell r="A2319">
            <v>580000</v>
          </cell>
          <cell r="B2319">
            <v>9580000</v>
          </cell>
        </row>
        <row r="2320">
          <cell r="A2320">
            <v>580100</v>
          </cell>
          <cell r="B2320">
            <v>9580000</v>
          </cell>
        </row>
        <row r="2321">
          <cell r="A2321">
            <v>580300</v>
          </cell>
          <cell r="B2321">
            <v>9580000</v>
          </cell>
        </row>
        <row r="2322">
          <cell r="A2322">
            <v>582000</v>
          </cell>
          <cell r="B2322">
            <v>9582000</v>
          </cell>
        </row>
        <row r="2323">
          <cell r="A2323">
            <v>583000</v>
          </cell>
          <cell r="B2323">
            <v>9583000</v>
          </cell>
        </row>
        <row r="2324">
          <cell r="A2324">
            <v>584000</v>
          </cell>
          <cell r="B2324">
            <v>9584000</v>
          </cell>
        </row>
        <row r="2325">
          <cell r="A2325">
            <v>585000</v>
          </cell>
          <cell r="B2325">
            <v>9585000</v>
          </cell>
        </row>
        <row r="2326">
          <cell r="A2326">
            <v>586000</v>
          </cell>
          <cell r="B2326">
            <v>9586000</v>
          </cell>
        </row>
        <row r="2327">
          <cell r="A2327">
            <v>586100</v>
          </cell>
          <cell r="B2327">
            <v>9586000</v>
          </cell>
        </row>
        <row r="2328">
          <cell r="A2328">
            <v>586200</v>
          </cell>
          <cell r="B2328">
            <v>9586000</v>
          </cell>
        </row>
        <row r="2329">
          <cell r="A2329">
            <v>586400</v>
          </cell>
          <cell r="B2329">
            <v>9586000</v>
          </cell>
        </row>
        <row r="2330">
          <cell r="A2330">
            <v>586850</v>
          </cell>
          <cell r="B2330">
            <v>9586000</v>
          </cell>
        </row>
        <row r="2331">
          <cell r="A2331">
            <v>587000</v>
          </cell>
          <cell r="B2331">
            <v>9587000</v>
          </cell>
        </row>
        <row r="2332">
          <cell r="A2332">
            <v>587200</v>
          </cell>
          <cell r="B2332">
            <v>9587000</v>
          </cell>
        </row>
        <row r="2333">
          <cell r="A2333">
            <v>587500</v>
          </cell>
          <cell r="B2333">
            <v>9587000</v>
          </cell>
        </row>
        <row r="2334">
          <cell r="A2334">
            <v>587800</v>
          </cell>
          <cell r="B2334">
            <v>9587000</v>
          </cell>
        </row>
        <row r="2335">
          <cell r="A2335">
            <v>588000</v>
          </cell>
          <cell r="B2335">
            <v>9588000</v>
          </cell>
        </row>
        <row r="2336">
          <cell r="A2336">
            <v>588500</v>
          </cell>
          <cell r="B2336">
            <v>9588000</v>
          </cell>
        </row>
        <row r="2337">
          <cell r="A2337">
            <v>588999</v>
          </cell>
          <cell r="B2337">
            <v>9588000</v>
          </cell>
        </row>
        <row r="2338">
          <cell r="A2338">
            <v>589000</v>
          </cell>
          <cell r="B2338">
            <v>9589000</v>
          </cell>
        </row>
        <row r="2339">
          <cell r="A2339">
            <v>590000</v>
          </cell>
          <cell r="B2339">
            <v>9590000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MWD WIP"/>
      <sheetName val="WME WIP"/>
      <sheetName val="Calpine Renewable Cntrct  MTM"/>
      <sheetName val="Calpine Chart"/>
      <sheetName val="Check"/>
      <sheetName val="PowerPrices"/>
      <sheetName val="BasisPrices"/>
      <sheetName val="FuturePrices"/>
      <sheetName val="InterestRates"/>
      <sheetName val="Volatility"/>
      <sheetName val="PriceShape"/>
      <sheetName val="BrokerQuote"/>
    </sheetNames>
    <sheetDataSet>
      <sheetData sheetId="0" refreshError="1"/>
      <sheetData sheetId="1" refreshError="1">
        <row r="22">
          <cell r="AX22">
            <v>45.56</v>
          </cell>
        </row>
        <row r="23">
          <cell r="AX23">
            <v>45.56</v>
          </cell>
        </row>
        <row r="24">
          <cell r="AX24">
            <v>47.44</v>
          </cell>
        </row>
        <row r="25">
          <cell r="AX25">
            <v>48.19</v>
          </cell>
        </row>
        <row r="26">
          <cell r="AX26">
            <v>48.91</v>
          </cell>
        </row>
        <row r="27">
          <cell r="AX27">
            <v>48.91</v>
          </cell>
        </row>
      </sheetData>
      <sheetData sheetId="2" refreshError="1">
        <row r="22">
          <cell r="AX22">
            <v>44.64</v>
          </cell>
        </row>
        <row r="23">
          <cell r="AX23">
            <v>44.64</v>
          </cell>
        </row>
        <row r="24">
          <cell r="AX24">
            <v>47.2</v>
          </cell>
        </row>
        <row r="25">
          <cell r="AX25">
            <v>47.91</v>
          </cell>
        </row>
        <row r="26">
          <cell r="AX26">
            <v>48.86</v>
          </cell>
        </row>
        <row r="27">
          <cell r="AX27">
            <v>48.86</v>
          </cell>
        </row>
      </sheetData>
      <sheetData sheetId="3" refreshError="1">
        <row r="1">
          <cell r="D1" t="str">
            <v>MTM Calculation of Calpine Renewable QF Contract</v>
          </cell>
          <cell r="AA1" t="str">
            <v>Data linked from other sheet</v>
          </cell>
        </row>
        <row r="2">
          <cell r="E2" t="str">
            <v>Process date</v>
          </cell>
          <cell r="F2">
            <v>38028</v>
          </cell>
        </row>
        <row r="3">
          <cell r="AI3" t="str">
            <v>Calculation of average calandar prices from broker quotes</v>
          </cell>
        </row>
        <row r="4">
          <cell r="M4" t="str">
            <v>Performance Assurance Owed By Seller</v>
          </cell>
          <cell r="Q4" t="str">
            <v>Performance Assurance Owed By SCE</v>
          </cell>
          <cell r="Y4">
            <v>0</v>
          </cell>
          <cell r="AM4" t="str">
            <v>Natsource</v>
          </cell>
          <cell r="AO4" t="str">
            <v>TFS</v>
          </cell>
          <cell r="AP4" t="str">
            <v>Prebon</v>
          </cell>
          <cell r="AS4" t="str">
            <v>Average</v>
          </cell>
        </row>
        <row r="5">
          <cell r="A5" t="str">
            <v>Current Year</v>
          </cell>
          <cell r="B5" t="str">
            <v>Date used in XNPV Calc</v>
          </cell>
          <cell r="C5" t="str">
            <v>Year</v>
          </cell>
          <cell r="D5" t="str">
            <v>Start Date</v>
          </cell>
          <cell r="E5" t="str">
            <v>End date</v>
          </cell>
          <cell r="F5" t="str">
            <v>Proxy for price</v>
          </cell>
          <cell r="G5" t="str">
            <v>CP's  Performance Assurance Threshold Price</v>
          </cell>
          <cell r="H5" t="str">
            <v>SCE's Performance Assurance Threshold Price</v>
          </cell>
          <cell r="I5" t="str">
            <v>Deal Price used to calculate unbilled</v>
          </cell>
          <cell r="J5" t="str">
            <v>Market price</v>
          </cell>
          <cell r="K5" t="str">
            <v>Volume (Realized period)</v>
          </cell>
          <cell r="L5" t="str">
            <v>Volume (Un realized period)</v>
          </cell>
          <cell r="M5" t="str">
            <v>Pi - P0 (Seller)</v>
          </cell>
          <cell r="N5" t="str">
            <v>MTM $</v>
          </cell>
          <cell r="O5" t="str">
            <v>Payable (prior month)</v>
          </cell>
          <cell r="P5" t="str">
            <v>Unbilled (Current month)</v>
          </cell>
          <cell r="Q5" t="str">
            <v>P0 - Pi (SCE)</v>
          </cell>
          <cell r="R5" t="str">
            <v>MTM $</v>
          </cell>
          <cell r="S5" t="str">
            <v>Notional Value (Un realized)</v>
          </cell>
          <cell r="T5" t="str">
            <v>No of days (realized period)</v>
          </cell>
          <cell r="U5" t="str">
            <v>No of days (Unrealized period)</v>
          </cell>
          <cell r="V5" t="str">
            <v>Current Month</v>
          </cell>
          <cell r="W5" t="str">
            <v xml:space="preserve">Prior month energy Paid? (1 - Yes, 0 - No) </v>
          </cell>
          <cell r="X5" t="str">
            <v>Total Notional Value</v>
          </cell>
          <cell r="Y5" t="str">
            <v>Error Check</v>
          </cell>
          <cell r="AB5" t="str">
            <v>Natsource</v>
          </cell>
          <cell r="AD5" t="str">
            <v>TFS</v>
          </cell>
          <cell r="AE5" t="str">
            <v>Prebon</v>
          </cell>
          <cell r="AI5" t="str">
            <v>Onpeak hours</v>
          </cell>
          <cell r="AJ5" t="str">
            <v>Off peak hours</v>
          </cell>
          <cell r="AK5" t="str">
            <v>Days</v>
          </cell>
          <cell r="AL5" t="str">
            <v>Duration</v>
          </cell>
          <cell r="AM5" t="str">
            <v>On peak</v>
          </cell>
          <cell r="AN5" t="str">
            <v>Off Peak</v>
          </cell>
          <cell r="AO5" t="str">
            <v>On Peak</v>
          </cell>
          <cell r="AP5" t="str">
            <v>On peak</v>
          </cell>
          <cell r="AQ5" t="str">
            <v>Off Peak</v>
          </cell>
          <cell r="AR5" t="str">
            <v>Duration</v>
          </cell>
          <cell r="AS5" t="str">
            <v>ON PEAK</v>
          </cell>
          <cell r="AT5" t="str">
            <v>OFF PEAK</v>
          </cell>
          <cell r="AU5" t="str">
            <v>FLAT</v>
          </cell>
        </row>
        <row r="6">
          <cell r="D6" t="str">
            <v>MM/DD/YY</v>
          </cell>
          <cell r="E6" t="str">
            <v>MM/DD/YY</v>
          </cell>
          <cell r="G6" t="str">
            <v>$/MWh</v>
          </cell>
          <cell r="H6" t="str">
            <v>$/MWh</v>
          </cell>
          <cell r="I6" t="str">
            <v>$/MWh</v>
          </cell>
          <cell r="J6" t="str">
            <v>$/MWh</v>
          </cell>
          <cell r="K6" t="str">
            <v>MWh</v>
          </cell>
          <cell r="L6" t="str">
            <v>MWh</v>
          </cell>
          <cell r="M6" t="str">
            <v>$/MWh</v>
          </cell>
          <cell r="N6" t="str">
            <v>$</v>
          </cell>
          <cell r="O6" t="str">
            <v>$</v>
          </cell>
          <cell r="P6" t="str">
            <v>$</v>
          </cell>
          <cell r="Q6" t="str">
            <v>$/MWh</v>
          </cell>
          <cell r="R6" t="str">
            <v>$</v>
          </cell>
          <cell r="S6" t="str">
            <v>$</v>
          </cell>
          <cell r="T6" t="str">
            <v>#</v>
          </cell>
          <cell r="U6" t="str">
            <v>#</v>
          </cell>
          <cell r="AB6" t="str">
            <v>On peak</v>
          </cell>
          <cell r="AC6" t="str">
            <v>Off Peak</v>
          </cell>
          <cell r="AD6" t="str">
            <v>On Peak</v>
          </cell>
          <cell r="AE6" t="str">
            <v>On peak</v>
          </cell>
          <cell r="AF6" t="str">
            <v>Off Peak</v>
          </cell>
          <cell r="AI6">
            <v>4928</v>
          </cell>
          <cell r="AJ6">
            <v>3856</v>
          </cell>
          <cell r="AK6">
            <v>366</v>
          </cell>
          <cell r="AL6" t="str">
            <v>CAL-04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 t="str">
            <v>CAL-04</v>
          </cell>
          <cell r="AS6" t="e">
            <v>#DIV/0!</v>
          </cell>
          <cell r="AT6" t="e">
            <v>#DIV/0!</v>
          </cell>
          <cell r="AU6" t="e">
            <v>#DIV/0!</v>
          </cell>
        </row>
        <row r="7">
          <cell r="C7">
            <v>2003</v>
          </cell>
          <cell r="D7">
            <v>37742</v>
          </cell>
          <cell r="E7">
            <v>37772</v>
          </cell>
          <cell r="F7" t="str">
            <v>CAL-05</v>
          </cell>
          <cell r="G7">
            <v>47.75</v>
          </cell>
          <cell r="H7">
            <v>38.5</v>
          </cell>
          <cell r="I7">
            <v>39.410524193548376</v>
          </cell>
          <cell r="J7">
            <v>47.15</v>
          </cell>
          <cell r="K7">
            <v>148800</v>
          </cell>
          <cell r="L7">
            <v>0</v>
          </cell>
          <cell r="M7">
            <v>-0.60000000000000142</v>
          </cell>
          <cell r="N7">
            <v>0</v>
          </cell>
          <cell r="O7" t="str">
            <v/>
          </cell>
          <cell r="P7" t="str">
            <v/>
          </cell>
          <cell r="Q7">
            <v>-8.6499999999999986</v>
          </cell>
          <cell r="R7">
            <v>0</v>
          </cell>
          <cell r="S7">
            <v>0</v>
          </cell>
          <cell r="T7">
            <v>31</v>
          </cell>
          <cell r="U7">
            <v>0</v>
          </cell>
          <cell r="V7" t="str">
            <v/>
          </cell>
          <cell r="W7" t="str">
            <v/>
          </cell>
          <cell r="X7">
            <v>5864285.9999999981</v>
          </cell>
          <cell r="Y7">
            <v>0</v>
          </cell>
          <cell r="AA7" t="str">
            <v>CAL-04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I7">
            <v>4912</v>
          </cell>
          <cell r="AJ7">
            <v>3848</v>
          </cell>
          <cell r="AK7">
            <v>365</v>
          </cell>
          <cell r="AL7" t="str">
            <v>CAL-05</v>
          </cell>
          <cell r="AM7">
            <v>54.291530944625407</v>
          </cell>
          <cell r="AN7">
            <v>37.817047817047815</v>
          </cell>
          <cell r="AO7">
            <v>54.75</v>
          </cell>
          <cell r="AP7">
            <v>54.25</v>
          </cell>
          <cell r="AQ7">
            <v>37.875</v>
          </cell>
          <cell r="AR7" t="str">
            <v>CAL-05</v>
          </cell>
          <cell r="AS7">
            <v>54.43</v>
          </cell>
          <cell r="AT7">
            <v>37.85</v>
          </cell>
          <cell r="AU7">
            <v>47.15</v>
          </cell>
        </row>
        <row r="8">
          <cell r="C8">
            <v>2003</v>
          </cell>
          <cell r="D8">
            <v>37773</v>
          </cell>
          <cell r="E8">
            <v>37802</v>
          </cell>
          <cell r="F8" t="str">
            <v>CAL-05</v>
          </cell>
          <cell r="G8">
            <v>47.75</v>
          </cell>
          <cell r="H8">
            <v>38.5</v>
          </cell>
          <cell r="I8">
            <v>64.723500000000001</v>
          </cell>
          <cell r="J8">
            <v>47.15</v>
          </cell>
          <cell r="K8">
            <v>144000</v>
          </cell>
          <cell r="L8">
            <v>0</v>
          </cell>
          <cell r="M8">
            <v>-0.60000000000000142</v>
          </cell>
          <cell r="N8">
            <v>0</v>
          </cell>
          <cell r="O8" t="str">
            <v/>
          </cell>
          <cell r="P8" t="str">
            <v/>
          </cell>
          <cell r="Q8">
            <v>-8.6499999999999986</v>
          </cell>
          <cell r="R8">
            <v>0</v>
          </cell>
          <cell r="S8">
            <v>0</v>
          </cell>
          <cell r="T8">
            <v>30</v>
          </cell>
          <cell r="U8">
            <v>0</v>
          </cell>
          <cell r="V8" t="str">
            <v/>
          </cell>
          <cell r="W8" t="str">
            <v/>
          </cell>
          <cell r="X8">
            <v>9320184</v>
          </cell>
          <cell r="Y8">
            <v>0</v>
          </cell>
          <cell r="AA8" t="str">
            <v>CAL-05</v>
          </cell>
          <cell r="AB8">
            <v>54.291530944625407</v>
          </cell>
          <cell r="AC8">
            <v>37.817047817047815</v>
          </cell>
          <cell r="AD8">
            <v>54.75</v>
          </cell>
          <cell r="AE8">
            <v>54.25</v>
          </cell>
          <cell r="AF8">
            <v>37.875</v>
          </cell>
          <cell r="AI8">
            <v>4896</v>
          </cell>
          <cell r="AJ8">
            <v>3864</v>
          </cell>
          <cell r="AK8">
            <v>365</v>
          </cell>
          <cell r="AL8" t="str">
            <v>CAL-06</v>
          </cell>
          <cell r="AM8">
            <v>54.600000000000009</v>
          </cell>
          <cell r="AN8">
            <v>37.799999999999997</v>
          </cell>
          <cell r="AO8">
            <v>54.75</v>
          </cell>
          <cell r="AP8">
            <v>54.75</v>
          </cell>
          <cell r="AQ8">
            <v>38.375</v>
          </cell>
          <cell r="AR8" t="str">
            <v>CAL-06</v>
          </cell>
          <cell r="AS8">
            <v>54.7</v>
          </cell>
          <cell r="AT8">
            <v>38.090000000000003</v>
          </cell>
          <cell r="AU8">
            <v>47.37</v>
          </cell>
        </row>
        <row r="9">
          <cell r="C9">
            <v>2003</v>
          </cell>
          <cell r="D9">
            <v>37803</v>
          </cell>
          <cell r="E9">
            <v>37833</v>
          </cell>
          <cell r="F9" t="str">
            <v>CAL-05</v>
          </cell>
          <cell r="G9">
            <v>47.75</v>
          </cell>
          <cell r="H9">
            <v>38.5</v>
          </cell>
          <cell r="I9">
            <v>63.828467741935491</v>
          </cell>
          <cell r="J9">
            <v>47.15</v>
          </cell>
          <cell r="K9">
            <v>148800</v>
          </cell>
          <cell r="L9">
            <v>0</v>
          </cell>
          <cell r="M9">
            <v>-0.60000000000000142</v>
          </cell>
          <cell r="N9">
            <v>0</v>
          </cell>
          <cell r="O9" t="str">
            <v/>
          </cell>
          <cell r="P9" t="str">
            <v/>
          </cell>
          <cell r="Q9">
            <v>-8.6499999999999986</v>
          </cell>
          <cell r="R9">
            <v>0</v>
          </cell>
          <cell r="S9">
            <v>0</v>
          </cell>
          <cell r="T9">
            <v>31</v>
          </cell>
          <cell r="U9">
            <v>0</v>
          </cell>
          <cell r="V9" t="str">
            <v/>
          </cell>
          <cell r="W9" t="str">
            <v/>
          </cell>
          <cell r="X9">
            <v>9497676.0000000019</v>
          </cell>
          <cell r="Y9">
            <v>0</v>
          </cell>
          <cell r="AA9" t="str">
            <v>CAL-06</v>
          </cell>
          <cell r="AB9">
            <v>54.600000000000009</v>
          </cell>
          <cell r="AC9">
            <v>37.799999999999997</v>
          </cell>
          <cell r="AD9">
            <v>54.75</v>
          </cell>
          <cell r="AE9">
            <v>54.75</v>
          </cell>
          <cell r="AF9">
            <v>38.375</v>
          </cell>
          <cell r="AI9">
            <v>4912</v>
          </cell>
          <cell r="AJ9">
            <v>3848</v>
          </cell>
          <cell r="AK9">
            <v>365</v>
          </cell>
          <cell r="AL9" t="str">
            <v>CAL-07</v>
          </cell>
          <cell r="AM9">
            <v>55</v>
          </cell>
          <cell r="AN9">
            <v>38.25</v>
          </cell>
          <cell r="AO9">
            <v>55</v>
          </cell>
          <cell r="AP9">
            <v>55</v>
          </cell>
          <cell r="AQ9">
            <v>38.625</v>
          </cell>
          <cell r="AR9" t="str">
            <v>CAL-07</v>
          </cell>
          <cell r="AS9">
            <v>55</v>
          </cell>
          <cell r="AT9">
            <v>38.44</v>
          </cell>
          <cell r="AU9">
            <v>47.73</v>
          </cell>
          <cell r="BC9" t="str">
            <v>Row</v>
          </cell>
          <cell r="BD9">
            <v>16</v>
          </cell>
        </row>
        <row r="10">
          <cell r="C10">
            <v>2003</v>
          </cell>
          <cell r="D10">
            <v>37834</v>
          </cell>
          <cell r="E10">
            <v>37864</v>
          </cell>
          <cell r="F10" t="str">
            <v>CAL-05</v>
          </cell>
          <cell r="G10">
            <v>47.75</v>
          </cell>
          <cell r="H10">
            <v>38.5</v>
          </cell>
          <cell r="I10">
            <v>63.824838709677415</v>
          </cell>
          <cell r="J10">
            <v>47.15</v>
          </cell>
          <cell r="K10">
            <v>148800</v>
          </cell>
          <cell r="L10">
            <v>0</v>
          </cell>
          <cell r="M10">
            <v>-0.60000000000000142</v>
          </cell>
          <cell r="N10">
            <v>0</v>
          </cell>
          <cell r="O10" t="str">
            <v/>
          </cell>
          <cell r="P10" t="str">
            <v/>
          </cell>
          <cell r="Q10">
            <v>-8.6499999999999986</v>
          </cell>
          <cell r="R10">
            <v>0</v>
          </cell>
          <cell r="S10">
            <v>0</v>
          </cell>
          <cell r="T10">
            <v>31</v>
          </cell>
          <cell r="U10">
            <v>0</v>
          </cell>
          <cell r="V10" t="str">
            <v/>
          </cell>
          <cell r="W10" t="str">
            <v/>
          </cell>
          <cell r="X10">
            <v>9497136</v>
          </cell>
          <cell r="Y10">
            <v>0</v>
          </cell>
          <cell r="AA10" t="str">
            <v>CAL-07</v>
          </cell>
          <cell r="AB10">
            <v>55</v>
          </cell>
          <cell r="AC10">
            <v>38.25</v>
          </cell>
          <cell r="AD10">
            <v>55</v>
          </cell>
          <cell r="AE10">
            <v>55</v>
          </cell>
          <cell r="AF10">
            <v>38.625</v>
          </cell>
          <cell r="BC10" t="str">
            <v>Start Date</v>
          </cell>
          <cell r="BD10">
            <v>38018</v>
          </cell>
        </row>
        <row r="11">
          <cell r="C11">
            <v>2003</v>
          </cell>
          <cell r="D11">
            <v>37865</v>
          </cell>
          <cell r="E11">
            <v>37894</v>
          </cell>
          <cell r="F11" t="str">
            <v>CAL-05</v>
          </cell>
          <cell r="G11">
            <v>47.75</v>
          </cell>
          <cell r="H11">
            <v>38.5</v>
          </cell>
          <cell r="I11">
            <v>64.723500000000001</v>
          </cell>
          <cell r="J11">
            <v>47.15</v>
          </cell>
          <cell r="K11">
            <v>144000</v>
          </cell>
          <cell r="L11">
            <v>0</v>
          </cell>
          <cell r="M11">
            <v>-0.60000000000000142</v>
          </cell>
          <cell r="N11">
            <v>0</v>
          </cell>
          <cell r="O11" t="str">
            <v/>
          </cell>
          <cell r="P11" t="str">
            <v/>
          </cell>
          <cell r="Q11">
            <v>-8.6499999999999986</v>
          </cell>
          <cell r="R11">
            <v>0</v>
          </cell>
          <cell r="S11">
            <v>0</v>
          </cell>
          <cell r="T11">
            <v>30</v>
          </cell>
          <cell r="U11">
            <v>0</v>
          </cell>
          <cell r="V11" t="str">
            <v/>
          </cell>
          <cell r="W11" t="str">
            <v/>
          </cell>
          <cell r="X11">
            <v>9320184</v>
          </cell>
          <cell r="Y11">
            <v>0</v>
          </cell>
          <cell r="BD11" t="str">
            <v>End Date</v>
          </cell>
          <cell r="BE11">
            <v>38046</v>
          </cell>
        </row>
        <row r="15">
          <cell r="AS15">
            <v>2003</v>
          </cell>
          <cell r="AT15" t="str">
            <v>CAL-05</v>
          </cell>
          <cell r="AU15">
            <v>47.15</v>
          </cell>
        </row>
        <row r="16">
          <cell r="AS16">
            <v>2004</v>
          </cell>
          <cell r="AT16" t="str">
            <v>CAL-05</v>
          </cell>
          <cell r="AU16">
            <v>47.15</v>
          </cell>
        </row>
        <row r="17">
          <cell r="AS17">
            <v>2005</v>
          </cell>
          <cell r="AT17" t="str">
            <v>CAL-05</v>
          </cell>
          <cell r="AU17">
            <v>47.15</v>
          </cell>
        </row>
        <row r="18">
          <cell r="AS18">
            <v>2006</v>
          </cell>
          <cell r="AT18" t="str">
            <v>CAL-06</v>
          </cell>
          <cell r="AU18">
            <v>47.37</v>
          </cell>
        </row>
        <row r="19">
          <cell r="AS19">
            <v>2007</v>
          </cell>
          <cell r="AT19" t="str">
            <v>CAL-07</v>
          </cell>
          <cell r="AU19">
            <v>47.73</v>
          </cell>
        </row>
        <row r="20">
          <cell r="AS20">
            <v>2008</v>
          </cell>
          <cell r="AT20" t="str">
            <v>CAL-07</v>
          </cell>
          <cell r="AU20">
            <v>47.73</v>
          </cell>
        </row>
      </sheetData>
      <sheetData sheetId="4" refreshError="1"/>
      <sheetData sheetId="5" refreshError="1">
        <row r="27">
          <cell r="B27">
            <v>38028</v>
          </cell>
        </row>
        <row r="28">
          <cell r="B28">
            <v>38028</v>
          </cell>
        </row>
        <row r="29">
          <cell r="B29">
            <v>38028</v>
          </cell>
        </row>
        <row r="30">
          <cell r="B30">
            <v>38028</v>
          </cell>
        </row>
      </sheetData>
      <sheetData sheetId="6" refreshError="1"/>
      <sheetData sheetId="7" refreshError="1"/>
      <sheetData sheetId="8" refreshError="1">
        <row r="562">
          <cell r="R562">
            <v>38108</v>
          </cell>
          <cell r="S562">
            <v>-0.32</v>
          </cell>
          <cell r="T562">
            <v>-0.32</v>
          </cell>
          <cell r="U562">
            <v>-0.32</v>
          </cell>
        </row>
        <row r="563">
          <cell r="R563">
            <v>38139</v>
          </cell>
          <cell r="S563">
            <v>-0.32</v>
          </cell>
          <cell r="T563">
            <v>-0.32</v>
          </cell>
          <cell r="U563">
            <v>-0.32</v>
          </cell>
        </row>
        <row r="564">
          <cell r="R564">
            <v>38169</v>
          </cell>
          <cell r="S564">
            <v>-0.32</v>
          </cell>
          <cell r="T564">
            <v>-0.32</v>
          </cell>
          <cell r="U564">
            <v>-0.32</v>
          </cell>
        </row>
        <row r="565">
          <cell r="R565">
            <v>38200</v>
          </cell>
          <cell r="S565">
            <v>-0.32</v>
          </cell>
          <cell r="T565">
            <v>-0.32</v>
          </cell>
          <cell r="U565">
            <v>-0.32</v>
          </cell>
        </row>
        <row r="566">
          <cell r="R566">
            <v>38231</v>
          </cell>
          <cell r="S566">
            <v>-0.32</v>
          </cell>
          <cell r="T566">
            <v>-0.32</v>
          </cell>
          <cell r="U566">
            <v>-0.32</v>
          </cell>
        </row>
        <row r="567">
          <cell r="R567">
            <v>38261</v>
          </cell>
          <cell r="S567">
            <v>-0.32</v>
          </cell>
          <cell r="T567">
            <v>-0.32</v>
          </cell>
          <cell r="U567">
            <v>-0.32</v>
          </cell>
        </row>
        <row r="568">
          <cell r="R568">
            <v>38292</v>
          </cell>
          <cell r="S568">
            <v>-0.3</v>
          </cell>
          <cell r="T568">
            <v>-0.3</v>
          </cell>
          <cell r="U568">
            <v>-0.3</v>
          </cell>
        </row>
        <row r="569">
          <cell r="R569">
            <v>38322</v>
          </cell>
          <cell r="S569">
            <v>-0.3</v>
          </cell>
          <cell r="T569">
            <v>-0.3</v>
          </cell>
          <cell r="U569">
            <v>-0.3</v>
          </cell>
        </row>
        <row r="570">
          <cell r="R570">
            <v>38353</v>
          </cell>
          <cell r="S570">
            <v>-0.3</v>
          </cell>
          <cell r="T570">
            <v>-0.3</v>
          </cell>
          <cell r="U570">
            <v>-0.3</v>
          </cell>
        </row>
        <row r="571">
          <cell r="R571">
            <v>38384</v>
          </cell>
          <cell r="S571">
            <v>-0.3</v>
          </cell>
          <cell r="T571">
            <v>-0.3</v>
          </cell>
          <cell r="U571">
            <v>-0.3</v>
          </cell>
        </row>
        <row r="572">
          <cell r="R572">
            <v>38412</v>
          </cell>
          <cell r="S572">
            <v>-0.3</v>
          </cell>
          <cell r="T572">
            <v>-0.3</v>
          </cell>
          <cell r="U572">
            <v>-0.3</v>
          </cell>
        </row>
        <row r="574">
          <cell r="R574" t="str">
            <v>HENRY HUB SWAP</v>
          </cell>
        </row>
        <row r="575">
          <cell r="R575" t="str">
            <v>Contract</v>
          </cell>
          <cell r="S575">
            <v>38028</v>
          </cell>
          <cell r="T575">
            <v>38027</v>
          </cell>
          <cell r="U575">
            <v>38026</v>
          </cell>
        </row>
        <row r="576">
          <cell r="R576">
            <v>38047</v>
          </cell>
          <cell r="S576">
            <v>5.26</v>
          </cell>
          <cell r="T576">
            <v>5.4039999999999999</v>
          </cell>
          <cell r="U576">
            <v>5.3490000000000002</v>
          </cell>
        </row>
        <row r="577">
          <cell r="R577">
            <v>38078</v>
          </cell>
          <cell r="S577">
            <v>5.2069999999999999</v>
          </cell>
          <cell r="T577">
            <v>5.3289999999999997</v>
          </cell>
          <cell r="U577">
            <v>5.2889999999999997</v>
          </cell>
        </row>
        <row r="578">
          <cell r="R578">
            <v>38108</v>
          </cell>
          <cell r="S578">
            <v>5.202</v>
          </cell>
          <cell r="T578">
            <v>5.2789999999999999</v>
          </cell>
          <cell r="U578">
            <v>5.2409999999999997</v>
          </cell>
        </row>
        <row r="579">
          <cell r="R579">
            <v>38139</v>
          </cell>
          <cell r="S579">
            <v>5.2140000000000004</v>
          </cell>
          <cell r="T579">
            <v>5.2839999999999998</v>
          </cell>
          <cell r="U579">
            <v>5.2510000000000003</v>
          </cell>
        </row>
        <row r="580">
          <cell r="R580">
            <v>38169</v>
          </cell>
          <cell r="S580">
            <v>5.2370000000000001</v>
          </cell>
          <cell r="T580">
            <v>5.306</v>
          </cell>
          <cell r="U580">
            <v>5.274</v>
          </cell>
        </row>
        <row r="581">
          <cell r="R581">
            <v>38200</v>
          </cell>
          <cell r="S581">
            <v>5.25</v>
          </cell>
          <cell r="T581">
            <v>5.319</v>
          </cell>
          <cell r="U581">
            <v>5.2839999999999998</v>
          </cell>
        </row>
        <row r="582">
          <cell r="R582">
            <v>38231</v>
          </cell>
          <cell r="S582">
            <v>5.2130000000000001</v>
          </cell>
          <cell r="T582">
            <v>5.2789999999999999</v>
          </cell>
          <cell r="U582">
            <v>5.2480000000000002</v>
          </cell>
        </row>
        <row r="583">
          <cell r="R583">
            <v>38261</v>
          </cell>
          <cell r="S583">
            <v>5.2229999999999999</v>
          </cell>
          <cell r="T583">
            <v>5.2889999999999997</v>
          </cell>
          <cell r="U583">
            <v>5.2629999999999999</v>
          </cell>
        </row>
        <row r="584">
          <cell r="R584">
            <v>38292</v>
          </cell>
          <cell r="S584">
            <v>5.383</v>
          </cell>
          <cell r="T584">
            <v>5.4489999999999998</v>
          </cell>
          <cell r="U584">
            <v>5.4279999999999999</v>
          </cell>
        </row>
        <row r="585">
          <cell r="R585">
            <v>38322</v>
          </cell>
          <cell r="S585">
            <v>5.5609999999999999</v>
          </cell>
          <cell r="T585">
            <v>5.6189999999999998</v>
          </cell>
          <cell r="U585">
            <v>5.6050000000000004</v>
          </cell>
        </row>
        <row r="586">
          <cell r="R586">
            <v>38353</v>
          </cell>
          <cell r="S586">
            <v>5.6909999999999998</v>
          </cell>
          <cell r="T586">
            <v>5.7489999999999997</v>
          </cell>
          <cell r="U586">
            <v>5.7370000000000001</v>
          </cell>
        </row>
        <row r="587">
          <cell r="R587">
            <v>38384</v>
          </cell>
          <cell r="S587">
            <v>5.6459999999999999</v>
          </cell>
          <cell r="T587">
            <v>5.7009999999999996</v>
          </cell>
          <cell r="U587">
            <v>5.694</v>
          </cell>
        </row>
        <row r="588">
          <cell r="R588">
            <v>38412</v>
          </cell>
          <cell r="S588">
            <v>5.4859999999999998</v>
          </cell>
          <cell r="T588">
            <v>5.5410000000000004</v>
          </cell>
          <cell r="U588">
            <v>5.5339999999999998</v>
          </cell>
        </row>
        <row r="589">
          <cell r="R589">
            <v>38443</v>
          </cell>
          <cell r="S589">
            <v>4.9909999999999997</v>
          </cell>
          <cell r="T589">
            <v>5.0359999999999996</v>
          </cell>
          <cell r="U589">
            <v>5.0289999999999999</v>
          </cell>
        </row>
        <row r="590">
          <cell r="R590">
            <v>38473</v>
          </cell>
          <cell r="S590">
            <v>4.891</v>
          </cell>
          <cell r="T590">
            <v>4.9359999999999999</v>
          </cell>
          <cell r="U590">
            <v>4.9290000000000003</v>
          </cell>
        </row>
        <row r="591">
          <cell r="R591">
            <v>38504</v>
          </cell>
          <cell r="S591">
            <v>4.9160000000000004</v>
          </cell>
          <cell r="T591">
            <v>4.9610000000000003</v>
          </cell>
          <cell r="U591">
            <v>4.9539999999999997</v>
          </cell>
        </row>
        <row r="592">
          <cell r="R592">
            <v>38534</v>
          </cell>
          <cell r="S592">
            <v>4.9509999999999996</v>
          </cell>
          <cell r="T592">
            <v>4.9960000000000004</v>
          </cell>
          <cell r="U592">
            <v>4.9889999999999999</v>
          </cell>
        </row>
        <row r="593">
          <cell r="R593">
            <v>38565</v>
          </cell>
          <cell r="S593">
            <v>4.9610000000000003</v>
          </cell>
          <cell r="T593">
            <v>5.0060000000000002</v>
          </cell>
          <cell r="U593">
            <v>4.9989999999999997</v>
          </cell>
        </row>
        <row r="594">
          <cell r="R594">
            <v>38596</v>
          </cell>
          <cell r="S594">
            <v>4.931</v>
          </cell>
          <cell r="T594">
            <v>4.976</v>
          </cell>
          <cell r="U594">
            <v>4.9690000000000003</v>
          </cell>
        </row>
        <row r="595">
          <cell r="R595">
            <v>38626</v>
          </cell>
          <cell r="S595">
            <v>4.9560000000000004</v>
          </cell>
          <cell r="T595">
            <v>5.0010000000000003</v>
          </cell>
          <cell r="U595">
            <v>4.9939999999999998</v>
          </cell>
        </row>
        <row r="596">
          <cell r="R596">
            <v>38657</v>
          </cell>
          <cell r="S596">
            <v>5.1289999999999996</v>
          </cell>
          <cell r="T596">
            <v>5.1740000000000004</v>
          </cell>
          <cell r="U596">
            <v>5.1669999999999998</v>
          </cell>
        </row>
        <row r="597">
          <cell r="R597">
            <v>38687</v>
          </cell>
          <cell r="S597">
            <v>5.2939999999999996</v>
          </cell>
          <cell r="T597">
            <v>5.3390000000000004</v>
          </cell>
          <cell r="U597">
            <v>5.3339999999999996</v>
          </cell>
        </row>
        <row r="598">
          <cell r="R598">
            <v>38718</v>
          </cell>
          <cell r="S598">
            <v>5.399</v>
          </cell>
          <cell r="T598">
            <v>5.444</v>
          </cell>
          <cell r="U598">
            <v>5.4290000000000003</v>
          </cell>
        </row>
        <row r="599">
          <cell r="R599">
            <v>38749</v>
          </cell>
          <cell r="S599">
            <v>5.3540000000000001</v>
          </cell>
          <cell r="T599">
            <v>5.399</v>
          </cell>
          <cell r="U599">
            <v>5.3840000000000003</v>
          </cell>
        </row>
        <row r="600">
          <cell r="R600">
            <v>38777</v>
          </cell>
          <cell r="S600">
            <v>5.1740000000000004</v>
          </cell>
          <cell r="T600">
            <v>5.2190000000000003</v>
          </cell>
          <cell r="U600">
            <v>5.2039999999999997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MWD "/>
      <sheetName val="WME WIP"/>
      <sheetName val="Calpine Renewable Cntrct  MTM"/>
      <sheetName val="Calpine Chart"/>
      <sheetName val="Check"/>
      <sheetName val="PowerPrices"/>
      <sheetName val="BasisPrices"/>
      <sheetName val="FuturePrices"/>
      <sheetName val="InterestRates"/>
      <sheetName val="Volatility"/>
      <sheetName val="PriceShape"/>
      <sheetName val="BrokerQuote"/>
    </sheetNames>
    <sheetDataSet>
      <sheetData sheetId="0" refreshError="1"/>
      <sheetData sheetId="1" refreshError="1"/>
      <sheetData sheetId="2" refreshError="1"/>
      <sheetData sheetId="3" refreshError="1">
        <row r="81">
          <cell r="K81">
            <v>0</v>
          </cell>
          <cell r="L81">
            <v>38096</v>
          </cell>
        </row>
      </sheetData>
      <sheetData sheetId="4" refreshError="1"/>
      <sheetData sheetId="5" refreshError="1"/>
      <sheetData sheetId="6" refreshError="1">
        <row r="61">
          <cell r="B61">
            <v>38096.616450231479</v>
          </cell>
        </row>
        <row r="62">
          <cell r="B62">
            <v>38096.616452893519</v>
          </cell>
        </row>
        <row r="63">
          <cell r="B63">
            <v>38096.616455439813</v>
          </cell>
        </row>
        <row r="64">
          <cell r="B64">
            <v>38096.616462847225</v>
          </cell>
        </row>
        <row r="65">
          <cell r="B65">
            <v>38096.61647523148</v>
          </cell>
        </row>
        <row r="66">
          <cell r="B66">
            <v>38096.619622453705</v>
          </cell>
        </row>
        <row r="67">
          <cell r="B67">
            <v>38096.623438194445</v>
          </cell>
        </row>
      </sheetData>
      <sheetData sheetId="7" refreshError="1">
        <row r="29">
          <cell r="B29">
            <v>38096.624556365743</v>
          </cell>
        </row>
        <row r="30">
          <cell r="B30">
            <v>38096.625037962964</v>
          </cell>
        </row>
        <row r="31">
          <cell r="B31">
            <v>38096.626157986109</v>
          </cell>
        </row>
        <row r="32">
          <cell r="B32">
            <v>38096.62604988426</v>
          </cell>
        </row>
      </sheetData>
      <sheetData sheetId="8" refreshError="1">
        <row r="34">
          <cell r="B34">
            <v>38096.624556249997</v>
          </cell>
        </row>
        <row r="35">
          <cell r="B35">
            <v>38096.624759027778</v>
          </cell>
        </row>
        <row r="36">
          <cell r="B36">
            <v>38096.624991319448</v>
          </cell>
        </row>
        <row r="37">
          <cell r="B37">
            <v>38096.624961574074</v>
          </cell>
        </row>
      </sheetData>
      <sheetData sheetId="9" refreshError="1">
        <row r="26">
          <cell r="B26">
            <v>38096.62384641204</v>
          </cell>
        </row>
        <row r="27">
          <cell r="B27">
            <v>38096.623849768519</v>
          </cell>
        </row>
        <row r="28">
          <cell r="B28">
            <v>38096.624117013889</v>
          </cell>
        </row>
      </sheetData>
      <sheetData sheetId="10" refreshError="1">
        <row r="28">
          <cell r="B28">
            <v>38096.632372685184</v>
          </cell>
        </row>
        <row r="29">
          <cell r="B29">
            <v>38096.632477430554</v>
          </cell>
        </row>
        <row r="30">
          <cell r="B30">
            <v>38096.632549074071</v>
          </cell>
        </row>
        <row r="31">
          <cell r="B31">
            <v>38096.633481828707</v>
          </cell>
        </row>
        <row r="32">
          <cell r="B32">
            <v>38096.633492939814</v>
          </cell>
        </row>
        <row r="33">
          <cell r="B33">
            <v>38096.633970370371</v>
          </cell>
        </row>
        <row r="34">
          <cell r="B34">
            <v>38096.634969907405</v>
          </cell>
        </row>
      </sheetData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MWD "/>
      <sheetName val="WME WIP"/>
      <sheetName val="Calpine Renewable Cntrct  MTM"/>
      <sheetName val="Calpine Chart"/>
      <sheetName val="Check"/>
      <sheetName val="PowerPrices"/>
      <sheetName val="BasisPrices"/>
      <sheetName val="FuturePrices"/>
      <sheetName val="InterestRates"/>
      <sheetName val="Volatility"/>
      <sheetName val="PriceShape"/>
      <sheetName val="BrokerQuote"/>
    </sheetNames>
    <sheetDataSet>
      <sheetData sheetId="0" refreshError="1"/>
      <sheetData sheetId="1" refreshError="1"/>
      <sheetData sheetId="2" refreshError="1"/>
      <sheetData sheetId="3" refreshError="1">
        <row r="81">
          <cell r="K81">
            <v>0</v>
          </cell>
          <cell r="L81">
            <v>38096</v>
          </cell>
        </row>
      </sheetData>
      <sheetData sheetId="4" refreshError="1"/>
      <sheetData sheetId="5" refreshError="1"/>
      <sheetData sheetId="6" refreshError="1">
        <row r="61">
          <cell r="B61">
            <v>38096.616450231479</v>
          </cell>
        </row>
        <row r="62">
          <cell r="B62">
            <v>38096.616452893519</v>
          </cell>
        </row>
        <row r="63">
          <cell r="B63">
            <v>38096.616455439813</v>
          </cell>
        </row>
        <row r="64">
          <cell r="B64">
            <v>38096.616462847225</v>
          </cell>
        </row>
        <row r="65">
          <cell r="B65">
            <v>38096.61647523148</v>
          </cell>
        </row>
        <row r="66">
          <cell r="B66">
            <v>38096.619622453705</v>
          </cell>
        </row>
        <row r="67">
          <cell r="B67">
            <v>38096.623438194445</v>
          </cell>
        </row>
      </sheetData>
      <sheetData sheetId="7" refreshError="1">
        <row r="29">
          <cell r="B29">
            <v>38096.624556365743</v>
          </cell>
        </row>
        <row r="30">
          <cell r="B30">
            <v>38096.625037962964</v>
          </cell>
        </row>
        <row r="31">
          <cell r="B31">
            <v>38096.626157986109</v>
          </cell>
        </row>
        <row r="32">
          <cell r="B32">
            <v>38096.62604988426</v>
          </cell>
        </row>
      </sheetData>
      <sheetData sheetId="8" refreshError="1">
        <row r="34">
          <cell r="B34">
            <v>38096.624556249997</v>
          </cell>
        </row>
        <row r="35">
          <cell r="B35">
            <v>38096.624759027778</v>
          </cell>
        </row>
        <row r="36">
          <cell r="B36">
            <v>38096.624991319448</v>
          </cell>
        </row>
        <row r="37">
          <cell r="B37">
            <v>38096.624961574074</v>
          </cell>
        </row>
      </sheetData>
      <sheetData sheetId="9" refreshError="1">
        <row r="26">
          <cell r="B26">
            <v>38096.62384641204</v>
          </cell>
        </row>
        <row r="27">
          <cell r="B27">
            <v>38096.623849768519</v>
          </cell>
        </row>
        <row r="28">
          <cell r="B28">
            <v>38096.624117013889</v>
          </cell>
        </row>
      </sheetData>
      <sheetData sheetId="10" refreshError="1">
        <row r="28">
          <cell r="B28">
            <v>38096.632372685184</v>
          </cell>
        </row>
        <row r="29">
          <cell r="B29">
            <v>38096.632477430554</v>
          </cell>
        </row>
        <row r="30">
          <cell r="B30">
            <v>38096.632549074071</v>
          </cell>
        </row>
        <row r="31">
          <cell r="B31">
            <v>38096.633481828707</v>
          </cell>
        </row>
        <row r="32">
          <cell r="B32">
            <v>38096.633492939814</v>
          </cell>
        </row>
        <row r="33">
          <cell r="B33">
            <v>38096.633970370371</v>
          </cell>
        </row>
        <row r="34">
          <cell r="B34">
            <v>38096.634969907405</v>
          </cell>
        </row>
      </sheetData>
      <sheetData sheetId="11" refreshError="1"/>
      <sheetData sheetId="1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Retained Earnings Calc"/>
      <sheetName val="Modi"/>
      <sheetName val="Table"/>
      <sheetName val="Graph"/>
    </sheetNames>
    <sheetDataSet>
      <sheetData sheetId="0" refreshError="1"/>
      <sheetData sheetId="1" refreshError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157B4D-8E88-4F01-8A35-1279672B3A75}">
  <dimension ref="A1:P54"/>
  <sheetViews>
    <sheetView tabSelected="1" zoomScaleNormal="100" workbookViewId="0"/>
  </sheetViews>
  <sheetFormatPr defaultRowHeight="14.5" x14ac:dyDescent="0.35"/>
  <cols>
    <col min="1" max="1" width="4.453125" customWidth="1"/>
    <col min="3" max="3" width="17.54296875" customWidth="1"/>
    <col min="4" max="4" width="13.54296875" customWidth="1"/>
    <col min="5" max="7" width="12.54296875" customWidth="1"/>
    <col min="10" max="10" width="15.54296875" customWidth="1"/>
    <col min="18" max="18" width="22" bestFit="1" customWidth="1"/>
    <col min="19" max="19" width="16" bestFit="1" customWidth="1"/>
  </cols>
  <sheetData>
    <row r="1" spans="1:16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x14ac:dyDescent="0.3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x14ac:dyDescent="0.35">
      <c r="A3" s="1"/>
      <c r="B3" s="2" t="s">
        <v>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x14ac:dyDescent="0.35">
      <c r="A4" s="1"/>
      <c r="B4" s="2" t="s">
        <v>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x14ac:dyDescent="0.35">
      <c r="A5" s="1"/>
      <c r="B5" s="2" t="s">
        <v>3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3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35">
      <c r="A7" s="3" t="s">
        <v>4</v>
      </c>
      <c r="B7" s="2"/>
      <c r="C7" s="2"/>
      <c r="D7" s="4" t="s">
        <v>5</v>
      </c>
      <c r="E7" s="4" t="s">
        <v>6</v>
      </c>
      <c r="F7" s="4" t="s">
        <v>7</v>
      </c>
      <c r="G7" s="4" t="s">
        <v>8</v>
      </c>
      <c r="H7" s="2"/>
      <c r="I7" s="2"/>
      <c r="J7" s="2"/>
      <c r="K7" s="2"/>
      <c r="L7" s="2"/>
      <c r="M7" s="2"/>
      <c r="N7" s="2"/>
      <c r="O7" s="2"/>
      <c r="P7" s="2"/>
    </row>
    <row r="8" spans="1:16" x14ac:dyDescent="0.35">
      <c r="A8" s="3"/>
      <c r="B8" s="2"/>
      <c r="C8" s="2"/>
      <c r="D8" s="5" t="s">
        <v>9</v>
      </c>
      <c r="E8" s="4"/>
      <c r="F8" s="4"/>
      <c r="G8" s="4"/>
      <c r="H8" s="2"/>
      <c r="I8" s="2"/>
      <c r="J8" s="2"/>
      <c r="K8" s="2"/>
      <c r="L8" s="2"/>
      <c r="M8" s="2"/>
      <c r="N8" s="2"/>
      <c r="O8" s="2"/>
      <c r="P8" s="2"/>
    </row>
    <row r="9" spans="1:16" x14ac:dyDescent="0.35">
      <c r="A9" s="2"/>
      <c r="B9" s="2"/>
      <c r="C9" s="6" t="s">
        <v>10</v>
      </c>
      <c r="D9" s="5" t="s">
        <v>11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x14ac:dyDescent="0.35">
      <c r="A10" s="2"/>
      <c r="B10" s="2"/>
      <c r="C10" s="5" t="s">
        <v>12</v>
      </c>
      <c r="D10" s="5" t="s">
        <v>13</v>
      </c>
      <c r="E10" s="5" t="s">
        <v>14</v>
      </c>
      <c r="F10" s="5"/>
      <c r="G10" s="5"/>
      <c r="H10" s="2"/>
      <c r="I10" s="2"/>
      <c r="J10" s="2"/>
      <c r="K10" s="2"/>
      <c r="L10" s="2"/>
      <c r="M10" s="2"/>
      <c r="N10" s="2"/>
      <c r="O10" s="2"/>
      <c r="P10" s="2"/>
    </row>
    <row r="11" spans="1:16" x14ac:dyDescent="0.35">
      <c r="A11" s="7" t="s">
        <v>15</v>
      </c>
      <c r="B11" s="8" t="s">
        <v>16</v>
      </c>
      <c r="C11" s="4" t="s">
        <v>17</v>
      </c>
      <c r="D11" s="8" t="s">
        <v>18</v>
      </c>
      <c r="E11" s="8" t="s">
        <v>19</v>
      </c>
      <c r="F11" s="8" t="s">
        <v>20</v>
      </c>
      <c r="G11" s="8" t="s">
        <v>21</v>
      </c>
      <c r="H11" s="2"/>
      <c r="I11" s="2"/>
      <c r="J11" s="2"/>
      <c r="K11" s="7" t="s">
        <v>22</v>
      </c>
      <c r="L11" s="2"/>
      <c r="M11" s="2"/>
      <c r="N11" s="2"/>
      <c r="O11" s="2"/>
      <c r="P11" s="2"/>
    </row>
    <row r="12" spans="1:16" x14ac:dyDescent="0.35">
      <c r="A12" s="5">
        <v>24</v>
      </c>
      <c r="B12" s="9">
        <v>920</v>
      </c>
      <c r="C12" s="10">
        <f>SUM(D12:G12)</f>
        <v>212654194.6928477</v>
      </c>
      <c r="D12" s="11">
        <f>Incentives!E147+ShareholderAndOther!D64</f>
        <v>78684153.555259317</v>
      </c>
      <c r="E12" s="12"/>
      <c r="F12" s="13">
        <f>G34</f>
        <v>133970041.13758838</v>
      </c>
      <c r="G12" s="12"/>
      <c r="H12" s="2"/>
      <c r="I12" s="2"/>
      <c r="J12" s="2"/>
      <c r="K12" s="2" t="s">
        <v>23</v>
      </c>
      <c r="L12" s="2"/>
      <c r="M12" s="2"/>
      <c r="N12" s="2"/>
      <c r="O12" s="2"/>
      <c r="P12" s="2"/>
    </row>
    <row r="13" spans="1:16" x14ac:dyDescent="0.35">
      <c r="A13" s="5">
        <f>A12+1</f>
        <v>25</v>
      </c>
      <c r="B13" s="9">
        <v>921</v>
      </c>
      <c r="C13" s="10">
        <f t="shared" ref="C13:C25" si="0">SUM(D13:G13)</f>
        <v>2351967.084740696</v>
      </c>
      <c r="D13" s="11">
        <f>Incentives!E148+ShareholderAndOther!D65</f>
        <v>2351967.084740696</v>
      </c>
      <c r="E13" s="12"/>
      <c r="F13" s="14">
        <f>Incentives!G148</f>
        <v>0</v>
      </c>
      <c r="G13" s="12"/>
      <c r="H13" s="2"/>
      <c r="I13" s="2"/>
      <c r="J13" s="2"/>
      <c r="K13" s="2" t="s">
        <v>23</v>
      </c>
      <c r="L13" s="2"/>
      <c r="M13" s="2"/>
      <c r="N13" s="2"/>
      <c r="O13" s="2"/>
      <c r="P13" s="2"/>
    </row>
    <row r="14" spans="1:16" x14ac:dyDescent="0.35">
      <c r="A14" s="5">
        <f t="shared" ref="A14:A25" si="1">A13+1</f>
        <v>26</v>
      </c>
      <c r="B14" s="9">
        <v>922</v>
      </c>
      <c r="C14" s="10">
        <f t="shared" si="0"/>
        <v>-77722052.712449998</v>
      </c>
      <c r="D14" s="11">
        <f>Incentives!E149+ShareholderAndOther!D66</f>
        <v>-10359095.712450001</v>
      </c>
      <c r="E14" s="12"/>
      <c r="F14" s="14">
        <f>Incentives!G149</f>
        <v>-67362957</v>
      </c>
      <c r="G14" s="12"/>
      <c r="H14" s="2"/>
      <c r="I14" s="2"/>
      <c r="J14" s="2"/>
      <c r="K14" s="2" t="s">
        <v>23</v>
      </c>
      <c r="L14" s="2"/>
      <c r="M14" s="2"/>
      <c r="N14" s="2"/>
      <c r="O14" s="2"/>
      <c r="P14" s="2"/>
    </row>
    <row r="15" spans="1:16" x14ac:dyDescent="0.35">
      <c r="A15" s="5">
        <f t="shared" si="1"/>
        <v>27</v>
      </c>
      <c r="B15" s="9">
        <v>923</v>
      </c>
      <c r="C15" s="10">
        <f t="shared" si="0"/>
        <v>8194550.7945344541</v>
      </c>
      <c r="D15" s="11">
        <f>Incentives!E150+ShareholderAndOther!D67</f>
        <v>8194550.7945344541</v>
      </c>
      <c r="E15" s="12"/>
      <c r="F15" s="14">
        <f>Incentives!G150</f>
        <v>0</v>
      </c>
      <c r="G15" s="12"/>
      <c r="H15" s="2"/>
      <c r="I15" s="2"/>
      <c r="J15" s="2"/>
      <c r="K15" s="2" t="s">
        <v>23</v>
      </c>
      <c r="L15" s="2"/>
      <c r="M15" s="2"/>
      <c r="N15" s="2"/>
      <c r="O15" s="2"/>
      <c r="P15" s="2"/>
    </row>
    <row r="16" spans="1:16" x14ac:dyDescent="0.35">
      <c r="A16" s="5">
        <f t="shared" si="1"/>
        <v>28</v>
      </c>
      <c r="B16" s="9">
        <v>924</v>
      </c>
      <c r="C16" s="10">
        <f t="shared" si="0"/>
        <v>0</v>
      </c>
      <c r="D16" s="11">
        <f>Incentives!E151+ShareholderAndOther!D68</f>
        <v>0</v>
      </c>
      <c r="E16" s="12"/>
      <c r="F16" s="14">
        <f>Incentives!G151</f>
        <v>0</v>
      </c>
      <c r="G16" s="12"/>
      <c r="H16" s="2"/>
      <c r="I16" s="2"/>
      <c r="J16" s="2"/>
      <c r="K16" s="2" t="s">
        <v>23</v>
      </c>
      <c r="L16" s="2"/>
      <c r="M16" s="2"/>
      <c r="N16" s="2"/>
      <c r="O16" s="2"/>
      <c r="P16" s="2"/>
    </row>
    <row r="17" spans="1:16" x14ac:dyDescent="0.35">
      <c r="A17" s="5">
        <f t="shared" si="1"/>
        <v>29</v>
      </c>
      <c r="B17" s="9">
        <v>925</v>
      </c>
      <c r="C17" s="10">
        <f t="shared" si="0"/>
        <v>152267277.52000001</v>
      </c>
      <c r="D17" s="11">
        <f>Incentives!E152+ShareholderAndOther!D69</f>
        <v>152267277.52000001</v>
      </c>
      <c r="E17" s="12"/>
      <c r="F17" s="14">
        <f>Incentives!G152</f>
        <v>0</v>
      </c>
      <c r="G17" s="12"/>
      <c r="H17" s="2"/>
      <c r="I17" s="2"/>
      <c r="J17" s="2"/>
      <c r="K17" s="2" t="s">
        <v>23</v>
      </c>
      <c r="L17" s="2"/>
      <c r="M17" s="2"/>
      <c r="N17" s="2"/>
      <c r="O17" s="2"/>
      <c r="P17" s="2"/>
    </row>
    <row r="18" spans="1:16" x14ac:dyDescent="0.35">
      <c r="A18" s="5">
        <f t="shared" si="1"/>
        <v>30</v>
      </c>
      <c r="B18" s="9">
        <v>926</v>
      </c>
      <c r="C18" s="10">
        <f t="shared" si="0"/>
        <v>3580760.4670550358</v>
      </c>
      <c r="D18" s="11">
        <f>Incentives!E153+ShareholderAndOther!D70</f>
        <v>15470760.467055036</v>
      </c>
      <c r="E18" s="12"/>
      <c r="F18" s="14">
        <f>Incentives!G153</f>
        <v>0</v>
      </c>
      <c r="G18" s="13">
        <f>F47</f>
        <v>-11890000</v>
      </c>
      <c r="H18" s="2"/>
      <c r="I18" s="2"/>
      <c r="J18" s="2"/>
      <c r="K18" s="2" t="s">
        <v>23</v>
      </c>
      <c r="L18" s="2"/>
      <c r="M18" s="2"/>
      <c r="N18" s="2"/>
      <c r="O18" s="2"/>
      <c r="P18" s="2"/>
    </row>
    <row r="19" spans="1:16" x14ac:dyDescent="0.35">
      <c r="A19" s="5">
        <f t="shared" si="1"/>
        <v>31</v>
      </c>
      <c r="B19" s="9">
        <v>927</v>
      </c>
      <c r="C19" s="15" t="s">
        <v>24</v>
      </c>
      <c r="D19" s="15" t="s">
        <v>24</v>
      </c>
      <c r="E19" s="15" t="s">
        <v>24</v>
      </c>
      <c r="F19" s="16" t="s">
        <v>24</v>
      </c>
      <c r="G19" s="15" t="s">
        <v>24</v>
      </c>
      <c r="H19" s="2"/>
      <c r="I19" s="2"/>
      <c r="J19" s="2"/>
      <c r="K19" s="2" t="s">
        <v>25</v>
      </c>
      <c r="L19" s="2"/>
      <c r="M19" s="2"/>
      <c r="N19" s="2"/>
      <c r="O19" s="2"/>
      <c r="P19" s="2"/>
    </row>
    <row r="20" spans="1:16" x14ac:dyDescent="0.35">
      <c r="A20" s="5">
        <f t="shared" si="1"/>
        <v>32</v>
      </c>
      <c r="B20" s="9">
        <v>928</v>
      </c>
      <c r="C20" s="10">
        <f t="shared" si="0"/>
        <v>9979027.6099999994</v>
      </c>
      <c r="D20" s="11">
        <f>Incentives!E155+ShareholderAndOther!D72</f>
        <v>9979027.6099999994</v>
      </c>
      <c r="E20" s="12"/>
      <c r="F20" s="14">
        <f>Incentives!G155</f>
        <v>0</v>
      </c>
      <c r="G20" s="12"/>
      <c r="H20" s="2"/>
      <c r="I20" s="2"/>
      <c r="J20" s="2"/>
      <c r="K20" s="2" t="s">
        <v>23</v>
      </c>
      <c r="L20" s="2"/>
      <c r="M20" s="2"/>
      <c r="N20" s="2"/>
      <c r="O20" s="2"/>
      <c r="P20" s="2"/>
    </row>
    <row r="21" spans="1:16" x14ac:dyDescent="0.35">
      <c r="A21" s="5">
        <f t="shared" si="1"/>
        <v>33</v>
      </c>
      <c r="B21" s="9">
        <v>929</v>
      </c>
      <c r="C21" s="10">
        <f t="shared" si="0"/>
        <v>0</v>
      </c>
      <c r="D21" s="11">
        <f>Incentives!E156+ShareholderAndOther!D73</f>
        <v>0</v>
      </c>
      <c r="E21" s="12"/>
      <c r="F21" s="14">
        <f>Incentives!G156</f>
        <v>0</v>
      </c>
      <c r="G21" s="12"/>
      <c r="H21" s="2"/>
      <c r="I21" s="2"/>
      <c r="J21" s="2"/>
      <c r="K21" s="2" t="s">
        <v>23</v>
      </c>
      <c r="L21" s="2"/>
      <c r="M21" s="2"/>
      <c r="N21" s="2"/>
      <c r="O21" s="2"/>
      <c r="P21" s="2"/>
    </row>
    <row r="22" spans="1:16" x14ac:dyDescent="0.35">
      <c r="A22" s="5">
        <f t="shared" si="1"/>
        <v>34</v>
      </c>
      <c r="B22" s="17">
        <v>930.1</v>
      </c>
      <c r="C22" s="18">
        <f t="shared" si="0"/>
        <v>4498348</v>
      </c>
      <c r="D22" s="11">
        <f>Incentives!E157+ShareholderAndOther!D74</f>
        <v>4498348</v>
      </c>
      <c r="E22" s="11"/>
      <c r="F22" s="14">
        <f>Incentives!G157</f>
        <v>0</v>
      </c>
      <c r="G22" s="11"/>
      <c r="H22" s="19"/>
      <c r="I22" s="19"/>
      <c r="J22" s="19"/>
      <c r="K22" s="19" t="s">
        <v>23</v>
      </c>
      <c r="L22" s="19"/>
      <c r="M22" s="19"/>
      <c r="N22" s="19"/>
      <c r="O22" s="19"/>
      <c r="P22" s="2"/>
    </row>
    <row r="23" spans="1:16" x14ac:dyDescent="0.35">
      <c r="A23" s="5">
        <f t="shared" si="1"/>
        <v>35</v>
      </c>
      <c r="B23" s="9">
        <v>930.2</v>
      </c>
      <c r="C23" s="10">
        <f t="shared" si="0"/>
        <v>5984741.049999998</v>
      </c>
      <c r="D23" s="11">
        <f>Incentives!E158+ShareholderAndOther!D75</f>
        <v>5984741.049999998</v>
      </c>
      <c r="E23" s="12"/>
      <c r="F23" s="14">
        <f>Incentives!G158</f>
        <v>0</v>
      </c>
      <c r="G23" s="12"/>
      <c r="H23" s="2"/>
      <c r="I23" s="2"/>
      <c r="J23" s="2"/>
      <c r="K23" s="2" t="s">
        <v>23</v>
      </c>
      <c r="L23" s="2"/>
      <c r="M23" s="2"/>
      <c r="N23" s="2"/>
      <c r="O23" s="2"/>
      <c r="P23" s="2"/>
    </row>
    <row r="24" spans="1:16" x14ac:dyDescent="0.35">
      <c r="A24" s="5">
        <f t="shared" si="1"/>
        <v>36</v>
      </c>
      <c r="B24" s="9">
        <v>931</v>
      </c>
      <c r="C24" s="10">
        <f t="shared" si="0"/>
        <v>12016812.699999999</v>
      </c>
      <c r="D24" s="11">
        <f>Incentives!E159+ShareholderAndOther!D76</f>
        <v>12016812.699999999</v>
      </c>
      <c r="E24" s="12"/>
      <c r="F24" s="14">
        <f>Incentives!G159</f>
        <v>0</v>
      </c>
      <c r="G24" s="12"/>
      <c r="H24" s="2"/>
      <c r="I24" s="2"/>
      <c r="J24" s="2"/>
      <c r="K24" s="2" t="s">
        <v>23</v>
      </c>
      <c r="L24" s="2"/>
      <c r="M24" s="2"/>
      <c r="N24" s="2"/>
      <c r="O24" s="2"/>
      <c r="P24" s="2"/>
    </row>
    <row r="25" spans="1:16" x14ac:dyDescent="0.35">
      <c r="A25" s="5">
        <f t="shared" si="1"/>
        <v>37</v>
      </c>
      <c r="B25" s="9">
        <v>935</v>
      </c>
      <c r="C25" s="10">
        <f t="shared" si="0"/>
        <v>811671.73</v>
      </c>
      <c r="D25" s="11">
        <f>Incentives!E160+ShareholderAndOther!D77</f>
        <v>811671.73</v>
      </c>
      <c r="E25" s="12"/>
      <c r="F25" s="14">
        <f>Incentives!G160</f>
        <v>0</v>
      </c>
      <c r="G25" s="12"/>
      <c r="H25" s="2"/>
      <c r="I25" s="2"/>
      <c r="J25" s="2"/>
      <c r="K25" s="2" t="s">
        <v>23</v>
      </c>
      <c r="L25" s="2"/>
      <c r="M25" s="2"/>
      <c r="N25" s="2"/>
      <c r="O25" s="2"/>
      <c r="P25" s="2"/>
    </row>
    <row r="26" spans="1:16" x14ac:dyDescent="0.3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 x14ac:dyDescent="0.35">
      <c r="A27" s="2"/>
      <c r="B27" s="3" t="s">
        <v>26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6" x14ac:dyDescent="0.35">
      <c r="A28" s="2"/>
      <c r="B28" s="3"/>
      <c r="C28" s="2" t="s">
        <v>27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</row>
    <row r="29" spans="1:16" x14ac:dyDescent="0.35">
      <c r="A29" s="2"/>
      <c r="B29" s="3"/>
      <c r="C29" s="19"/>
      <c r="D29" s="2"/>
      <c r="E29" s="2"/>
      <c r="F29" s="2"/>
      <c r="G29" s="5"/>
      <c r="H29" s="5"/>
      <c r="I29" s="2"/>
      <c r="J29" s="2"/>
      <c r="K29" s="2"/>
      <c r="L29" s="2"/>
      <c r="M29" s="2"/>
      <c r="N29" s="2"/>
      <c r="O29" s="2"/>
      <c r="P29" s="2"/>
    </row>
    <row r="30" spans="1:16" x14ac:dyDescent="0.35">
      <c r="A30" s="2"/>
      <c r="B30" s="3"/>
      <c r="C30" s="20"/>
      <c r="D30" s="20"/>
      <c r="E30" s="20"/>
      <c r="F30" s="2"/>
      <c r="G30" s="5"/>
      <c r="H30" s="5"/>
      <c r="I30" s="2"/>
      <c r="J30" s="2"/>
      <c r="K30" s="2"/>
      <c r="L30" s="2"/>
      <c r="M30" s="2"/>
      <c r="N30" s="2"/>
      <c r="O30" s="2"/>
      <c r="P30" s="2"/>
    </row>
    <row r="31" spans="1:16" x14ac:dyDescent="0.35">
      <c r="A31" s="2"/>
      <c r="B31" s="3"/>
      <c r="C31" s="2"/>
      <c r="D31" s="2"/>
      <c r="E31" s="2"/>
      <c r="F31" s="2"/>
      <c r="G31" s="8" t="s">
        <v>28</v>
      </c>
      <c r="H31" s="8" t="s">
        <v>29</v>
      </c>
      <c r="I31" s="2"/>
      <c r="J31" s="2"/>
      <c r="K31" s="7" t="s">
        <v>22</v>
      </c>
      <c r="L31" s="2"/>
      <c r="M31" s="2"/>
      <c r="N31" s="2"/>
      <c r="O31" s="2"/>
      <c r="P31" s="2"/>
    </row>
    <row r="32" spans="1:16" x14ac:dyDescent="0.35">
      <c r="A32" s="2"/>
      <c r="B32" s="5" t="s">
        <v>30</v>
      </c>
      <c r="C32" s="2"/>
      <c r="D32" s="2"/>
      <c r="E32" s="2"/>
      <c r="F32" s="21" t="s">
        <v>31</v>
      </c>
      <c r="G32" s="11">
        <f>Incentives!E10</f>
        <v>148050456.00999999</v>
      </c>
      <c r="H32" s="22" t="s">
        <v>32</v>
      </c>
      <c r="I32" s="2"/>
      <c r="J32" s="2"/>
      <c r="K32" s="2" t="s">
        <v>33</v>
      </c>
      <c r="L32" s="2"/>
      <c r="M32" s="2"/>
      <c r="N32" s="2"/>
      <c r="O32" s="2"/>
      <c r="P32" s="2"/>
    </row>
    <row r="33" spans="1:16" x14ac:dyDescent="0.35">
      <c r="A33" s="2"/>
      <c r="B33" s="5" t="s">
        <v>34</v>
      </c>
      <c r="C33" s="19"/>
      <c r="D33" s="2"/>
      <c r="E33" s="2"/>
      <c r="F33" s="21" t="s">
        <v>35</v>
      </c>
      <c r="G33" s="23">
        <f>E37</f>
        <v>14080414.872411605</v>
      </c>
      <c r="H33" s="22" t="str">
        <f>"Note 2, "&amp;B37&amp;""</f>
        <v>Note 2, d</v>
      </c>
      <c r="I33" s="2"/>
      <c r="J33" s="2"/>
      <c r="K33" s="2"/>
      <c r="L33" s="2"/>
      <c r="M33" s="2"/>
      <c r="N33" s="2"/>
      <c r="O33" s="2"/>
      <c r="P33" s="2"/>
    </row>
    <row r="34" spans="1:16" x14ac:dyDescent="0.35">
      <c r="A34" s="2"/>
      <c r="B34" s="5" t="s">
        <v>36</v>
      </c>
      <c r="C34" s="2"/>
      <c r="D34" s="2"/>
      <c r="E34" s="2"/>
      <c r="F34" s="21" t="s">
        <v>37</v>
      </c>
      <c r="G34" s="24">
        <f>G32-G33</f>
        <v>133970041.13758838</v>
      </c>
      <c r="H34" s="2"/>
      <c r="I34" s="2"/>
      <c r="J34" s="2"/>
      <c r="K34" s="2"/>
      <c r="L34" s="2"/>
      <c r="M34" s="2"/>
      <c r="N34" s="2"/>
      <c r="O34" s="2"/>
      <c r="P34" s="2"/>
    </row>
    <row r="35" spans="1:16" x14ac:dyDescent="0.35">
      <c r="A35" s="2"/>
      <c r="B35" s="2"/>
      <c r="C35" s="20" t="s">
        <v>38</v>
      </c>
      <c r="D35" s="20"/>
      <c r="E35" s="20"/>
      <c r="F35" s="2"/>
      <c r="G35" s="24"/>
      <c r="H35" s="2"/>
      <c r="I35" s="2"/>
      <c r="J35" s="2"/>
      <c r="K35" s="2"/>
      <c r="L35" s="2"/>
      <c r="M35" s="2"/>
      <c r="N35" s="2"/>
      <c r="O35" s="2"/>
      <c r="P35" s="2"/>
    </row>
    <row r="36" spans="1:16" x14ac:dyDescent="0.35">
      <c r="A36" s="2"/>
      <c r="B36" s="2"/>
      <c r="C36" s="2"/>
      <c r="D36" s="25" t="s">
        <v>39</v>
      </c>
      <c r="E36" s="8" t="s">
        <v>28</v>
      </c>
      <c r="F36" s="8" t="s">
        <v>29</v>
      </c>
      <c r="G36" s="24"/>
      <c r="H36" s="2"/>
      <c r="I36" s="2"/>
      <c r="J36" s="2"/>
      <c r="K36" s="7" t="s">
        <v>22</v>
      </c>
      <c r="L36" s="2"/>
      <c r="M36" s="2"/>
      <c r="N36" s="2"/>
      <c r="O36" s="2"/>
      <c r="P36" s="2"/>
    </row>
    <row r="37" spans="1:16" x14ac:dyDescent="0.35">
      <c r="A37" s="2"/>
      <c r="B37" s="5" t="s">
        <v>40</v>
      </c>
      <c r="C37" s="2"/>
      <c r="D37" s="2" t="s">
        <v>41</v>
      </c>
      <c r="E37" s="14">
        <f>Incentives!G35</f>
        <v>14080414.872411605</v>
      </c>
      <c r="F37" s="22" t="s">
        <v>42</v>
      </c>
      <c r="G37" s="24"/>
      <c r="H37" s="2"/>
      <c r="I37" s="2"/>
      <c r="J37" s="2"/>
      <c r="K37" s="2" t="s">
        <v>43</v>
      </c>
      <c r="L37" s="2"/>
      <c r="M37" s="2"/>
      <c r="N37" s="2"/>
      <c r="O37" s="2"/>
      <c r="P37" s="2"/>
    </row>
    <row r="38" spans="1:16" x14ac:dyDescent="0.35">
      <c r="A38" s="2"/>
      <c r="B38" s="5" t="s">
        <v>44</v>
      </c>
      <c r="C38" s="2"/>
      <c r="D38" s="19" t="s">
        <v>45</v>
      </c>
      <c r="E38" s="14">
        <f>Incentives!G36</f>
        <v>6519087.5034648124</v>
      </c>
      <c r="F38" s="22" t="s">
        <v>42</v>
      </c>
      <c r="G38" s="24"/>
      <c r="H38" s="2"/>
      <c r="I38" s="2"/>
      <c r="J38" s="2"/>
      <c r="K38" s="2" t="s">
        <v>43</v>
      </c>
      <c r="L38" s="2"/>
      <c r="M38" s="2"/>
      <c r="N38" s="2"/>
      <c r="O38" s="2"/>
      <c r="P38" s="2"/>
    </row>
    <row r="39" spans="1:16" x14ac:dyDescent="0.35">
      <c r="A39" s="2"/>
      <c r="B39" s="5" t="s">
        <v>46</v>
      </c>
      <c r="C39" s="2"/>
      <c r="D39" s="19" t="s">
        <v>47</v>
      </c>
      <c r="E39" s="26">
        <f>Incentives!G37</f>
        <v>22710657.624123573</v>
      </c>
      <c r="F39" s="22" t="s">
        <v>42</v>
      </c>
      <c r="G39" s="24"/>
      <c r="H39" s="2"/>
      <c r="I39" s="2"/>
      <c r="J39" s="2"/>
      <c r="K39" s="2" t="s">
        <v>43</v>
      </c>
      <c r="L39" s="2"/>
      <c r="M39" s="2"/>
      <c r="N39" s="2"/>
      <c r="O39" s="2"/>
      <c r="P39" s="2"/>
    </row>
    <row r="40" spans="1:16" x14ac:dyDescent="0.35">
      <c r="A40" s="2"/>
      <c r="B40" s="5" t="s">
        <v>48</v>
      </c>
      <c r="C40" s="2"/>
      <c r="D40" s="21" t="s">
        <v>49</v>
      </c>
      <c r="E40" s="24">
        <f>SUM(E37:E39)</f>
        <v>43310159.999999993</v>
      </c>
      <c r="F40" s="22" t="str">
        <f>"Sum of "&amp;B37&amp;" to "&amp;B39&amp;""</f>
        <v>Sum of d to f</v>
      </c>
      <c r="G40" s="24"/>
      <c r="H40" s="2"/>
      <c r="I40" s="2"/>
      <c r="J40" s="2"/>
      <c r="K40" s="2"/>
      <c r="L40" s="2"/>
      <c r="M40" s="2"/>
      <c r="N40" s="2"/>
      <c r="O40" s="2"/>
      <c r="P40" s="2"/>
    </row>
    <row r="41" spans="1:16" x14ac:dyDescent="0.3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</row>
    <row r="42" spans="1:16" x14ac:dyDescent="0.35">
      <c r="A42" s="2"/>
      <c r="B42" s="3" t="s">
        <v>50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</row>
    <row r="43" spans="1:16" x14ac:dyDescent="0.35">
      <c r="A43" s="2"/>
      <c r="B43" s="2"/>
      <c r="C43" s="2"/>
      <c r="D43" s="2"/>
      <c r="E43" s="2"/>
      <c r="F43" s="8" t="s">
        <v>28</v>
      </c>
      <c r="G43" s="25" t="s">
        <v>51</v>
      </c>
      <c r="H43" s="2"/>
      <c r="I43" s="2"/>
      <c r="J43" s="2"/>
      <c r="K43" s="7" t="s">
        <v>22</v>
      </c>
      <c r="L43" s="2"/>
      <c r="M43" s="2"/>
      <c r="N43" s="2"/>
      <c r="O43" s="2"/>
      <c r="P43" s="2"/>
    </row>
    <row r="44" spans="1:16" x14ac:dyDescent="0.35">
      <c r="A44" s="2"/>
      <c r="B44" s="5" t="s">
        <v>30</v>
      </c>
      <c r="C44" s="2"/>
      <c r="D44" s="2"/>
      <c r="E44" s="21" t="s">
        <v>52</v>
      </c>
      <c r="F44" s="27">
        <v>6329000</v>
      </c>
      <c r="G44" s="22" t="s">
        <v>53</v>
      </c>
      <c r="H44" s="2"/>
      <c r="I44" s="2"/>
      <c r="J44" s="2"/>
      <c r="K44" s="2"/>
      <c r="L44" s="2"/>
      <c r="M44" s="2"/>
      <c r="N44" s="2"/>
      <c r="O44" s="2"/>
      <c r="P44" s="2"/>
    </row>
    <row r="45" spans="1:16" x14ac:dyDescent="0.35">
      <c r="A45" s="2"/>
      <c r="B45" s="5" t="s">
        <v>34</v>
      </c>
      <c r="C45" s="2"/>
      <c r="D45" s="2"/>
      <c r="E45" s="21" t="s">
        <v>54</v>
      </c>
      <c r="F45" s="28">
        <v>18219000</v>
      </c>
      <c r="G45" s="22" t="s">
        <v>55</v>
      </c>
      <c r="H45" s="2"/>
      <c r="I45" s="2"/>
      <c r="J45" s="2"/>
      <c r="K45" s="29" t="s">
        <v>55</v>
      </c>
      <c r="L45" s="2"/>
      <c r="M45" s="2"/>
      <c r="N45" s="2"/>
      <c r="O45" s="2"/>
      <c r="P45" s="2"/>
    </row>
    <row r="46" spans="1:16" x14ac:dyDescent="0.35">
      <c r="A46" s="2"/>
      <c r="B46" s="5" t="s">
        <v>36</v>
      </c>
      <c r="C46" s="2"/>
      <c r="D46" s="2"/>
      <c r="E46" s="21" t="s">
        <v>56</v>
      </c>
      <c r="F46" s="30">
        <v>6329000</v>
      </c>
      <c r="G46" s="22" t="s">
        <v>32</v>
      </c>
      <c r="H46" s="2"/>
      <c r="I46" s="2"/>
      <c r="J46" s="2"/>
      <c r="K46" s="2" t="s">
        <v>32</v>
      </c>
      <c r="L46" s="2"/>
      <c r="M46" s="2"/>
      <c r="N46" s="2"/>
      <c r="O46" s="2"/>
      <c r="P46" s="2"/>
    </row>
    <row r="47" spans="1:16" x14ac:dyDescent="0.35">
      <c r="A47" s="2"/>
      <c r="B47" s="5" t="s">
        <v>40</v>
      </c>
      <c r="C47" s="2"/>
      <c r="D47" s="2"/>
      <c r="E47" s="21" t="s">
        <v>57</v>
      </c>
      <c r="F47" s="24">
        <f>F46-F45</f>
        <v>-11890000</v>
      </c>
      <c r="G47" s="22" t="str">
        <f>""&amp;B46&amp;" - "&amp;B45&amp;""</f>
        <v>c - b</v>
      </c>
      <c r="H47" s="2"/>
      <c r="I47" s="2"/>
      <c r="J47" s="2"/>
      <c r="K47" s="2"/>
      <c r="L47" s="2"/>
      <c r="M47" s="2"/>
      <c r="N47" s="2"/>
      <c r="O47" s="2"/>
      <c r="P47" s="2"/>
    </row>
    <row r="48" spans="1:16" x14ac:dyDescent="0.3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</row>
    <row r="49" spans="2:11" x14ac:dyDescent="0.35">
      <c r="B49" s="3"/>
    </row>
    <row r="50" spans="2:11" x14ac:dyDescent="0.35">
      <c r="F50" s="8"/>
      <c r="G50" s="25"/>
      <c r="K50" s="31"/>
    </row>
    <row r="51" spans="2:11" x14ac:dyDescent="0.35">
      <c r="B51" s="5"/>
      <c r="E51" s="21"/>
      <c r="F51" s="27"/>
      <c r="G51" s="22"/>
    </row>
    <row r="52" spans="2:11" x14ac:dyDescent="0.35">
      <c r="B52" s="5"/>
      <c r="E52" s="21"/>
      <c r="F52" s="27"/>
    </row>
    <row r="53" spans="2:11" x14ac:dyDescent="0.35">
      <c r="B53" s="5"/>
      <c r="E53" s="21"/>
      <c r="F53" s="27"/>
      <c r="K53" s="22"/>
    </row>
    <row r="54" spans="2:11" x14ac:dyDescent="0.35">
      <c r="B54" s="5"/>
      <c r="E54" s="21"/>
      <c r="F54" s="32"/>
      <c r="G54" s="22"/>
    </row>
  </sheetData>
  <pageMargins left="0.7" right="0.7" top="1.0645833333333301" bottom="0.75" header="0.3" footer="0.3"/>
  <pageSetup scale="69" orientation="landscape" cellComments="asDisplayed" r:id="rId1"/>
  <headerFooter>
    <oddHeader xml:space="preserve">&amp;R&amp;"Arial,Regular"&amp;10TO2021 Draft Annual Update
Attachment 5
WP - Schedule 20 - A and G   
Page &amp;P of &amp;N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CDC811-1524-433E-A9EE-59990ACC963F}">
  <dimension ref="A1:P80"/>
  <sheetViews>
    <sheetView topLeftCell="A61" zoomScaleNormal="100" zoomScaleSheetLayoutView="100" workbookViewId="0"/>
  </sheetViews>
  <sheetFormatPr defaultRowHeight="14.5" x14ac:dyDescent="0.35"/>
  <cols>
    <col min="1" max="1" width="3.54296875" customWidth="1"/>
    <col min="2" max="2" width="10.7265625" customWidth="1"/>
    <col min="3" max="3" width="12" customWidth="1"/>
    <col min="4" max="4" width="17.7265625" customWidth="1"/>
    <col min="5" max="5" width="13.54296875" customWidth="1"/>
    <col min="6" max="6" width="49.453125" customWidth="1"/>
    <col min="7" max="7" width="16.1796875" customWidth="1"/>
    <col min="9" max="9" width="13.453125" customWidth="1"/>
    <col min="11" max="11" width="12.453125" customWidth="1"/>
    <col min="12" max="12" width="11.453125" bestFit="1" customWidth="1"/>
    <col min="14" max="14" width="11.1796875" bestFit="1" customWidth="1"/>
    <col min="17" max="17" width="11.453125" customWidth="1"/>
  </cols>
  <sheetData>
    <row r="1" spans="1:15" x14ac:dyDescent="0.35">
      <c r="A1" s="1" t="s">
        <v>58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x14ac:dyDescent="0.3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x14ac:dyDescent="0.35">
      <c r="A3" s="1" t="s">
        <v>59</v>
      </c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x14ac:dyDescent="0.3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x14ac:dyDescent="0.35">
      <c r="A5" s="2"/>
      <c r="B5" s="2"/>
      <c r="C5" s="2"/>
      <c r="D5" s="33" t="s">
        <v>9</v>
      </c>
      <c r="E5" s="33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x14ac:dyDescent="0.35">
      <c r="A6" s="2"/>
      <c r="B6" s="34" t="s">
        <v>60</v>
      </c>
      <c r="C6" s="33" t="s">
        <v>61</v>
      </c>
      <c r="D6" s="33" t="s">
        <v>62</v>
      </c>
      <c r="E6" s="7" t="s">
        <v>63</v>
      </c>
      <c r="G6" s="2"/>
      <c r="H6" s="2"/>
      <c r="I6" s="2"/>
      <c r="J6" s="2"/>
      <c r="K6" s="2"/>
      <c r="L6" s="2"/>
      <c r="M6" s="2"/>
      <c r="N6" s="2"/>
    </row>
    <row r="7" spans="1:15" x14ac:dyDescent="0.35">
      <c r="A7" s="2"/>
      <c r="B7" s="35" t="s">
        <v>64</v>
      </c>
      <c r="C7" s="9">
        <v>920</v>
      </c>
      <c r="D7" s="24">
        <f>ShareholderExcDetail!B12</f>
        <v>1289664.8252593032</v>
      </c>
      <c r="E7" s="2" t="s">
        <v>65</v>
      </c>
      <c r="G7" s="2"/>
      <c r="H7" s="2"/>
      <c r="I7" s="2"/>
      <c r="J7" s="2"/>
      <c r="K7" s="2"/>
      <c r="L7" s="2"/>
      <c r="M7" s="2"/>
      <c r="N7" s="2"/>
    </row>
    <row r="8" spans="1:15" x14ac:dyDescent="0.35">
      <c r="A8" s="2"/>
      <c r="B8" s="35" t="s">
        <v>66</v>
      </c>
      <c r="C8" s="9">
        <v>921</v>
      </c>
      <c r="D8" s="24">
        <f>ShareholderExcDetail!B21</f>
        <v>2351967.084740696</v>
      </c>
      <c r="E8" s="2" t="s">
        <v>65</v>
      </c>
      <c r="G8" s="2"/>
      <c r="H8" s="2"/>
      <c r="I8" s="2"/>
      <c r="J8" s="2"/>
      <c r="K8" s="2"/>
      <c r="L8" s="2"/>
      <c r="M8" s="2"/>
      <c r="N8" s="2"/>
    </row>
    <row r="9" spans="1:15" x14ac:dyDescent="0.35">
      <c r="A9" s="2"/>
      <c r="B9" s="35" t="s">
        <v>67</v>
      </c>
      <c r="C9" s="9">
        <v>923</v>
      </c>
      <c r="D9" s="24">
        <f>ShareholderExcDetail!B26</f>
        <v>6295946.6766666705</v>
      </c>
      <c r="E9" s="2" t="s">
        <v>65</v>
      </c>
      <c r="G9" s="2"/>
      <c r="H9" s="2"/>
      <c r="I9" s="2"/>
      <c r="J9" s="2"/>
      <c r="K9" s="2"/>
      <c r="L9" s="2"/>
      <c r="M9" s="2"/>
      <c r="N9" s="2"/>
    </row>
    <row r="10" spans="1:15" x14ac:dyDescent="0.35">
      <c r="A10" s="2"/>
      <c r="B10" s="35" t="s">
        <v>68</v>
      </c>
      <c r="C10" s="9">
        <v>925</v>
      </c>
      <c r="D10" s="24">
        <f>ShareholderExcDetail!B30</f>
        <v>151960429.58000001</v>
      </c>
      <c r="E10" s="2" t="s">
        <v>65</v>
      </c>
      <c r="G10" s="2"/>
      <c r="H10" s="2"/>
      <c r="I10" s="2"/>
      <c r="J10" s="2"/>
      <c r="K10" s="2"/>
      <c r="L10" s="2"/>
      <c r="M10" s="2"/>
      <c r="N10" s="2"/>
    </row>
    <row r="11" spans="1:15" x14ac:dyDescent="0.35">
      <c r="A11" s="2"/>
      <c r="B11" s="35" t="s">
        <v>69</v>
      </c>
      <c r="C11" s="9">
        <v>926</v>
      </c>
      <c r="D11" s="24">
        <f>ShareholderExcDetail!B40</f>
        <v>1158628.2346050343</v>
      </c>
      <c r="E11" s="2" t="s">
        <v>65</v>
      </c>
      <c r="G11" s="2"/>
      <c r="H11" s="2"/>
      <c r="I11" s="2"/>
      <c r="J11" s="2"/>
      <c r="K11" s="2"/>
      <c r="L11" s="2"/>
      <c r="M11" s="2"/>
      <c r="N11" s="2"/>
    </row>
    <row r="12" spans="1:15" x14ac:dyDescent="0.35">
      <c r="A12" s="2"/>
      <c r="B12" s="35" t="s">
        <v>70</v>
      </c>
      <c r="C12" s="9">
        <v>928</v>
      </c>
      <c r="D12" s="24">
        <f>ShareholderExcDetail!B44</f>
        <v>4659.83</v>
      </c>
      <c r="E12" s="2" t="s">
        <v>65</v>
      </c>
      <c r="G12" s="2"/>
      <c r="H12" s="2"/>
      <c r="I12" s="2"/>
      <c r="J12" s="2"/>
      <c r="K12" s="2"/>
      <c r="L12" s="2"/>
      <c r="M12" s="2"/>
      <c r="N12" s="2"/>
    </row>
    <row r="13" spans="1:15" x14ac:dyDescent="0.35">
      <c r="A13" s="2"/>
      <c r="B13" s="35" t="s">
        <v>71</v>
      </c>
      <c r="C13" s="9">
        <v>930.2</v>
      </c>
      <c r="D13" s="36">
        <f>ShareholderExcDetail!B49</f>
        <v>741122.67</v>
      </c>
      <c r="E13" s="2" t="s">
        <v>65</v>
      </c>
      <c r="G13" s="2"/>
      <c r="H13" s="2"/>
      <c r="I13" s="2"/>
      <c r="J13" s="2"/>
      <c r="K13" s="2"/>
      <c r="L13" s="2"/>
      <c r="M13" s="2"/>
      <c r="N13" s="2"/>
    </row>
    <row r="14" spans="1:15" x14ac:dyDescent="0.35">
      <c r="A14" s="2"/>
      <c r="B14" s="2"/>
      <c r="C14" s="37" t="s">
        <v>72</v>
      </c>
      <c r="D14" s="24">
        <f>SUM(D7:D13)</f>
        <v>163802418.90127173</v>
      </c>
      <c r="E14" s="24"/>
      <c r="F14" s="2"/>
      <c r="G14" s="2"/>
      <c r="H14" s="2"/>
      <c r="I14" s="2"/>
      <c r="J14" s="2"/>
      <c r="K14" s="2"/>
      <c r="L14" s="2"/>
      <c r="M14" s="24"/>
      <c r="N14" s="2"/>
    </row>
    <row r="15" spans="1:15" x14ac:dyDescent="0.3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 x14ac:dyDescent="0.35">
      <c r="A16" s="1" t="s">
        <v>73</v>
      </c>
      <c r="B16" s="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 x14ac:dyDescent="0.35">
      <c r="A17" s="1"/>
      <c r="B17" s="2" t="s">
        <v>74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 x14ac:dyDescent="0.35">
      <c r="A18" s="1"/>
      <c r="B18" s="2" t="s">
        <v>75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 x14ac:dyDescent="0.3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5" x14ac:dyDescent="0.35">
      <c r="A20" s="2"/>
      <c r="B20" s="2"/>
      <c r="C20" s="2"/>
      <c r="D20" s="33" t="s">
        <v>45</v>
      </c>
      <c r="E20" s="33"/>
      <c r="F20" s="2"/>
      <c r="G20" s="2"/>
      <c r="H20" s="2"/>
      <c r="I20" s="2"/>
      <c r="J20" s="2"/>
      <c r="K20" s="2"/>
      <c r="L20" s="1"/>
      <c r="M20" s="6"/>
      <c r="N20" s="2"/>
      <c r="O20" s="2"/>
    </row>
    <row r="21" spans="1:15" x14ac:dyDescent="0.35">
      <c r="A21" s="2"/>
      <c r="B21" s="34" t="s">
        <v>60</v>
      </c>
      <c r="C21" s="33" t="s">
        <v>61</v>
      </c>
      <c r="D21" s="33" t="s">
        <v>11</v>
      </c>
      <c r="E21" s="7" t="s">
        <v>76</v>
      </c>
      <c r="G21" s="2"/>
      <c r="H21" s="2"/>
      <c r="I21" s="2"/>
      <c r="J21" s="2"/>
      <c r="K21" s="1"/>
      <c r="L21" s="6"/>
      <c r="M21" s="2"/>
      <c r="N21" s="2"/>
    </row>
    <row r="22" spans="1:15" x14ac:dyDescent="0.35">
      <c r="B22" s="6" t="s">
        <v>77</v>
      </c>
      <c r="C22" s="17">
        <v>920</v>
      </c>
      <c r="D22" s="38">
        <v>91562.700000000012</v>
      </c>
      <c r="E22" s="19" t="s">
        <v>78</v>
      </c>
      <c r="F22" s="39"/>
      <c r="G22" s="2"/>
      <c r="H22" s="2"/>
      <c r="I22" s="2"/>
      <c r="J22" s="2"/>
      <c r="K22" s="2"/>
      <c r="L22" s="35"/>
      <c r="M22" s="2"/>
      <c r="N22" s="2"/>
    </row>
    <row r="23" spans="1:15" x14ac:dyDescent="0.35">
      <c r="A23" s="2"/>
      <c r="B23" s="6" t="s">
        <v>79</v>
      </c>
      <c r="C23" s="17">
        <v>920</v>
      </c>
      <c r="D23" s="38">
        <v>312717.25</v>
      </c>
      <c r="E23" s="19" t="s">
        <v>80</v>
      </c>
      <c r="F23" s="39"/>
      <c r="G23" s="19"/>
      <c r="H23" s="2"/>
      <c r="I23" s="2"/>
      <c r="J23" s="2"/>
      <c r="K23" s="2"/>
      <c r="L23" s="35"/>
      <c r="M23" s="2"/>
      <c r="N23" s="2"/>
    </row>
    <row r="24" spans="1:15" x14ac:dyDescent="0.35">
      <c r="A24" s="2"/>
      <c r="B24" s="35" t="s">
        <v>81</v>
      </c>
      <c r="C24" s="17">
        <v>920</v>
      </c>
      <c r="D24" s="38">
        <v>-1031114.7200000001</v>
      </c>
      <c r="E24" s="19" t="s">
        <v>82</v>
      </c>
      <c r="F24" s="39"/>
      <c r="G24" s="19"/>
      <c r="H24" s="2"/>
      <c r="I24" s="2"/>
      <c r="J24" s="2"/>
      <c r="K24" s="2"/>
      <c r="L24" s="6"/>
      <c r="M24" s="2"/>
      <c r="N24" s="2"/>
    </row>
    <row r="25" spans="1:15" x14ac:dyDescent="0.35">
      <c r="A25" s="2"/>
      <c r="B25" s="35" t="s">
        <v>83</v>
      </c>
      <c r="C25" s="17">
        <v>920</v>
      </c>
      <c r="D25" s="38">
        <v>8292007.5800000001</v>
      </c>
      <c r="E25" s="19" t="s">
        <v>84</v>
      </c>
      <c r="F25" s="39"/>
      <c r="G25" s="19"/>
      <c r="H25" s="2"/>
      <c r="I25" s="2"/>
      <c r="J25" s="2"/>
      <c r="K25" s="19"/>
      <c r="L25" s="6"/>
      <c r="M25" s="2"/>
      <c r="N25" s="2"/>
    </row>
    <row r="26" spans="1:15" x14ac:dyDescent="0.35">
      <c r="A26" s="2"/>
      <c r="B26" s="6" t="s">
        <v>85</v>
      </c>
      <c r="C26" s="17">
        <v>920</v>
      </c>
      <c r="D26" s="38">
        <v>777465.91</v>
      </c>
      <c r="E26" s="19" t="s">
        <v>86</v>
      </c>
      <c r="F26" s="39"/>
      <c r="G26" s="19"/>
      <c r="H26" s="2"/>
      <c r="I26" s="2"/>
      <c r="J26" s="2"/>
      <c r="K26" s="19"/>
      <c r="L26" s="6"/>
      <c r="M26" s="2"/>
      <c r="N26" s="35"/>
    </row>
    <row r="27" spans="1:15" x14ac:dyDescent="0.35">
      <c r="A27" s="2"/>
      <c r="B27" s="6" t="s">
        <v>87</v>
      </c>
      <c r="C27" s="17">
        <v>920</v>
      </c>
      <c r="D27" s="38">
        <v>3036689.56</v>
      </c>
      <c r="E27" s="19" t="s">
        <v>88</v>
      </c>
      <c r="F27" s="39"/>
      <c r="G27" s="19"/>
      <c r="H27" s="2"/>
      <c r="I27" s="2"/>
      <c r="J27" s="2"/>
      <c r="K27" s="19"/>
      <c r="L27" s="35"/>
      <c r="M27" s="2"/>
      <c r="N27" s="35"/>
    </row>
    <row r="28" spans="1:15" x14ac:dyDescent="0.35">
      <c r="A28" s="2"/>
      <c r="B28" s="6" t="s">
        <v>89</v>
      </c>
      <c r="C28" s="17">
        <v>920</v>
      </c>
      <c r="D28" s="38">
        <v>894974.16</v>
      </c>
      <c r="E28" s="19" t="s">
        <v>90</v>
      </c>
      <c r="F28" s="39"/>
      <c r="G28" s="19"/>
      <c r="H28" s="2"/>
      <c r="I28" s="2"/>
      <c r="J28" s="2"/>
      <c r="K28" s="19"/>
      <c r="L28" s="35"/>
      <c r="M28" s="2"/>
      <c r="N28" s="35"/>
    </row>
    <row r="29" spans="1:15" x14ac:dyDescent="0.35">
      <c r="A29" s="35"/>
      <c r="B29" s="35" t="s">
        <v>91</v>
      </c>
      <c r="C29" s="17">
        <v>920</v>
      </c>
      <c r="D29" s="38">
        <v>55850.29</v>
      </c>
      <c r="E29" s="19" t="s">
        <v>92</v>
      </c>
      <c r="F29" s="39"/>
      <c r="G29" s="19"/>
      <c r="H29" s="2"/>
      <c r="I29" s="2"/>
      <c r="J29" s="2"/>
      <c r="K29" s="19"/>
      <c r="L29" s="35"/>
      <c r="M29" s="2"/>
      <c r="N29" s="2"/>
      <c r="O29" s="40"/>
    </row>
    <row r="30" spans="1:15" x14ac:dyDescent="0.35">
      <c r="A30" s="2"/>
      <c r="B30" s="35" t="s">
        <v>93</v>
      </c>
      <c r="C30" s="17">
        <v>923</v>
      </c>
      <c r="D30" s="38">
        <v>2614130.0178677836</v>
      </c>
      <c r="E30" s="19" t="s">
        <v>94</v>
      </c>
      <c r="F30" s="39"/>
      <c r="G30" s="19"/>
      <c r="H30" s="19"/>
      <c r="I30" s="19"/>
      <c r="J30" s="19"/>
      <c r="K30" s="19"/>
      <c r="L30" s="35"/>
      <c r="M30" s="2"/>
      <c r="N30" s="2"/>
      <c r="O30" s="40"/>
    </row>
    <row r="31" spans="1:15" x14ac:dyDescent="0.35">
      <c r="A31" s="2"/>
      <c r="B31" s="35" t="s">
        <v>95</v>
      </c>
      <c r="C31" s="17">
        <v>923</v>
      </c>
      <c r="D31" s="38">
        <v>-727775.9</v>
      </c>
      <c r="E31" s="19" t="s">
        <v>82</v>
      </c>
      <c r="F31" s="39"/>
      <c r="G31" s="19"/>
      <c r="H31" s="19"/>
      <c r="I31" s="19"/>
      <c r="J31" s="19"/>
      <c r="K31" s="19"/>
      <c r="L31" s="35"/>
      <c r="M31" s="2"/>
      <c r="N31" s="2"/>
    </row>
    <row r="32" spans="1:15" x14ac:dyDescent="0.35">
      <c r="A32" s="2"/>
      <c r="B32" s="35" t="s">
        <v>96</v>
      </c>
      <c r="C32" s="17">
        <v>925</v>
      </c>
      <c r="D32" s="38">
        <v>216847.94</v>
      </c>
      <c r="E32" s="19" t="s">
        <v>97</v>
      </c>
      <c r="F32" s="39"/>
      <c r="G32" s="19"/>
      <c r="H32" s="19"/>
      <c r="I32" s="19"/>
      <c r="J32" s="19"/>
      <c r="K32" s="19"/>
      <c r="L32" s="35"/>
      <c r="M32" s="2"/>
      <c r="N32" s="2"/>
    </row>
    <row r="33" spans="1:16" x14ac:dyDescent="0.35">
      <c r="A33" s="2"/>
      <c r="B33" s="35" t="s">
        <v>98</v>
      </c>
      <c r="C33" s="17">
        <v>925</v>
      </c>
      <c r="D33" s="38">
        <v>90000</v>
      </c>
      <c r="E33" s="19" t="s">
        <v>99</v>
      </c>
      <c r="F33" s="39"/>
      <c r="G33" s="19"/>
      <c r="H33" s="19"/>
      <c r="I33" s="19"/>
      <c r="J33" s="19"/>
      <c r="K33" s="19"/>
      <c r="L33" s="35"/>
      <c r="M33" s="2"/>
      <c r="N33" s="2"/>
    </row>
    <row r="34" spans="1:16" x14ac:dyDescent="0.35">
      <c r="A34" s="2"/>
      <c r="B34" s="35" t="s">
        <v>100</v>
      </c>
      <c r="C34" s="17">
        <v>926</v>
      </c>
      <c r="D34" s="38">
        <v>-261550.39</v>
      </c>
      <c r="E34" s="19" t="s">
        <v>101</v>
      </c>
      <c r="F34" s="39"/>
      <c r="G34" s="19"/>
      <c r="H34" s="19"/>
      <c r="I34" s="19"/>
      <c r="J34" s="19"/>
      <c r="K34" s="41"/>
      <c r="L34" s="35"/>
      <c r="M34" s="2"/>
      <c r="N34" s="2"/>
    </row>
    <row r="35" spans="1:16" x14ac:dyDescent="0.35">
      <c r="A35" s="2"/>
      <c r="B35" s="35" t="s">
        <v>102</v>
      </c>
      <c r="C35" s="17">
        <v>926</v>
      </c>
      <c r="D35" s="38">
        <v>5656471.5199999996</v>
      </c>
      <c r="E35" s="19" t="s">
        <v>103</v>
      </c>
      <c r="F35" s="39"/>
      <c r="G35" s="19"/>
      <c r="H35" s="19"/>
      <c r="I35" s="19"/>
      <c r="J35" s="19"/>
      <c r="K35" s="19"/>
      <c r="L35" s="42"/>
      <c r="M35" s="2"/>
      <c r="N35" s="2"/>
    </row>
    <row r="36" spans="1:16" x14ac:dyDescent="0.35">
      <c r="A36" s="2"/>
      <c r="B36" s="35" t="s">
        <v>104</v>
      </c>
      <c r="C36" s="17">
        <v>928</v>
      </c>
      <c r="D36" s="43">
        <v>4718534.16</v>
      </c>
      <c r="E36" s="19" t="s">
        <v>105</v>
      </c>
      <c r="F36" s="39"/>
      <c r="G36" s="19"/>
      <c r="H36" s="35"/>
      <c r="I36" s="19"/>
      <c r="J36" s="19"/>
      <c r="K36" s="41"/>
      <c r="L36" s="44"/>
      <c r="M36" s="2"/>
      <c r="N36" s="2"/>
    </row>
    <row r="37" spans="1:16" x14ac:dyDescent="0.35">
      <c r="A37" s="2"/>
      <c r="B37" s="35" t="s">
        <v>106</v>
      </c>
      <c r="C37" s="17">
        <v>928</v>
      </c>
      <c r="D37" s="43">
        <v>3529452.34</v>
      </c>
      <c r="E37" s="19" t="s">
        <v>107</v>
      </c>
      <c r="F37" s="39"/>
      <c r="G37" s="19"/>
      <c r="H37" s="35"/>
      <c r="I37" s="19"/>
      <c r="J37" s="19"/>
      <c r="K37" s="41"/>
      <c r="L37" s="44"/>
      <c r="M37" s="2"/>
      <c r="N37" s="2"/>
    </row>
    <row r="38" spans="1:16" x14ac:dyDescent="0.35">
      <c r="A38" s="44"/>
      <c r="B38" s="5" t="s">
        <v>108</v>
      </c>
      <c r="C38" s="17">
        <v>928</v>
      </c>
      <c r="D38" s="43">
        <v>1726381.28</v>
      </c>
      <c r="E38" s="19" t="s">
        <v>109</v>
      </c>
      <c r="F38" s="39"/>
      <c r="G38" s="19"/>
      <c r="H38" s="35"/>
      <c r="I38" s="19"/>
      <c r="J38" s="19"/>
      <c r="K38" s="19"/>
      <c r="L38" s="42"/>
      <c r="M38" s="2"/>
      <c r="N38" s="2"/>
    </row>
    <row r="39" spans="1:16" x14ac:dyDescent="0.35">
      <c r="A39" s="2"/>
      <c r="B39" s="35" t="s">
        <v>110</v>
      </c>
      <c r="C39" s="17">
        <v>930.1</v>
      </c>
      <c r="D39" s="38">
        <v>4498348</v>
      </c>
      <c r="E39" s="19" t="s">
        <v>90</v>
      </c>
      <c r="F39" s="39"/>
      <c r="G39" s="19"/>
      <c r="H39" s="5"/>
      <c r="I39" s="19"/>
      <c r="J39" s="19"/>
      <c r="K39" s="2"/>
      <c r="L39" s="44"/>
      <c r="M39" s="2"/>
      <c r="N39" s="2"/>
    </row>
    <row r="40" spans="1:16" x14ac:dyDescent="0.35">
      <c r="A40" s="2"/>
      <c r="B40" s="35" t="s">
        <v>111</v>
      </c>
      <c r="C40" s="17">
        <v>930.2</v>
      </c>
      <c r="D40" s="38">
        <v>-165492</v>
      </c>
      <c r="E40" s="19" t="s">
        <v>112</v>
      </c>
      <c r="F40" s="39"/>
      <c r="G40" s="19"/>
      <c r="H40" s="35"/>
      <c r="I40" s="19"/>
      <c r="J40" s="19"/>
      <c r="K40" s="2"/>
      <c r="L40" s="44"/>
      <c r="M40" s="2"/>
      <c r="N40" s="2"/>
      <c r="P40" s="45"/>
    </row>
    <row r="41" spans="1:16" x14ac:dyDescent="0.35">
      <c r="A41" s="2"/>
      <c r="B41" s="5" t="s">
        <v>113</v>
      </c>
      <c r="C41" s="17">
        <v>930.2</v>
      </c>
      <c r="D41" s="38">
        <v>-4375333</v>
      </c>
      <c r="E41" s="19" t="s">
        <v>114</v>
      </c>
      <c r="F41" s="39"/>
      <c r="G41" s="19"/>
      <c r="H41" s="5"/>
      <c r="I41" s="19"/>
      <c r="J41" s="19"/>
      <c r="K41" s="2"/>
      <c r="L41" s="44"/>
      <c r="M41" s="2"/>
      <c r="N41" s="2"/>
      <c r="O41" s="46"/>
      <c r="P41" s="32"/>
    </row>
    <row r="42" spans="1:16" x14ac:dyDescent="0.35">
      <c r="A42" s="2"/>
      <c r="B42" s="35" t="s">
        <v>115</v>
      </c>
      <c r="C42" s="17">
        <v>930.2</v>
      </c>
      <c r="D42" s="38">
        <v>9798941.5199999977</v>
      </c>
      <c r="E42" s="19" t="s">
        <v>116</v>
      </c>
      <c r="F42" s="39"/>
      <c r="G42" s="19"/>
      <c r="H42" s="35"/>
      <c r="I42" s="19"/>
      <c r="J42" s="19"/>
      <c r="K42" s="2"/>
      <c r="L42" s="44"/>
      <c r="M42" s="2"/>
      <c r="N42" s="2"/>
    </row>
    <row r="43" spans="1:16" x14ac:dyDescent="0.35">
      <c r="A43" s="2"/>
      <c r="B43" s="35" t="s">
        <v>117</v>
      </c>
      <c r="C43" s="17">
        <v>930.2</v>
      </c>
      <c r="D43" s="38">
        <v>-14498.14</v>
      </c>
      <c r="E43" s="19" t="s">
        <v>82</v>
      </c>
      <c r="F43" s="39"/>
      <c r="G43" s="19"/>
      <c r="H43" s="35"/>
      <c r="I43" s="19"/>
      <c r="J43" s="19"/>
      <c r="K43" s="2"/>
      <c r="L43" s="44"/>
      <c r="M43" s="2"/>
      <c r="N43" s="2"/>
    </row>
    <row r="44" spans="1:16" x14ac:dyDescent="0.35">
      <c r="A44" s="2"/>
      <c r="B44" s="35" t="s">
        <v>118</v>
      </c>
      <c r="C44" s="17">
        <v>931</v>
      </c>
      <c r="D44" s="38">
        <v>12016812.699999999</v>
      </c>
      <c r="E44" s="19" t="s">
        <v>119</v>
      </c>
      <c r="F44" s="39"/>
      <c r="G44" s="19"/>
      <c r="H44" s="35"/>
      <c r="I44" s="19"/>
      <c r="J44" s="19"/>
      <c r="K44" s="2"/>
      <c r="L44" s="44"/>
      <c r="M44" s="2"/>
      <c r="N44" s="2"/>
    </row>
    <row r="45" spans="1:16" x14ac:dyDescent="0.35">
      <c r="A45" s="2"/>
      <c r="B45" s="35" t="s">
        <v>120</v>
      </c>
      <c r="C45" s="17">
        <v>935</v>
      </c>
      <c r="D45" s="38">
        <v>-17.590000000000003</v>
      </c>
      <c r="E45" s="19" t="s">
        <v>121</v>
      </c>
      <c r="F45" s="39"/>
      <c r="G45" s="19"/>
      <c r="H45" s="35"/>
      <c r="I45" s="19"/>
      <c r="J45" s="19"/>
      <c r="K45" s="2"/>
      <c r="L45" s="44"/>
      <c r="M45" s="2"/>
      <c r="N45" s="2"/>
    </row>
    <row r="46" spans="1:16" x14ac:dyDescent="0.35">
      <c r="A46" s="2"/>
      <c r="B46" s="35" t="s">
        <v>122</v>
      </c>
      <c r="C46" s="17">
        <v>935</v>
      </c>
      <c r="D46" s="38">
        <v>42043.979999999996</v>
      </c>
      <c r="E46" s="19" t="s">
        <v>86</v>
      </c>
      <c r="F46" s="39"/>
      <c r="G46" s="19"/>
      <c r="H46" s="35"/>
      <c r="I46" s="19"/>
      <c r="J46" s="19"/>
      <c r="K46" s="2"/>
      <c r="L46" s="45"/>
      <c r="M46" s="2"/>
      <c r="N46" s="2"/>
    </row>
    <row r="47" spans="1:16" x14ac:dyDescent="0.35">
      <c r="A47" s="2"/>
      <c r="B47" s="35" t="s">
        <v>123</v>
      </c>
      <c r="C47" s="17">
        <v>935</v>
      </c>
      <c r="D47" s="47">
        <v>769645.34</v>
      </c>
      <c r="E47" s="19" t="s">
        <v>124</v>
      </c>
      <c r="F47" s="39"/>
      <c r="G47" s="19"/>
      <c r="H47" s="35"/>
      <c r="I47" s="19"/>
      <c r="J47" s="19"/>
      <c r="K47" s="2"/>
      <c r="L47" s="2"/>
      <c r="M47" s="2"/>
      <c r="N47" s="2"/>
    </row>
    <row r="48" spans="1:16" x14ac:dyDescent="0.35">
      <c r="A48" s="2"/>
      <c r="B48" s="35"/>
      <c r="C48" s="21" t="s">
        <v>125</v>
      </c>
      <c r="D48" s="43">
        <f>SUM(D22:D47)</f>
        <v>52563094.507867776</v>
      </c>
      <c r="E48" s="43"/>
      <c r="F48" s="19"/>
      <c r="G48" s="2"/>
      <c r="H48" s="35"/>
      <c r="I48" s="2"/>
      <c r="J48" s="2"/>
      <c r="K48" s="2"/>
      <c r="L48" s="2"/>
      <c r="M48" s="2"/>
      <c r="N48" s="2"/>
      <c r="O48" s="2"/>
    </row>
    <row r="49" spans="1:15" x14ac:dyDescent="0.35">
      <c r="A49" s="2"/>
      <c r="B49" s="35"/>
      <c r="C49" s="37"/>
      <c r="D49" s="48"/>
      <c r="E49" s="48"/>
      <c r="F49" s="2"/>
      <c r="G49" s="2"/>
      <c r="H49" s="35"/>
      <c r="I49" s="2"/>
      <c r="J49" s="2"/>
      <c r="K49" s="2"/>
      <c r="L49" s="2"/>
      <c r="M49" s="2"/>
      <c r="N49" s="2"/>
      <c r="O49" s="2"/>
    </row>
    <row r="50" spans="1:15" x14ac:dyDescent="0.35">
      <c r="A50" s="2"/>
      <c r="B50" s="35"/>
      <c r="C50" s="37"/>
      <c r="D50" s="48"/>
      <c r="E50" s="48"/>
      <c r="F50" s="2"/>
      <c r="G50" s="2"/>
      <c r="H50" s="35"/>
      <c r="I50" s="2"/>
      <c r="J50" s="2"/>
      <c r="K50" s="2"/>
      <c r="L50" s="2"/>
      <c r="M50" s="2"/>
      <c r="N50" s="2"/>
      <c r="O50" s="2"/>
    </row>
    <row r="51" spans="1:15" x14ac:dyDescent="0.35">
      <c r="A51" s="1" t="s">
        <v>126</v>
      </c>
      <c r="B51" s="35"/>
      <c r="C51" s="37"/>
      <c r="D51" s="48"/>
      <c r="E51" s="48"/>
      <c r="F51" s="2"/>
      <c r="G51" s="2"/>
      <c r="H51" s="2"/>
      <c r="I51" s="2"/>
      <c r="J51" s="49"/>
      <c r="L51" s="2"/>
      <c r="M51" s="2"/>
      <c r="N51" s="2"/>
      <c r="O51" s="2"/>
    </row>
    <row r="52" spans="1:15" x14ac:dyDescent="0.35">
      <c r="A52" s="2"/>
      <c r="B52" s="50" t="s">
        <v>127</v>
      </c>
      <c r="C52" s="37"/>
      <c r="D52" s="48"/>
      <c r="E52" s="48"/>
      <c r="F52" s="2"/>
      <c r="G52" s="2"/>
      <c r="H52" s="2"/>
      <c r="I52" s="2"/>
      <c r="J52" s="49"/>
      <c r="L52" s="2"/>
      <c r="M52" s="2"/>
      <c r="N52" s="2"/>
      <c r="O52" s="2"/>
    </row>
    <row r="53" spans="1:15" x14ac:dyDescent="0.35">
      <c r="A53" s="2"/>
      <c r="B53" s="35"/>
      <c r="C53" s="37"/>
      <c r="D53" s="48"/>
      <c r="E53" s="48"/>
      <c r="F53" s="2"/>
      <c r="G53" s="2"/>
      <c r="H53" s="2"/>
      <c r="I53" s="2"/>
      <c r="J53" s="49"/>
      <c r="L53" s="2"/>
      <c r="M53" s="2"/>
      <c r="N53" s="2"/>
      <c r="O53" s="2"/>
    </row>
    <row r="54" spans="1:15" x14ac:dyDescent="0.35">
      <c r="A54" s="2"/>
      <c r="B54" s="35"/>
      <c r="C54" s="37"/>
      <c r="D54" s="37" t="s">
        <v>128</v>
      </c>
      <c r="E54" s="51">
        <v>-39147707</v>
      </c>
      <c r="G54" s="2"/>
      <c r="H54" s="52"/>
      <c r="I54" s="53"/>
      <c r="J54" s="45"/>
      <c r="K54" s="2"/>
      <c r="L54" s="2"/>
      <c r="M54" s="2"/>
      <c r="N54" s="2"/>
    </row>
    <row r="55" spans="1:15" x14ac:dyDescent="0.35">
      <c r="A55" s="2"/>
      <c r="B55" s="35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</row>
    <row r="56" spans="1:15" x14ac:dyDescent="0.3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</row>
    <row r="57" spans="1:15" x14ac:dyDescent="0.35">
      <c r="A57" s="1" t="s">
        <v>129</v>
      </c>
      <c r="B57" s="1"/>
      <c r="C57" s="3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</row>
    <row r="58" spans="1:15" x14ac:dyDescent="0.35">
      <c r="A58" s="2"/>
      <c r="B58" s="54" t="s">
        <v>130</v>
      </c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</row>
    <row r="59" spans="1:15" x14ac:dyDescent="0.3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5" x14ac:dyDescent="0.35">
      <c r="B60" s="2"/>
      <c r="C60" s="2"/>
      <c r="D60" s="4" t="s">
        <v>5</v>
      </c>
      <c r="E60" s="4"/>
      <c r="F60" s="2"/>
      <c r="G60" s="2"/>
      <c r="H60" s="2"/>
      <c r="I60" s="2"/>
      <c r="L60" s="2"/>
      <c r="M60" s="2"/>
      <c r="N60" s="2"/>
      <c r="O60" s="2"/>
    </row>
    <row r="61" spans="1:15" x14ac:dyDescent="0.35">
      <c r="B61" s="2"/>
      <c r="C61" s="2"/>
      <c r="D61" s="5" t="s">
        <v>9</v>
      </c>
      <c r="E61" s="5"/>
      <c r="F61" s="2"/>
      <c r="G61" s="2"/>
      <c r="H61" s="2"/>
      <c r="I61" s="2"/>
      <c r="L61" s="2"/>
      <c r="M61" s="2"/>
      <c r="N61" s="2"/>
      <c r="O61" s="2"/>
    </row>
    <row r="62" spans="1:15" x14ac:dyDescent="0.35">
      <c r="B62" s="2"/>
      <c r="C62" s="2"/>
      <c r="D62" s="5" t="s">
        <v>13</v>
      </c>
      <c r="E62" s="5"/>
      <c r="F62" s="2"/>
      <c r="G62" s="2"/>
      <c r="H62" s="2"/>
      <c r="I62" s="2"/>
      <c r="L62" s="2"/>
      <c r="M62" s="2"/>
      <c r="N62" s="2"/>
      <c r="O62" s="2"/>
    </row>
    <row r="63" spans="1:15" x14ac:dyDescent="0.35">
      <c r="B63" s="33" t="s">
        <v>131</v>
      </c>
      <c r="C63" s="8" t="s">
        <v>16</v>
      </c>
      <c r="D63" s="5" t="s">
        <v>11</v>
      </c>
      <c r="E63" s="55" t="s">
        <v>132</v>
      </c>
      <c r="F63" s="2"/>
      <c r="G63" s="2"/>
      <c r="J63" s="2"/>
      <c r="K63" s="2"/>
      <c r="L63" s="2"/>
      <c r="M63" s="2"/>
    </row>
    <row r="64" spans="1:15" x14ac:dyDescent="0.35">
      <c r="B64" s="5">
        <v>24</v>
      </c>
      <c r="C64" s="9">
        <v>920</v>
      </c>
      <c r="D64" s="11">
        <f>D7+(SUM(D22:D29)-E54)</f>
        <v>52867524.55525931</v>
      </c>
      <c r="E64" s="29" t="s">
        <v>133</v>
      </c>
      <c r="F64" s="19"/>
      <c r="G64" s="2"/>
      <c r="J64" s="2"/>
      <c r="K64" s="2"/>
      <c r="L64" s="2"/>
      <c r="M64" s="2"/>
    </row>
    <row r="65" spans="1:13" x14ac:dyDescent="0.35">
      <c r="B65" s="5">
        <f>B64+1</f>
        <v>25</v>
      </c>
      <c r="C65" s="9">
        <v>921</v>
      </c>
      <c r="D65" s="11">
        <f>D8</f>
        <v>2351967.084740696</v>
      </c>
      <c r="E65" s="29" t="s">
        <v>134</v>
      </c>
      <c r="F65" s="19"/>
      <c r="G65" s="2"/>
      <c r="J65" s="2"/>
      <c r="K65" s="2"/>
      <c r="L65" s="2"/>
      <c r="M65" s="2"/>
    </row>
    <row r="66" spans="1:13" x14ac:dyDescent="0.35">
      <c r="B66" s="5">
        <f t="shared" ref="B66:B77" si="0">B65+1</f>
        <v>26</v>
      </c>
      <c r="C66" s="9">
        <v>922</v>
      </c>
      <c r="D66" s="11"/>
      <c r="E66" s="29"/>
      <c r="F66" s="19"/>
      <c r="G66" s="2"/>
      <c r="J66" s="2"/>
      <c r="K66" s="2"/>
      <c r="L66" s="2"/>
      <c r="M66" s="2"/>
    </row>
    <row r="67" spans="1:13" x14ac:dyDescent="0.35">
      <c r="B67" s="5">
        <f t="shared" si="0"/>
        <v>27</v>
      </c>
      <c r="C67" s="9">
        <v>923</v>
      </c>
      <c r="D67" s="11">
        <f>D9+SUM(D30:D31)</f>
        <v>8182300.7945344541</v>
      </c>
      <c r="E67" s="29" t="s">
        <v>135</v>
      </c>
      <c r="F67" s="19"/>
      <c r="G67" s="2"/>
      <c r="J67" s="2"/>
      <c r="K67" s="2"/>
      <c r="L67" s="2"/>
      <c r="M67" s="2"/>
    </row>
    <row r="68" spans="1:13" x14ac:dyDescent="0.35">
      <c r="B68" s="5">
        <f t="shared" si="0"/>
        <v>28</v>
      </c>
      <c r="C68" s="9">
        <v>924</v>
      </c>
      <c r="D68" s="11"/>
      <c r="E68" s="29"/>
      <c r="F68" s="19"/>
      <c r="G68" s="2"/>
      <c r="J68" s="2"/>
      <c r="K68" s="2"/>
      <c r="L68" s="2"/>
      <c r="M68" s="2"/>
    </row>
    <row r="69" spans="1:13" x14ac:dyDescent="0.35">
      <c r="B69" s="5">
        <f t="shared" si="0"/>
        <v>29</v>
      </c>
      <c r="C69" s="9">
        <v>925</v>
      </c>
      <c r="D69" s="11">
        <f>D10+SUM(D32:D33)</f>
        <v>152267277.52000001</v>
      </c>
      <c r="E69" s="29" t="s">
        <v>136</v>
      </c>
      <c r="F69" s="19"/>
      <c r="G69" s="2"/>
      <c r="J69" s="2"/>
      <c r="K69" s="2"/>
      <c r="L69" s="2"/>
      <c r="M69" s="2"/>
    </row>
    <row r="70" spans="1:13" x14ac:dyDescent="0.35">
      <c r="B70" s="5">
        <f t="shared" si="0"/>
        <v>30</v>
      </c>
      <c r="C70" s="9">
        <v>926</v>
      </c>
      <c r="D70" s="11">
        <f>D11+SUM(D34:D35)</f>
        <v>6553549.3646050338</v>
      </c>
      <c r="E70" s="29" t="s">
        <v>137</v>
      </c>
      <c r="F70" s="19"/>
      <c r="G70" s="2"/>
      <c r="J70" s="2"/>
      <c r="L70" s="2"/>
      <c r="M70" s="2"/>
    </row>
    <row r="71" spans="1:13" x14ac:dyDescent="0.35">
      <c r="B71" s="5">
        <f t="shared" si="0"/>
        <v>31</v>
      </c>
      <c r="C71" s="9">
        <v>927</v>
      </c>
      <c r="D71" s="38"/>
      <c r="E71" s="29"/>
      <c r="F71" s="19"/>
      <c r="G71" s="2"/>
    </row>
    <row r="72" spans="1:13" x14ac:dyDescent="0.35">
      <c r="B72" s="5">
        <f t="shared" si="0"/>
        <v>32</v>
      </c>
      <c r="C72" s="9">
        <v>928</v>
      </c>
      <c r="D72" s="11">
        <f>D12+SUM(D36:D38)</f>
        <v>9979027.6099999994</v>
      </c>
      <c r="E72" s="29" t="s">
        <v>138</v>
      </c>
      <c r="F72" s="19"/>
      <c r="G72" s="2"/>
    </row>
    <row r="73" spans="1:13" x14ac:dyDescent="0.35">
      <c r="B73" s="5">
        <f t="shared" si="0"/>
        <v>33</v>
      </c>
      <c r="C73" s="9">
        <v>929</v>
      </c>
      <c r="D73" s="11"/>
      <c r="E73" s="29"/>
      <c r="F73" s="19"/>
      <c r="G73" s="2"/>
    </row>
    <row r="74" spans="1:13" x14ac:dyDescent="0.35">
      <c r="B74" s="5">
        <f t="shared" si="0"/>
        <v>34</v>
      </c>
      <c r="C74" s="9">
        <v>930.1</v>
      </c>
      <c r="D74" s="11">
        <f>D39</f>
        <v>4498348</v>
      </c>
      <c r="E74" s="29" t="s">
        <v>139</v>
      </c>
      <c r="F74" s="19"/>
      <c r="G74" s="2"/>
    </row>
    <row r="75" spans="1:13" x14ac:dyDescent="0.35">
      <c r="B75" s="5">
        <f t="shared" si="0"/>
        <v>35</v>
      </c>
      <c r="C75" s="9">
        <v>930.2</v>
      </c>
      <c r="D75" s="11">
        <f>D13+SUM(D40:D43)</f>
        <v>5984741.049999998</v>
      </c>
      <c r="E75" s="29" t="s">
        <v>140</v>
      </c>
      <c r="F75" s="19"/>
      <c r="G75" s="2"/>
    </row>
    <row r="76" spans="1:13" x14ac:dyDescent="0.35">
      <c r="B76" s="5">
        <f t="shared" si="0"/>
        <v>36</v>
      </c>
      <c r="C76" s="9">
        <v>931</v>
      </c>
      <c r="D76" s="11">
        <f>D44</f>
        <v>12016812.699999999</v>
      </c>
      <c r="E76" s="29" t="s">
        <v>141</v>
      </c>
      <c r="F76" s="19"/>
      <c r="G76" s="24"/>
    </row>
    <row r="77" spans="1:13" x14ac:dyDescent="0.35">
      <c r="B77" s="5">
        <f t="shared" si="0"/>
        <v>37</v>
      </c>
      <c r="C77" s="9">
        <v>935</v>
      </c>
      <c r="D77" s="56">
        <f>SUM(D45:D47)</f>
        <v>811671.73</v>
      </c>
      <c r="E77" s="29" t="s">
        <v>142</v>
      </c>
      <c r="F77" s="19"/>
    </row>
    <row r="78" spans="1:13" x14ac:dyDescent="0.35">
      <c r="B78" s="2"/>
      <c r="C78" s="37" t="s">
        <v>143</v>
      </c>
      <c r="D78" s="24">
        <f>SUM(D64:D77)</f>
        <v>255513220.40913948</v>
      </c>
      <c r="E78" s="38"/>
      <c r="F78" s="19"/>
    </row>
    <row r="79" spans="1:13" x14ac:dyDescent="0.35">
      <c r="A79" s="2"/>
      <c r="B79" s="2"/>
      <c r="E79" s="39"/>
      <c r="F79" s="39"/>
    </row>
    <row r="80" spans="1:13" x14ac:dyDescent="0.35">
      <c r="A80" s="2"/>
      <c r="B80" s="2"/>
      <c r="E80" s="39"/>
      <c r="F80" s="39"/>
      <c r="G80" s="32"/>
    </row>
  </sheetData>
  <pageMargins left="0.7" right="0.7" top="1.0645833333333301" bottom="0.75" header="0.3" footer="0.3"/>
  <pageSetup scale="58" orientation="landscape" cellComments="asDisplayed" r:id="rId1"/>
  <headerFooter>
    <oddHeader>&amp;RTO2021 Draft Annual Update
Attachment 5
WP - Schedule 20 - A and G   
Page &amp;P of &amp;N</oddHeader>
  </headerFooter>
  <rowBreaks count="1" manualBreakCount="1">
    <brk id="48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29D53-E9A6-4971-8242-507D860EA41A}">
  <dimension ref="A1:N161"/>
  <sheetViews>
    <sheetView topLeftCell="A160" zoomScale="90" zoomScaleNormal="90" workbookViewId="0">
      <selection activeCell="E81" sqref="E81"/>
    </sheetView>
  </sheetViews>
  <sheetFormatPr defaultColWidth="8.81640625" defaultRowHeight="14.5" x14ac:dyDescent="0.35"/>
  <cols>
    <col min="1" max="1" width="3.54296875" customWidth="1"/>
    <col min="2" max="2" width="4.453125" customWidth="1"/>
    <col min="3" max="3" width="15.453125" customWidth="1"/>
    <col min="4" max="4" width="28.453125" customWidth="1"/>
    <col min="5" max="5" width="18.54296875" customWidth="1"/>
    <col min="6" max="6" width="35.81640625" customWidth="1"/>
    <col min="7" max="7" width="27.453125" customWidth="1"/>
    <col min="8" max="8" width="23.453125" customWidth="1"/>
    <col min="9" max="9" width="23.54296875" customWidth="1"/>
    <col min="10" max="10" width="11.54296875" bestFit="1" customWidth="1"/>
    <col min="12" max="12" width="9" customWidth="1"/>
    <col min="13" max="14" width="9.1796875" hidden="1" customWidth="1"/>
  </cols>
  <sheetData>
    <row r="1" spans="1:9" x14ac:dyDescent="0.35">
      <c r="A1" s="1" t="s">
        <v>144</v>
      </c>
    </row>
    <row r="3" spans="1:9" x14ac:dyDescent="0.35">
      <c r="A3" s="1" t="s">
        <v>145</v>
      </c>
      <c r="B3" s="2"/>
      <c r="C3" s="2"/>
      <c r="D3" s="2"/>
      <c r="E3" s="2"/>
      <c r="F3" s="2"/>
      <c r="G3" s="2"/>
      <c r="H3" s="2"/>
    </row>
    <row r="4" spans="1:9" x14ac:dyDescent="0.35">
      <c r="A4" s="2"/>
      <c r="B4" s="20" t="s">
        <v>146</v>
      </c>
      <c r="C4" s="2"/>
      <c r="D4" s="2"/>
      <c r="E4" s="2"/>
      <c r="F4" s="2"/>
      <c r="G4" s="2"/>
      <c r="H4" s="2"/>
    </row>
    <row r="5" spans="1:9" x14ac:dyDescent="0.35">
      <c r="A5" s="57"/>
      <c r="B5" s="2"/>
      <c r="C5" s="2"/>
      <c r="D5" s="2"/>
      <c r="E5" s="2"/>
      <c r="F5" s="2"/>
      <c r="G5" s="2"/>
      <c r="H5" s="2"/>
    </row>
    <row r="6" spans="1:9" x14ac:dyDescent="0.35">
      <c r="A6" s="2"/>
      <c r="B6" s="3" t="s">
        <v>147</v>
      </c>
      <c r="C6" s="2"/>
      <c r="D6" s="2"/>
      <c r="E6" s="2"/>
      <c r="F6" s="2"/>
      <c r="G6" s="2"/>
      <c r="H6" s="2"/>
    </row>
    <row r="7" spans="1:9" x14ac:dyDescent="0.35">
      <c r="C7" s="39"/>
    </row>
    <row r="8" spans="1:9" x14ac:dyDescent="0.35">
      <c r="C8" s="2"/>
      <c r="D8" s="2"/>
      <c r="E8" s="2"/>
      <c r="F8" s="6" t="s">
        <v>148</v>
      </c>
      <c r="G8" s="2"/>
      <c r="H8" s="2"/>
    </row>
    <row r="9" spans="1:9" x14ac:dyDescent="0.35">
      <c r="C9" s="8" t="s">
        <v>15</v>
      </c>
      <c r="D9" s="33" t="s">
        <v>76</v>
      </c>
      <c r="E9" s="58" t="s">
        <v>28</v>
      </c>
      <c r="F9" s="33" t="s">
        <v>132</v>
      </c>
      <c r="G9" s="2"/>
      <c r="H9" s="19"/>
    </row>
    <row r="10" spans="1:9" x14ac:dyDescent="0.35">
      <c r="C10" s="17">
        <v>1</v>
      </c>
      <c r="D10" s="67" t="s">
        <v>149</v>
      </c>
      <c r="E10" s="161">
        <v>148050456.00999999</v>
      </c>
      <c r="F10" s="9" t="s">
        <v>150</v>
      </c>
      <c r="G10" s="61"/>
      <c r="H10" s="19"/>
    </row>
    <row r="11" spans="1:9" x14ac:dyDescent="0.35">
      <c r="C11" s="17">
        <v>2</v>
      </c>
      <c r="D11" s="67" t="s">
        <v>151</v>
      </c>
      <c r="E11" s="162">
        <v>0.45500000000000002</v>
      </c>
      <c r="F11" s="17" t="s">
        <v>152</v>
      </c>
      <c r="G11" s="163">
        <v>2018</v>
      </c>
      <c r="H11" s="61"/>
    </row>
    <row r="12" spans="1:9" x14ac:dyDescent="0.35">
      <c r="C12" s="17">
        <v>3</v>
      </c>
      <c r="D12" s="67" t="s">
        <v>153</v>
      </c>
      <c r="E12" s="13">
        <f>ROUND(E10*E11, 0)</f>
        <v>67362957</v>
      </c>
      <c r="F12" s="9" t="s">
        <v>154</v>
      </c>
      <c r="G12" s="2"/>
      <c r="H12" s="19"/>
    </row>
    <row r="13" spans="1:9" x14ac:dyDescent="0.35">
      <c r="C13" s="19"/>
      <c r="D13" s="2"/>
      <c r="E13" s="2"/>
      <c r="F13" s="2"/>
      <c r="G13" s="2"/>
      <c r="H13" s="17"/>
      <c r="I13" s="40"/>
    </row>
    <row r="15" spans="1:9" x14ac:dyDescent="0.35">
      <c r="B15" s="1" t="s">
        <v>155</v>
      </c>
      <c r="C15" s="2"/>
      <c r="D15" s="2"/>
      <c r="E15" s="2"/>
      <c r="F15" s="6" t="s">
        <v>148</v>
      </c>
    </row>
    <row r="16" spans="1:9" x14ac:dyDescent="0.35">
      <c r="B16" s="1"/>
      <c r="C16" s="8" t="s">
        <v>15</v>
      </c>
      <c r="D16" s="33" t="s">
        <v>76</v>
      </c>
      <c r="E16" s="58" t="s">
        <v>28</v>
      </c>
      <c r="F16" s="33" t="s">
        <v>132</v>
      </c>
    </row>
    <row r="17" spans="2:14" x14ac:dyDescent="0.35">
      <c r="B17" s="1"/>
      <c r="C17" s="9">
        <v>1</v>
      </c>
      <c r="D17" s="9" t="s">
        <v>156</v>
      </c>
      <c r="E17" s="13">
        <f>E27</f>
        <v>167878519.24919701</v>
      </c>
      <c r="F17" s="17" t="s">
        <v>157</v>
      </c>
      <c r="G17" s="62"/>
    </row>
    <row r="18" spans="2:14" x14ac:dyDescent="0.35">
      <c r="B18" s="1"/>
      <c r="C18" s="9">
        <v>2</v>
      </c>
      <c r="D18" s="17" t="s">
        <v>158</v>
      </c>
      <c r="E18" s="73">
        <v>110673117</v>
      </c>
      <c r="F18" s="17" t="s">
        <v>159</v>
      </c>
      <c r="G18" s="62"/>
    </row>
    <row r="19" spans="2:14" x14ac:dyDescent="0.35">
      <c r="B19" s="1"/>
      <c r="C19" s="9">
        <v>3</v>
      </c>
      <c r="D19" s="17" t="s">
        <v>160</v>
      </c>
      <c r="E19" s="73">
        <f>E18</f>
        <v>110673117</v>
      </c>
      <c r="F19" s="17" t="s">
        <v>161</v>
      </c>
      <c r="H19" s="62"/>
    </row>
    <row r="20" spans="2:14" x14ac:dyDescent="0.35">
      <c r="B20" s="63"/>
      <c r="E20" s="63"/>
    </row>
    <row r="21" spans="2:14" ht="26.5" x14ac:dyDescent="0.35">
      <c r="C21" s="64"/>
      <c r="D21" s="65" t="s">
        <v>162</v>
      </c>
      <c r="E21" s="65" t="s">
        <v>163</v>
      </c>
      <c r="F21" s="65" t="s">
        <v>164</v>
      </c>
      <c r="G21" s="65" t="s">
        <v>160</v>
      </c>
      <c r="H21" s="66" t="s">
        <v>165</v>
      </c>
      <c r="I21" s="65" t="s">
        <v>166</v>
      </c>
    </row>
    <row r="22" spans="2:14" x14ac:dyDescent="0.35">
      <c r="C22" s="2"/>
      <c r="D22" s="19"/>
      <c r="E22" s="9" t="s">
        <v>167</v>
      </c>
      <c r="F22" s="17" t="s">
        <v>168</v>
      </c>
      <c r="G22" s="17" t="s">
        <v>169</v>
      </c>
      <c r="H22" s="67" t="s">
        <v>170</v>
      </c>
      <c r="I22" s="17" t="s">
        <v>171</v>
      </c>
      <c r="M22" t="s">
        <v>41</v>
      </c>
      <c r="N22">
        <v>35166211</v>
      </c>
    </row>
    <row r="23" spans="2:14" x14ac:dyDescent="0.35">
      <c r="C23" s="68">
        <v>4</v>
      </c>
      <c r="D23" s="17" t="s">
        <v>41</v>
      </c>
      <c r="E23" s="69">
        <v>53169953.356622547</v>
      </c>
      <c r="F23" s="70">
        <f>E23/$E$27</f>
        <v>0.31671683544991042</v>
      </c>
      <c r="G23" s="71">
        <f>110673117*0.32</f>
        <v>35415397.439999998</v>
      </c>
      <c r="H23" s="72">
        <f>E12*F23</f>
        <v>21334982.567588393</v>
      </c>
      <c r="I23" s="73">
        <f>G23-H23</f>
        <v>14080414.872411605</v>
      </c>
      <c r="M23" t="s">
        <v>45</v>
      </c>
      <c r="N23">
        <v>30629762</v>
      </c>
    </row>
    <row r="24" spans="2:14" x14ac:dyDescent="0.35">
      <c r="C24" s="68">
        <v>5</v>
      </c>
      <c r="D24" s="17" t="s">
        <v>45</v>
      </c>
      <c r="E24" s="69">
        <v>25125546.277019169</v>
      </c>
      <c r="F24" s="70">
        <f>E24/$E$27</f>
        <v>0.1496650458283057</v>
      </c>
      <c r="G24" s="71">
        <f>110673117*0.15</f>
        <v>16600967.549999999</v>
      </c>
      <c r="H24" s="72">
        <f>E12*F24</f>
        <v>10081880.046535186</v>
      </c>
      <c r="I24" s="73">
        <f>G24-H24</f>
        <v>6519087.5034648124</v>
      </c>
      <c r="M24" t="s">
        <v>172</v>
      </c>
      <c r="N24">
        <v>36274122</v>
      </c>
    </row>
    <row r="25" spans="2:14" x14ac:dyDescent="0.35">
      <c r="C25" s="68">
        <v>6</v>
      </c>
      <c r="D25" s="17" t="s">
        <v>172</v>
      </c>
      <c r="E25" s="69">
        <v>89583019.615555301</v>
      </c>
      <c r="F25" s="70">
        <f>E25/$E$27</f>
        <v>0.533618118721784</v>
      </c>
      <c r="G25" s="71">
        <f>110673117*0.53</f>
        <v>58656752.010000005</v>
      </c>
      <c r="H25" s="72">
        <f>E12*F25</f>
        <v>35946094.385876432</v>
      </c>
      <c r="I25" s="73">
        <f>G25-H25</f>
        <v>22710657.624123573</v>
      </c>
      <c r="M25" t="s">
        <v>49</v>
      </c>
      <c r="N25">
        <v>102070095</v>
      </c>
    </row>
    <row r="26" spans="2:14" x14ac:dyDescent="0.35">
      <c r="C26" s="2"/>
      <c r="D26" s="9"/>
      <c r="E26" s="73"/>
      <c r="F26" s="73"/>
      <c r="G26" s="73"/>
      <c r="H26" s="73"/>
      <c r="I26" s="73"/>
    </row>
    <row r="27" spans="2:14" x14ac:dyDescent="0.35">
      <c r="C27" s="68">
        <v>7</v>
      </c>
      <c r="D27" s="17" t="s">
        <v>173</v>
      </c>
      <c r="E27" s="74">
        <f>SUM(E23:E25)</f>
        <v>167878519.24919701</v>
      </c>
      <c r="F27" s="70">
        <f>SUM(F23:F25)</f>
        <v>1</v>
      </c>
      <c r="G27" s="71">
        <f>SUM(G23:G25)</f>
        <v>110673117</v>
      </c>
      <c r="H27" s="72">
        <f>SUM(H23:H25)</f>
        <v>67362957.000000015</v>
      </c>
      <c r="I27" s="72">
        <f>SUM(I23:I25)</f>
        <v>43310159.999999993</v>
      </c>
    </row>
    <row r="28" spans="2:14" x14ac:dyDescent="0.35">
      <c r="C28" s="68"/>
      <c r="D28" s="2"/>
      <c r="E28" s="2"/>
      <c r="F28" s="72"/>
      <c r="G28" s="70"/>
      <c r="H28" s="72"/>
      <c r="I28" s="72"/>
    </row>
    <row r="29" spans="2:14" x14ac:dyDescent="0.35">
      <c r="C29" s="76"/>
      <c r="F29" s="72"/>
      <c r="G29" s="70"/>
      <c r="H29" s="72"/>
      <c r="I29" s="72"/>
    </row>
    <row r="30" spans="2:14" x14ac:dyDescent="0.35">
      <c r="C30" s="77" t="s">
        <v>174</v>
      </c>
      <c r="D30" s="2"/>
      <c r="E30" s="2"/>
      <c r="F30" s="72"/>
      <c r="G30" s="70"/>
      <c r="H30" s="72"/>
      <c r="I30" s="72"/>
    </row>
    <row r="31" spans="2:14" x14ac:dyDescent="0.35">
      <c r="C31" s="68"/>
      <c r="D31" s="2"/>
      <c r="E31" s="2"/>
      <c r="F31" s="2"/>
      <c r="G31" s="2"/>
      <c r="H31" s="2"/>
      <c r="I31" s="2"/>
    </row>
    <row r="32" spans="2:14" x14ac:dyDescent="0.35">
      <c r="C32" s="68"/>
      <c r="D32" s="1" t="s">
        <v>175</v>
      </c>
      <c r="E32" s="2"/>
      <c r="F32" s="2"/>
      <c r="G32" s="2"/>
      <c r="H32" s="2"/>
      <c r="I32" s="2"/>
    </row>
    <row r="33" spans="1:9" x14ac:dyDescent="0.35">
      <c r="C33" s="68"/>
      <c r="D33" s="54" t="s">
        <v>176</v>
      </c>
      <c r="E33" s="20"/>
      <c r="F33" s="20"/>
      <c r="G33" s="20"/>
      <c r="H33" s="2"/>
      <c r="I33" s="2"/>
    </row>
    <row r="34" spans="1:9" x14ac:dyDescent="0.35">
      <c r="C34" s="68"/>
      <c r="D34" s="20"/>
      <c r="E34" s="34" t="s">
        <v>39</v>
      </c>
      <c r="F34" s="78"/>
      <c r="G34" s="34" t="s">
        <v>28</v>
      </c>
      <c r="H34" s="33" t="s">
        <v>29</v>
      </c>
      <c r="I34" s="61"/>
    </row>
    <row r="35" spans="1:9" x14ac:dyDescent="0.35">
      <c r="C35" s="2"/>
      <c r="D35" s="35" t="s">
        <v>40</v>
      </c>
      <c r="E35" s="164" t="s">
        <v>41</v>
      </c>
      <c r="F35" s="20"/>
      <c r="G35" s="45">
        <f>I23</f>
        <v>14080414.872411605</v>
      </c>
      <c r="H35" s="22" t="s">
        <v>177</v>
      </c>
      <c r="I35" s="61"/>
    </row>
    <row r="36" spans="1:9" x14ac:dyDescent="0.35">
      <c r="C36" s="2"/>
      <c r="D36" s="35" t="s">
        <v>44</v>
      </c>
      <c r="E36" s="164" t="s">
        <v>45</v>
      </c>
      <c r="F36" s="20"/>
      <c r="G36" s="45">
        <f>I24</f>
        <v>6519087.5034648124</v>
      </c>
      <c r="H36" s="22" t="s">
        <v>178</v>
      </c>
      <c r="I36" s="61"/>
    </row>
    <row r="37" spans="1:9" x14ac:dyDescent="0.35">
      <c r="C37" s="20"/>
      <c r="D37" s="35" t="s">
        <v>46</v>
      </c>
      <c r="E37" s="50" t="s">
        <v>172</v>
      </c>
      <c r="F37" s="20"/>
      <c r="G37" s="165">
        <f>I25</f>
        <v>22710657.624123573</v>
      </c>
      <c r="H37" s="22" t="s">
        <v>179</v>
      </c>
      <c r="I37" s="61"/>
    </row>
    <row r="38" spans="1:9" x14ac:dyDescent="0.35">
      <c r="C38" s="20"/>
      <c r="D38" s="35"/>
      <c r="E38" s="79" t="s">
        <v>49</v>
      </c>
      <c r="F38" s="79"/>
      <c r="G38" s="45">
        <f>SUM(G35:G37)</f>
        <v>43310159.999999993</v>
      </c>
      <c r="H38" s="2"/>
      <c r="I38" s="61"/>
    </row>
    <row r="39" spans="1:9" x14ac:dyDescent="0.35">
      <c r="D39" s="20"/>
    </row>
    <row r="40" spans="1:9" x14ac:dyDescent="0.35">
      <c r="A40" s="1" t="s">
        <v>180</v>
      </c>
      <c r="B40" s="2"/>
      <c r="C40" s="2"/>
      <c r="D40" s="2"/>
      <c r="E40" s="2"/>
      <c r="F40" s="2"/>
      <c r="G40" s="2"/>
      <c r="H40" s="2"/>
    </row>
    <row r="41" spans="1:9" x14ac:dyDescent="0.35">
      <c r="A41" s="2"/>
      <c r="B41" s="2"/>
      <c r="C41" s="2"/>
      <c r="D41" s="2"/>
      <c r="E41" s="2"/>
      <c r="F41" s="2"/>
      <c r="G41" s="2"/>
      <c r="H41" s="2"/>
    </row>
    <row r="42" spans="1:9" x14ac:dyDescent="0.35">
      <c r="A42" s="2"/>
      <c r="B42" s="3" t="s">
        <v>181</v>
      </c>
      <c r="C42" s="2"/>
      <c r="D42" s="2"/>
      <c r="E42" s="2"/>
      <c r="F42" s="2"/>
      <c r="G42" s="2"/>
      <c r="H42" s="2"/>
    </row>
    <row r="43" spans="1:9" x14ac:dyDescent="0.35">
      <c r="A43" s="2"/>
      <c r="B43" s="3"/>
      <c r="C43" s="20"/>
      <c r="D43" s="2"/>
      <c r="E43" s="2"/>
      <c r="F43" s="6" t="s">
        <v>148</v>
      </c>
      <c r="G43" s="2"/>
      <c r="H43" s="2"/>
    </row>
    <row r="44" spans="1:9" x14ac:dyDescent="0.35">
      <c r="A44" s="2"/>
      <c r="B44" s="2"/>
      <c r="C44" s="8" t="s">
        <v>15</v>
      </c>
      <c r="D44" s="33" t="s">
        <v>76</v>
      </c>
      <c r="E44" s="58" t="s">
        <v>28</v>
      </c>
      <c r="F44" s="33" t="s">
        <v>132</v>
      </c>
      <c r="G44" s="2"/>
      <c r="H44" s="19"/>
    </row>
    <row r="45" spans="1:9" x14ac:dyDescent="0.35">
      <c r="A45" s="2"/>
      <c r="B45" s="2"/>
      <c r="C45" s="17">
        <v>1</v>
      </c>
      <c r="D45" s="59" t="s">
        <v>182</v>
      </c>
      <c r="E45" s="161">
        <v>10410666.9</v>
      </c>
      <c r="F45" s="9" t="s">
        <v>183</v>
      </c>
      <c r="G45" s="61"/>
      <c r="H45" s="19"/>
    </row>
    <row r="46" spans="1:9" x14ac:dyDescent="0.35">
      <c r="A46" s="2"/>
      <c r="B46" s="2"/>
      <c r="C46" s="17">
        <v>2</v>
      </c>
      <c r="D46" s="59" t="s">
        <v>151</v>
      </c>
      <c r="E46" s="167">
        <f>E11</f>
        <v>0.45500000000000002</v>
      </c>
      <c r="F46" s="17" t="s">
        <v>184</v>
      </c>
      <c r="G46" s="166">
        <f>G11</f>
        <v>2018</v>
      </c>
      <c r="H46" s="19"/>
    </row>
    <row r="47" spans="1:9" x14ac:dyDescent="0.35">
      <c r="A47" s="2"/>
      <c r="B47" s="2"/>
      <c r="C47" s="17">
        <v>3</v>
      </c>
      <c r="D47" s="59" t="s">
        <v>185</v>
      </c>
      <c r="E47" s="13">
        <f>ROUND(E45*E46, 0)</f>
        <v>4736853</v>
      </c>
      <c r="F47" s="9" t="s">
        <v>154</v>
      </c>
      <c r="G47" s="2"/>
      <c r="H47" s="19"/>
    </row>
    <row r="48" spans="1:9" x14ac:dyDescent="0.35">
      <c r="A48" s="2"/>
      <c r="B48" s="2"/>
      <c r="C48" s="19"/>
      <c r="D48" s="2"/>
      <c r="E48" s="2"/>
      <c r="F48" s="2"/>
      <c r="G48" s="2"/>
      <c r="H48" s="17"/>
      <c r="I48" s="40"/>
    </row>
    <row r="49" spans="1:10" x14ac:dyDescent="0.35">
      <c r="A49" s="2"/>
      <c r="B49" s="2"/>
      <c r="C49" s="2"/>
      <c r="D49" s="2"/>
      <c r="E49" s="2"/>
      <c r="F49" s="2"/>
      <c r="G49" s="2"/>
      <c r="H49" s="2"/>
    </row>
    <row r="50" spans="1:10" x14ac:dyDescent="0.35">
      <c r="A50" s="2"/>
      <c r="B50" s="1" t="s">
        <v>186</v>
      </c>
      <c r="C50" s="2"/>
      <c r="D50" s="2"/>
      <c r="E50" s="2"/>
      <c r="F50" s="2"/>
      <c r="G50" s="2"/>
      <c r="H50" s="2"/>
    </row>
    <row r="51" spans="1:10" x14ac:dyDescent="0.35">
      <c r="A51" s="2"/>
      <c r="B51" s="1"/>
      <c r="C51" s="2"/>
      <c r="D51" s="2"/>
      <c r="E51" s="2"/>
      <c r="F51" s="6" t="s">
        <v>148</v>
      </c>
      <c r="G51" s="2"/>
      <c r="H51" s="2"/>
    </row>
    <row r="52" spans="1:10" x14ac:dyDescent="0.35">
      <c r="A52" s="2"/>
      <c r="B52" s="1"/>
      <c r="C52" s="8" t="s">
        <v>15</v>
      </c>
      <c r="D52" s="33" t="s">
        <v>76</v>
      </c>
      <c r="E52" s="58" t="s">
        <v>28</v>
      </c>
      <c r="F52" s="33" t="s">
        <v>132</v>
      </c>
      <c r="G52" s="2"/>
      <c r="H52" s="2"/>
    </row>
    <row r="53" spans="1:10" x14ac:dyDescent="0.35">
      <c r="A53" s="2"/>
      <c r="B53" s="1"/>
      <c r="C53" s="9">
        <v>1</v>
      </c>
      <c r="D53" s="9" t="s">
        <v>187</v>
      </c>
      <c r="E53" s="73">
        <f>E59</f>
        <v>7582421</v>
      </c>
      <c r="F53" s="9" t="s">
        <v>188</v>
      </c>
      <c r="G53" s="2"/>
      <c r="H53" s="2"/>
    </row>
    <row r="54" spans="1:10" x14ac:dyDescent="0.35">
      <c r="A54" s="2"/>
      <c r="B54" s="1"/>
      <c r="C54" s="17">
        <v>2</v>
      </c>
      <c r="D54" s="17" t="s">
        <v>189</v>
      </c>
      <c r="E54" s="168">
        <v>3222465</v>
      </c>
      <c r="F54" s="17" t="s">
        <v>159</v>
      </c>
      <c r="G54" s="61"/>
      <c r="H54" s="2"/>
    </row>
    <row r="55" spans="1:10" x14ac:dyDescent="0.35">
      <c r="A55" s="2"/>
      <c r="B55" s="1"/>
      <c r="C55" s="17">
        <v>3</v>
      </c>
      <c r="D55" s="17" t="s">
        <v>190</v>
      </c>
      <c r="E55" s="73">
        <f>IF(E53&lt;E54,E53,E54)</f>
        <v>3222465</v>
      </c>
      <c r="F55" s="17" t="s">
        <v>161</v>
      </c>
      <c r="G55" s="2"/>
      <c r="H55" s="61"/>
    </row>
    <row r="56" spans="1:10" x14ac:dyDescent="0.35">
      <c r="B56" s="63"/>
      <c r="C56" s="80"/>
      <c r="E56" s="32"/>
    </row>
    <row r="57" spans="1:10" ht="26.5" x14ac:dyDescent="0.35">
      <c r="C57" s="64"/>
      <c r="D57" s="65" t="s">
        <v>162</v>
      </c>
      <c r="E57" s="65" t="s">
        <v>163</v>
      </c>
      <c r="F57" s="65" t="s">
        <v>164</v>
      </c>
      <c r="G57" s="65" t="s">
        <v>190</v>
      </c>
      <c r="H57" s="66" t="s">
        <v>191</v>
      </c>
      <c r="I57" s="65" t="s">
        <v>192</v>
      </c>
    </row>
    <row r="58" spans="1:10" x14ac:dyDescent="0.35">
      <c r="C58" s="2"/>
      <c r="D58" s="17"/>
      <c r="E58" s="9" t="s">
        <v>193</v>
      </c>
      <c r="F58" s="17" t="s">
        <v>194</v>
      </c>
      <c r="G58" s="17" t="s">
        <v>195</v>
      </c>
      <c r="H58" s="67" t="s">
        <v>196</v>
      </c>
      <c r="I58" s="17" t="s">
        <v>197</v>
      </c>
    </row>
    <row r="59" spans="1:10" x14ac:dyDescent="0.35">
      <c r="C59" s="68">
        <v>4</v>
      </c>
      <c r="D59" s="17" t="s">
        <v>41</v>
      </c>
      <c r="E59" s="69">
        <v>7582421</v>
      </c>
      <c r="F59" s="70">
        <v>1</v>
      </c>
      <c r="G59" s="71">
        <f>F59*$E$55</f>
        <v>3222465</v>
      </c>
      <c r="H59" s="72">
        <f>F59*E47</f>
        <v>4736853</v>
      </c>
      <c r="I59" s="73">
        <f>G59-H59</f>
        <v>-1514388</v>
      </c>
      <c r="J59" s="62"/>
    </row>
    <row r="60" spans="1:10" x14ac:dyDescent="0.35">
      <c r="C60" s="81"/>
      <c r="D60" s="39"/>
      <c r="E60" s="82"/>
      <c r="F60" s="83"/>
      <c r="G60" s="84"/>
      <c r="H60" s="85"/>
      <c r="I60" s="73"/>
      <c r="J60" s="62"/>
    </row>
    <row r="61" spans="1:10" x14ac:dyDescent="0.35">
      <c r="C61" s="81"/>
      <c r="D61" s="39"/>
      <c r="E61" s="82"/>
      <c r="F61" s="83"/>
      <c r="G61" s="84"/>
      <c r="H61" s="85"/>
      <c r="I61" s="73"/>
      <c r="J61" s="62"/>
    </row>
    <row r="62" spans="1:10" x14ac:dyDescent="0.35">
      <c r="C62" s="81"/>
      <c r="D62" s="39"/>
      <c r="E62" s="74"/>
      <c r="F62" s="70"/>
      <c r="G62" s="71"/>
      <c r="H62" s="72"/>
      <c r="I62" s="73"/>
      <c r="J62" s="62"/>
    </row>
    <row r="63" spans="1:10" x14ac:dyDescent="0.35">
      <c r="C63" s="75" t="s">
        <v>198</v>
      </c>
      <c r="D63" s="39"/>
      <c r="E63" s="85"/>
      <c r="F63" s="86"/>
      <c r="G63" s="87"/>
      <c r="H63" s="88"/>
      <c r="I63" s="73"/>
    </row>
    <row r="64" spans="1:10" x14ac:dyDescent="0.35">
      <c r="C64" s="75"/>
      <c r="D64" s="39"/>
      <c r="E64" s="74"/>
      <c r="F64" s="70"/>
      <c r="G64" s="71"/>
      <c r="H64" s="89"/>
      <c r="I64" s="73"/>
    </row>
    <row r="65" spans="2:9" x14ac:dyDescent="0.35">
      <c r="B65" s="1" t="s">
        <v>199</v>
      </c>
      <c r="C65" s="90"/>
      <c r="D65" s="3"/>
      <c r="E65" s="91"/>
      <c r="F65" s="92"/>
      <c r="G65" s="71"/>
      <c r="H65" s="89"/>
      <c r="I65" s="73"/>
    </row>
    <row r="66" spans="2:9" x14ac:dyDescent="0.35">
      <c r="B66" s="2"/>
      <c r="C66" s="2"/>
      <c r="D66" s="2"/>
      <c r="E66" s="2"/>
      <c r="F66" s="6" t="s">
        <v>148</v>
      </c>
      <c r="G66" s="71"/>
      <c r="H66" s="89"/>
      <c r="I66" s="73"/>
    </row>
    <row r="67" spans="2:9" x14ac:dyDescent="0.35">
      <c r="B67" s="2"/>
      <c r="C67" s="8" t="s">
        <v>15</v>
      </c>
      <c r="D67" s="33" t="s">
        <v>76</v>
      </c>
      <c r="E67" s="58" t="s">
        <v>28</v>
      </c>
      <c r="F67" s="33" t="s">
        <v>132</v>
      </c>
      <c r="G67" s="71"/>
      <c r="H67" s="89"/>
      <c r="I67" s="73"/>
    </row>
    <row r="68" spans="2:9" x14ac:dyDescent="0.35">
      <c r="B68" s="2"/>
      <c r="C68" s="169">
        <v>1</v>
      </c>
      <c r="D68" s="17" t="s">
        <v>200</v>
      </c>
      <c r="E68" s="69">
        <v>12356577.390000001</v>
      </c>
      <c r="F68" s="70" t="s">
        <v>201</v>
      </c>
      <c r="G68" s="71"/>
      <c r="H68" s="89"/>
      <c r="I68" s="73"/>
    </row>
    <row r="69" spans="2:9" x14ac:dyDescent="0.35">
      <c r="B69" s="2"/>
      <c r="C69" s="169">
        <v>2</v>
      </c>
      <c r="D69" s="17" t="s">
        <v>151</v>
      </c>
      <c r="E69" s="170">
        <v>0.45500000000000002</v>
      </c>
      <c r="F69" s="70" t="s">
        <v>184</v>
      </c>
      <c r="G69" s="171">
        <v>2018</v>
      </c>
      <c r="H69" s="89"/>
      <c r="I69" s="73"/>
    </row>
    <row r="70" spans="2:9" x14ac:dyDescent="0.35">
      <c r="B70" s="2"/>
      <c r="C70" s="169">
        <v>3</v>
      </c>
      <c r="D70" s="17" t="s">
        <v>202</v>
      </c>
      <c r="E70" s="74">
        <f>E68*E69</f>
        <v>5622242.7124500005</v>
      </c>
      <c r="F70" s="70" t="s">
        <v>154</v>
      </c>
      <c r="G70" s="71"/>
      <c r="H70" s="89"/>
      <c r="I70" s="73"/>
    </row>
    <row r="71" spans="2:9" x14ac:dyDescent="0.35">
      <c r="B71" s="2"/>
      <c r="C71" s="169"/>
      <c r="D71" s="17"/>
      <c r="E71" s="74"/>
      <c r="F71" s="70"/>
      <c r="G71" s="71"/>
      <c r="H71" s="89"/>
      <c r="I71" s="73"/>
    </row>
    <row r="72" spans="2:9" x14ac:dyDescent="0.35">
      <c r="B72" s="2"/>
      <c r="C72" s="106">
        <v>4</v>
      </c>
      <c r="D72" s="9" t="s">
        <v>203</v>
      </c>
      <c r="E72" s="73">
        <f>E68</f>
        <v>12356577.390000001</v>
      </c>
      <c r="F72" s="60" t="s">
        <v>204</v>
      </c>
      <c r="G72" s="2"/>
      <c r="H72" s="89"/>
      <c r="I72" s="73"/>
    </row>
    <row r="73" spans="2:9" x14ac:dyDescent="0.35">
      <c r="B73" s="2"/>
      <c r="C73" s="169">
        <v>5</v>
      </c>
      <c r="D73" s="17" t="s">
        <v>205</v>
      </c>
      <c r="E73" s="161">
        <v>9061609</v>
      </c>
      <c r="F73" s="22" t="s">
        <v>159</v>
      </c>
      <c r="G73" s="3"/>
      <c r="H73" s="89"/>
      <c r="I73" s="73"/>
    </row>
    <row r="74" spans="2:9" x14ac:dyDescent="0.35">
      <c r="B74" s="2"/>
      <c r="C74" s="169">
        <v>6</v>
      </c>
      <c r="D74" s="17" t="s">
        <v>206</v>
      </c>
      <c r="E74" s="73">
        <f>IF(E72&lt;E73,E72,E73)</f>
        <v>9061609</v>
      </c>
      <c r="F74" s="22" t="s">
        <v>161</v>
      </c>
      <c r="G74" s="19"/>
      <c r="H74" s="89"/>
      <c r="I74" s="73"/>
    </row>
    <row r="75" spans="2:9" x14ac:dyDescent="0.35">
      <c r="B75" s="2"/>
      <c r="C75" s="93"/>
      <c r="D75" s="19"/>
      <c r="E75" s="94"/>
      <c r="F75" s="70"/>
      <c r="G75" s="71"/>
      <c r="H75" s="89"/>
      <c r="I75" s="73"/>
    </row>
    <row r="76" spans="2:9" ht="26.5" x14ac:dyDescent="0.35">
      <c r="B76" s="2"/>
      <c r="C76" s="96"/>
      <c r="D76" s="65" t="s">
        <v>162</v>
      </c>
      <c r="E76" s="65" t="s">
        <v>163</v>
      </c>
      <c r="F76" s="65" t="s">
        <v>164</v>
      </c>
      <c r="G76" s="65" t="s">
        <v>206</v>
      </c>
      <c r="H76" s="66" t="s">
        <v>207</v>
      </c>
      <c r="I76" s="65" t="s">
        <v>208</v>
      </c>
    </row>
    <row r="77" spans="2:9" x14ac:dyDescent="0.35">
      <c r="B77" s="2"/>
      <c r="C77" s="95"/>
      <c r="D77" s="19"/>
      <c r="E77" s="9" t="s">
        <v>193</v>
      </c>
      <c r="F77" s="17" t="s">
        <v>194</v>
      </c>
      <c r="G77" s="17" t="s">
        <v>209</v>
      </c>
      <c r="H77" s="67" t="s">
        <v>210</v>
      </c>
      <c r="I77" s="17" t="s">
        <v>211</v>
      </c>
    </row>
    <row r="78" spans="2:9" x14ac:dyDescent="0.35">
      <c r="B78" s="2"/>
      <c r="C78" s="169">
        <v>7</v>
      </c>
      <c r="D78" s="17" t="s">
        <v>41</v>
      </c>
      <c r="E78" s="69">
        <f>E72</f>
        <v>12356577.390000001</v>
      </c>
      <c r="F78" s="70">
        <v>1</v>
      </c>
      <c r="G78" s="71">
        <f>F78*$E$74</f>
        <v>9061609</v>
      </c>
      <c r="H78" s="72">
        <f>F78*E70</f>
        <v>5622242.7124500005</v>
      </c>
      <c r="I78" s="73">
        <f>G78-H78</f>
        <v>3439366.2875499995</v>
      </c>
    </row>
    <row r="79" spans="2:9" x14ac:dyDescent="0.35">
      <c r="C79" s="97"/>
      <c r="D79" s="39"/>
      <c r="E79" s="82"/>
      <c r="F79" s="86"/>
      <c r="G79" s="98"/>
      <c r="H79" s="99"/>
      <c r="I79" s="100"/>
    </row>
    <row r="81" spans="1:7" x14ac:dyDescent="0.35">
      <c r="A81" s="3" t="s">
        <v>212</v>
      </c>
      <c r="B81" s="19"/>
      <c r="C81" s="19"/>
      <c r="D81" s="19"/>
      <c r="E81" s="19"/>
      <c r="F81" s="19"/>
      <c r="G81" s="19"/>
    </row>
    <row r="82" spans="1:7" x14ac:dyDescent="0.35">
      <c r="A82" s="19"/>
      <c r="B82" s="3"/>
      <c r="C82" s="19"/>
      <c r="D82" s="19"/>
      <c r="E82" s="19"/>
      <c r="F82" s="19"/>
      <c r="G82" s="19"/>
    </row>
    <row r="83" spans="1:7" x14ac:dyDescent="0.35">
      <c r="A83" s="19"/>
      <c r="B83" s="3" t="s">
        <v>213</v>
      </c>
      <c r="C83" s="19"/>
      <c r="D83" s="19"/>
      <c r="E83" s="19"/>
      <c r="F83" s="19"/>
      <c r="G83" s="19"/>
    </row>
    <row r="84" spans="1:7" x14ac:dyDescent="0.35">
      <c r="A84" s="19"/>
      <c r="B84" s="3"/>
      <c r="C84" s="19"/>
      <c r="D84" s="19"/>
      <c r="E84" s="19"/>
      <c r="F84" s="5" t="s">
        <v>148</v>
      </c>
      <c r="G84" s="19"/>
    </row>
    <row r="85" spans="1:7" x14ac:dyDescent="0.35">
      <c r="A85" s="19"/>
      <c r="B85" s="3"/>
      <c r="C85" s="8" t="s">
        <v>15</v>
      </c>
      <c r="D85" s="33" t="s">
        <v>76</v>
      </c>
      <c r="E85" s="58" t="s">
        <v>28</v>
      </c>
      <c r="F85" s="8" t="s">
        <v>132</v>
      </c>
      <c r="G85" s="19"/>
    </row>
    <row r="86" spans="1:7" x14ac:dyDescent="0.35">
      <c r="A86" s="19"/>
      <c r="B86" s="3"/>
      <c r="C86" s="17">
        <v>1</v>
      </c>
      <c r="D86" s="17" t="s">
        <v>214</v>
      </c>
      <c r="E86" s="161">
        <v>13891574.1</v>
      </c>
      <c r="F86" s="17" t="s">
        <v>183</v>
      </c>
      <c r="G86" s="19"/>
    </row>
    <row r="87" spans="1:7" x14ac:dyDescent="0.35">
      <c r="A87" s="19"/>
      <c r="B87" s="3"/>
      <c r="C87" s="17">
        <v>2</v>
      </c>
      <c r="D87" s="17" t="s">
        <v>215</v>
      </c>
      <c r="E87" s="172">
        <v>0</v>
      </c>
      <c r="F87" s="17" t="s">
        <v>216</v>
      </c>
      <c r="G87" s="19"/>
    </row>
    <row r="88" spans="1:7" x14ac:dyDescent="0.35">
      <c r="A88" s="19"/>
      <c r="B88" s="3"/>
      <c r="C88" s="17">
        <v>3</v>
      </c>
      <c r="D88" s="17" t="s">
        <v>217</v>
      </c>
      <c r="E88" s="73">
        <f>IF(E86&lt;E87,E86,E87)</f>
        <v>0</v>
      </c>
      <c r="F88" s="17" t="s">
        <v>218</v>
      </c>
      <c r="G88" s="19"/>
    </row>
    <row r="89" spans="1:7" x14ac:dyDescent="0.35">
      <c r="A89" s="19"/>
      <c r="B89" s="3"/>
      <c r="C89" s="17"/>
      <c r="D89" s="19"/>
      <c r="E89" s="38"/>
      <c r="F89" s="19"/>
      <c r="G89" s="19"/>
    </row>
    <row r="90" spans="1:7" x14ac:dyDescent="0.35">
      <c r="A90" s="19"/>
      <c r="B90" s="3"/>
      <c r="C90" s="29" t="s">
        <v>219</v>
      </c>
      <c r="D90" s="19"/>
      <c r="E90" s="38"/>
      <c r="F90" s="19"/>
      <c r="G90" s="19"/>
    </row>
    <row r="91" spans="1:7" x14ac:dyDescent="0.35">
      <c r="A91" s="19"/>
      <c r="B91" s="3"/>
      <c r="C91" s="29"/>
      <c r="D91" s="19"/>
      <c r="E91" s="38"/>
      <c r="F91" s="19"/>
      <c r="G91" s="19"/>
    </row>
    <row r="92" spans="1:7" x14ac:dyDescent="0.35">
      <c r="A92" s="3" t="s">
        <v>220</v>
      </c>
      <c r="B92" s="3"/>
      <c r="C92" s="29"/>
      <c r="D92" s="19"/>
      <c r="E92" s="38"/>
      <c r="F92" s="19"/>
      <c r="G92" s="19"/>
    </row>
    <row r="93" spans="1:7" x14ac:dyDescent="0.35">
      <c r="A93" s="3"/>
      <c r="B93" s="3"/>
      <c r="C93" s="29"/>
      <c r="D93" s="19"/>
      <c r="E93" s="38"/>
      <c r="F93" s="19"/>
      <c r="G93" s="19"/>
    </row>
    <row r="94" spans="1:7" x14ac:dyDescent="0.35">
      <c r="A94" s="19"/>
      <c r="B94" s="3" t="s">
        <v>221</v>
      </c>
      <c r="C94" s="29"/>
      <c r="D94" s="19"/>
      <c r="E94" s="38"/>
      <c r="F94" s="19"/>
      <c r="G94" s="19"/>
    </row>
    <row r="95" spans="1:7" x14ac:dyDescent="0.35">
      <c r="A95" s="19"/>
      <c r="B95" s="3"/>
      <c r="C95" s="29"/>
      <c r="D95" s="19"/>
      <c r="E95" s="38"/>
      <c r="F95" s="19"/>
      <c r="G95" s="19"/>
    </row>
    <row r="96" spans="1:7" x14ac:dyDescent="0.35">
      <c r="A96" s="19"/>
      <c r="B96" s="8" t="s">
        <v>15</v>
      </c>
      <c r="C96" s="8" t="s">
        <v>16</v>
      </c>
      <c r="D96" s="8" t="s">
        <v>222</v>
      </c>
      <c r="E96" s="174" t="s">
        <v>223</v>
      </c>
      <c r="F96" s="8" t="s">
        <v>224</v>
      </c>
      <c r="G96" s="19"/>
    </row>
    <row r="97" spans="1:8" x14ac:dyDescent="0.35">
      <c r="A97" s="19"/>
      <c r="B97" s="5">
        <v>1</v>
      </c>
      <c r="C97" s="17">
        <v>920</v>
      </c>
      <c r="D97" s="73">
        <v>27022.5</v>
      </c>
      <c r="E97" s="73">
        <v>799750</v>
      </c>
      <c r="F97" s="73">
        <f>D97+E97</f>
        <v>826772.5</v>
      </c>
      <c r="G97" s="19"/>
    </row>
    <row r="98" spans="1:8" x14ac:dyDescent="0.35">
      <c r="A98" s="19"/>
      <c r="B98" s="5">
        <v>2</v>
      </c>
      <c r="C98" s="17">
        <v>921</v>
      </c>
      <c r="D98" s="17"/>
      <c r="E98" s="73"/>
      <c r="F98" s="73">
        <f t="shared" ref="F98:F109" si="0">D98+E98</f>
        <v>0</v>
      </c>
      <c r="G98" s="19"/>
    </row>
    <row r="99" spans="1:8" x14ac:dyDescent="0.35">
      <c r="A99" s="19"/>
      <c r="B99" s="5">
        <v>3</v>
      </c>
      <c r="C99" s="17">
        <v>922</v>
      </c>
      <c r="D99" s="17"/>
      <c r="E99" s="73"/>
      <c r="F99" s="73">
        <f t="shared" si="0"/>
        <v>0</v>
      </c>
      <c r="G99" s="19"/>
    </row>
    <row r="100" spans="1:8" x14ac:dyDescent="0.35">
      <c r="A100" s="19"/>
      <c r="B100" s="5">
        <v>4</v>
      </c>
      <c r="C100" s="17">
        <v>923</v>
      </c>
      <c r="D100" s="17"/>
      <c r="E100" s="73">
        <v>12250</v>
      </c>
      <c r="F100" s="73">
        <f t="shared" si="0"/>
        <v>12250</v>
      </c>
      <c r="G100" s="19"/>
    </row>
    <row r="101" spans="1:8" x14ac:dyDescent="0.35">
      <c r="A101" s="19"/>
      <c r="B101" s="5">
        <v>5</v>
      </c>
      <c r="C101" s="17">
        <v>924</v>
      </c>
      <c r="D101" s="17"/>
      <c r="E101" s="73"/>
      <c r="F101" s="73">
        <f t="shared" si="0"/>
        <v>0</v>
      </c>
      <c r="G101" s="19"/>
    </row>
    <row r="102" spans="1:8" x14ac:dyDescent="0.35">
      <c r="A102" s="19"/>
      <c r="B102" s="5">
        <v>6</v>
      </c>
      <c r="C102" s="17">
        <v>925</v>
      </c>
      <c r="D102" s="17"/>
      <c r="E102" s="73"/>
      <c r="F102" s="73">
        <f t="shared" si="0"/>
        <v>0</v>
      </c>
      <c r="G102" s="19"/>
    </row>
    <row r="103" spans="1:8" x14ac:dyDescent="0.35">
      <c r="A103" s="19"/>
      <c r="B103" s="5">
        <v>7</v>
      </c>
      <c r="C103" s="17">
        <v>926</v>
      </c>
      <c r="D103" s="17"/>
      <c r="E103" s="73"/>
      <c r="F103" s="73">
        <f t="shared" si="0"/>
        <v>0</v>
      </c>
      <c r="G103" s="19"/>
    </row>
    <row r="104" spans="1:8" x14ac:dyDescent="0.35">
      <c r="A104" s="19"/>
      <c r="B104" s="5">
        <v>8</v>
      </c>
      <c r="C104" s="17">
        <v>928</v>
      </c>
      <c r="D104" s="17"/>
      <c r="E104" s="73"/>
      <c r="F104" s="73">
        <f t="shared" si="0"/>
        <v>0</v>
      </c>
      <c r="G104" s="19"/>
    </row>
    <row r="105" spans="1:8" x14ac:dyDescent="0.35">
      <c r="A105" s="19"/>
      <c r="B105" s="5">
        <v>9</v>
      </c>
      <c r="C105" s="17">
        <v>929</v>
      </c>
      <c r="D105" s="17"/>
      <c r="E105" s="73"/>
      <c r="F105" s="73">
        <f t="shared" si="0"/>
        <v>0</v>
      </c>
      <c r="G105" s="19"/>
    </row>
    <row r="106" spans="1:8" x14ac:dyDescent="0.35">
      <c r="A106" s="19"/>
      <c r="B106" s="5">
        <v>10</v>
      </c>
      <c r="C106" s="17">
        <v>930.1</v>
      </c>
      <c r="D106" s="17"/>
      <c r="E106" s="73"/>
      <c r="F106" s="73">
        <f t="shared" si="0"/>
        <v>0</v>
      </c>
      <c r="G106" s="19"/>
    </row>
    <row r="107" spans="1:8" x14ac:dyDescent="0.35">
      <c r="A107" s="19"/>
      <c r="B107" s="5">
        <v>11</v>
      </c>
      <c r="C107" s="17">
        <v>930.2</v>
      </c>
      <c r="D107" s="17"/>
      <c r="E107" s="73"/>
      <c r="F107" s="73">
        <f t="shared" si="0"/>
        <v>0</v>
      </c>
      <c r="G107" s="19"/>
    </row>
    <row r="108" spans="1:8" x14ac:dyDescent="0.35">
      <c r="A108" s="19"/>
      <c r="B108" s="5">
        <v>12</v>
      </c>
      <c r="C108" s="17">
        <v>931</v>
      </c>
      <c r="D108" s="17"/>
      <c r="E108" s="73"/>
      <c r="F108" s="73">
        <f t="shared" si="0"/>
        <v>0</v>
      </c>
      <c r="G108" s="19"/>
    </row>
    <row r="109" spans="1:8" x14ac:dyDescent="0.35">
      <c r="A109" s="19"/>
      <c r="B109" s="5">
        <v>13</v>
      </c>
      <c r="C109" s="17">
        <v>935</v>
      </c>
      <c r="D109" s="17"/>
      <c r="E109" s="73"/>
      <c r="F109" s="73">
        <f t="shared" si="0"/>
        <v>0</v>
      </c>
      <c r="G109" s="19"/>
    </row>
    <row r="110" spans="1:8" x14ac:dyDescent="0.35">
      <c r="A110" s="19"/>
      <c r="B110" s="5"/>
      <c r="C110" s="17"/>
      <c r="D110" s="17"/>
      <c r="E110" s="173" t="s">
        <v>225</v>
      </c>
      <c r="F110" s="73">
        <f>SUM(F97:F109)</f>
        <v>839022.5</v>
      </c>
      <c r="G110" s="19"/>
    </row>
    <row r="111" spans="1:8" x14ac:dyDescent="0.35">
      <c r="A111" s="39"/>
      <c r="B111" s="101"/>
      <c r="C111" s="102"/>
      <c r="D111" s="39"/>
      <c r="E111" s="103"/>
      <c r="F111" s="39"/>
      <c r="G111" s="39"/>
    </row>
    <row r="112" spans="1:8" x14ac:dyDescent="0.35">
      <c r="A112" s="1" t="s">
        <v>226</v>
      </c>
      <c r="B112" s="1"/>
      <c r="C112" s="2"/>
      <c r="D112" s="2"/>
      <c r="E112" s="2"/>
      <c r="F112" s="2"/>
      <c r="G112" s="104"/>
      <c r="H112" s="105"/>
    </row>
    <row r="113" spans="1:8" x14ac:dyDescent="0.35">
      <c r="A113" s="1"/>
      <c r="B113" s="1"/>
      <c r="C113" s="2"/>
      <c r="D113" s="2"/>
      <c r="E113" s="2"/>
      <c r="F113" s="2"/>
      <c r="G113" s="104"/>
      <c r="H113" s="105"/>
    </row>
    <row r="114" spans="1:8" x14ac:dyDescent="0.35">
      <c r="A114" s="2"/>
      <c r="B114" s="1" t="s">
        <v>227</v>
      </c>
      <c r="C114" s="2"/>
      <c r="D114" s="2"/>
      <c r="E114" s="2"/>
      <c r="F114" s="2"/>
      <c r="G114" s="2"/>
    </row>
    <row r="115" spans="1:8" x14ac:dyDescent="0.35">
      <c r="A115" s="2"/>
      <c r="B115" s="1"/>
      <c r="C115" s="8" t="s">
        <v>15</v>
      </c>
      <c r="D115" s="33" t="s">
        <v>76</v>
      </c>
      <c r="E115" s="58" t="s">
        <v>28</v>
      </c>
      <c r="F115" s="33" t="s">
        <v>29</v>
      </c>
      <c r="G115" s="2"/>
    </row>
    <row r="116" spans="1:8" x14ac:dyDescent="0.35">
      <c r="A116" s="2"/>
      <c r="B116" s="1"/>
      <c r="C116" s="17">
        <v>1</v>
      </c>
      <c r="D116" s="9" t="s">
        <v>228</v>
      </c>
      <c r="E116" s="13">
        <f>E45</f>
        <v>10410666.9</v>
      </c>
      <c r="F116" s="106" t="s">
        <v>229</v>
      </c>
      <c r="G116" s="61"/>
    </row>
    <row r="117" spans="1:8" ht="29.5" customHeight="1" x14ac:dyDescent="0.35">
      <c r="A117" s="2"/>
      <c r="B117" s="1"/>
      <c r="C117" s="17">
        <v>2</v>
      </c>
      <c r="D117" s="9" t="s">
        <v>230</v>
      </c>
      <c r="E117" s="13">
        <f>-I59</f>
        <v>1514388</v>
      </c>
      <c r="F117" s="107" t="s">
        <v>231</v>
      </c>
      <c r="G117" s="41"/>
    </row>
    <row r="118" spans="1:8" ht="29.5" customHeight="1" x14ac:dyDescent="0.35">
      <c r="A118" s="2"/>
      <c r="B118" s="1"/>
      <c r="C118" s="17">
        <v>3</v>
      </c>
      <c r="D118" s="9" t="s">
        <v>232</v>
      </c>
      <c r="E118" s="73">
        <f>E86</f>
        <v>13891574.1</v>
      </c>
      <c r="F118" s="107" t="s">
        <v>233</v>
      </c>
      <c r="G118" s="2"/>
    </row>
    <row r="119" spans="1:8" ht="29.5" customHeight="1" x14ac:dyDescent="0.35">
      <c r="A119" s="2"/>
      <c r="B119" s="1"/>
      <c r="C119" s="17">
        <v>4</v>
      </c>
      <c r="D119" s="9" t="s">
        <v>234</v>
      </c>
      <c r="E119" s="172">
        <f>F97</f>
        <v>826772.5</v>
      </c>
      <c r="F119" s="107" t="s">
        <v>235</v>
      </c>
      <c r="G119" s="2"/>
    </row>
    <row r="120" spans="1:8" ht="17.5" customHeight="1" x14ac:dyDescent="0.35">
      <c r="A120" s="2"/>
      <c r="B120" s="1"/>
      <c r="C120" s="17">
        <v>5</v>
      </c>
      <c r="D120" s="9" t="s">
        <v>10</v>
      </c>
      <c r="E120" s="73">
        <f>SUM(E116:E118)</f>
        <v>25816629</v>
      </c>
      <c r="F120" s="107"/>
      <c r="G120" s="2"/>
    </row>
    <row r="121" spans="1:8" ht="17.5" customHeight="1" x14ac:dyDescent="0.35">
      <c r="A121" s="2"/>
      <c r="B121" s="1"/>
      <c r="C121" s="17"/>
      <c r="D121" s="2"/>
      <c r="E121" s="36"/>
      <c r="F121" s="107"/>
      <c r="G121" s="2"/>
    </row>
    <row r="122" spans="1:8" ht="16.399999999999999" customHeight="1" x14ac:dyDescent="0.35">
      <c r="A122" s="2"/>
      <c r="B122" s="1" t="s">
        <v>236</v>
      </c>
      <c r="C122" s="17"/>
      <c r="D122" s="2"/>
      <c r="E122" s="24"/>
      <c r="F122" s="107"/>
      <c r="G122" s="2"/>
    </row>
    <row r="123" spans="1:8" x14ac:dyDescent="0.35">
      <c r="A123" s="2"/>
      <c r="B123" s="1"/>
      <c r="C123" s="8" t="s">
        <v>15</v>
      </c>
      <c r="D123" s="33" t="s">
        <v>76</v>
      </c>
      <c r="E123" s="58" t="s">
        <v>28</v>
      </c>
      <c r="F123" s="33" t="s">
        <v>29</v>
      </c>
      <c r="G123" s="2"/>
    </row>
    <row r="124" spans="1:8" x14ac:dyDescent="0.35">
      <c r="A124" s="2"/>
      <c r="B124" s="1"/>
      <c r="C124" s="17">
        <v>1</v>
      </c>
      <c r="D124" s="9" t="s">
        <v>237</v>
      </c>
      <c r="E124" s="13">
        <f>E12</f>
        <v>67362957</v>
      </c>
      <c r="F124" s="9" t="s">
        <v>238</v>
      </c>
      <c r="G124" s="2"/>
    </row>
    <row r="125" spans="1:8" x14ac:dyDescent="0.35">
      <c r="A125" s="2"/>
      <c r="B125" s="1"/>
      <c r="C125" s="17">
        <v>2</v>
      </c>
      <c r="D125" s="9" t="s">
        <v>239</v>
      </c>
      <c r="E125" s="13">
        <f>E47</f>
        <v>4736853</v>
      </c>
      <c r="F125" s="9" t="s">
        <v>240</v>
      </c>
      <c r="G125" s="2"/>
    </row>
    <row r="126" spans="1:8" x14ac:dyDescent="0.35">
      <c r="A126" s="2"/>
      <c r="B126" s="1"/>
      <c r="C126" s="17">
        <v>3</v>
      </c>
      <c r="D126" s="9" t="s">
        <v>241</v>
      </c>
      <c r="E126" s="175">
        <f>E70</f>
        <v>5622242.7124500005</v>
      </c>
      <c r="F126" s="9" t="s">
        <v>242</v>
      </c>
      <c r="G126" s="2"/>
    </row>
    <row r="127" spans="1:8" x14ac:dyDescent="0.35">
      <c r="A127" s="2"/>
      <c r="B127" s="1"/>
      <c r="C127" s="17">
        <v>4</v>
      </c>
      <c r="D127" s="17" t="s">
        <v>10</v>
      </c>
      <c r="E127" s="73">
        <f>SUM(E124:E126)</f>
        <v>77722052.712449998</v>
      </c>
      <c r="F127" s="9"/>
      <c r="G127" s="2"/>
    </row>
    <row r="128" spans="1:8" x14ac:dyDescent="0.35">
      <c r="A128" s="2"/>
      <c r="B128" s="1"/>
      <c r="C128" s="17"/>
      <c r="D128" s="19"/>
      <c r="E128" s="38"/>
      <c r="F128" s="9"/>
      <c r="G128" s="2"/>
    </row>
    <row r="129" spans="1:9" x14ac:dyDescent="0.35">
      <c r="A129" s="2"/>
      <c r="B129" s="1" t="s">
        <v>243</v>
      </c>
      <c r="C129" s="17"/>
      <c r="D129" s="19"/>
      <c r="E129" s="38"/>
      <c r="F129" s="9"/>
      <c r="G129" s="2"/>
    </row>
    <row r="130" spans="1:9" x14ac:dyDescent="0.35">
      <c r="A130" s="2"/>
      <c r="B130" s="1"/>
      <c r="C130" s="8" t="s">
        <v>15</v>
      </c>
      <c r="D130" s="33" t="s">
        <v>76</v>
      </c>
      <c r="E130" s="58" t="s">
        <v>28</v>
      </c>
      <c r="F130" s="33" t="s">
        <v>29</v>
      </c>
      <c r="G130" s="2"/>
    </row>
    <row r="131" spans="1:9" x14ac:dyDescent="0.35">
      <c r="A131" s="2"/>
      <c r="B131" s="1"/>
      <c r="C131" s="17">
        <v>1</v>
      </c>
      <c r="D131" s="17" t="s">
        <v>234</v>
      </c>
      <c r="E131" s="73">
        <f>F100</f>
        <v>12250</v>
      </c>
      <c r="F131" s="9" t="s">
        <v>244</v>
      </c>
      <c r="G131" s="2"/>
    </row>
    <row r="132" spans="1:9" x14ac:dyDescent="0.35">
      <c r="A132" s="2"/>
      <c r="B132" s="1"/>
      <c r="C132" s="17"/>
      <c r="D132" s="19"/>
      <c r="E132" s="38"/>
      <c r="F132" s="9"/>
      <c r="G132" s="2"/>
    </row>
    <row r="133" spans="1:9" x14ac:dyDescent="0.35">
      <c r="A133" s="2"/>
      <c r="B133" s="1" t="s">
        <v>245</v>
      </c>
      <c r="C133" s="2"/>
      <c r="D133" s="2"/>
      <c r="E133" s="2"/>
      <c r="F133" s="2"/>
      <c r="G133" s="2"/>
    </row>
    <row r="134" spans="1:9" x14ac:dyDescent="0.35">
      <c r="A134" s="2"/>
      <c r="B134" s="1"/>
      <c r="C134" s="8" t="s">
        <v>15</v>
      </c>
      <c r="D134" s="33" t="s">
        <v>76</v>
      </c>
      <c r="E134" s="58" t="s">
        <v>28</v>
      </c>
      <c r="F134" s="33" t="s">
        <v>29</v>
      </c>
      <c r="G134" s="2"/>
    </row>
    <row r="135" spans="1:9" x14ac:dyDescent="0.35">
      <c r="A135" s="2"/>
      <c r="B135" s="1"/>
      <c r="C135" s="17">
        <v>1</v>
      </c>
      <c r="D135" s="9" t="s">
        <v>246</v>
      </c>
      <c r="E135" s="13">
        <f>-(G78-H78)</f>
        <v>-3439366.2875499995</v>
      </c>
      <c r="F135" s="107" t="s">
        <v>247</v>
      </c>
      <c r="G135" s="104"/>
    </row>
    <row r="136" spans="1:9" x14ac:dyDescent="0.35">
      <c r="A136" s="2"/>
      <c r="B136" s="1"/>
      <c r="C136" s="17">
        <v>2</v>
      </c>
      <c r="D136" s="9" t="s">
        <v>248</v>
      </c>
      <c r="E136" s="175">
        <f>E68</f>
        <v>12356577.390000001</v>
      </c>
      <c r="F136" s="107" t="s">
        <v>204</v>
      </c>
      <c r="G136" s="61"/>
    </row>
    <row r="137" spans="1:9" x14ac:dyDescent="0.35">
      <c r="A137" s="2"/>
      <c r="B137" s="1"/>
      <c r="C137" s="17">
        <v>3</v>
      </c>
      <c r="D137" s="9" t="s">
        <v>10</v>
      </c>
      <c r="E137" s="13">
        <f>SUM(E135:E136)</f>
        <v>8917211.102450002</v>
      </c>
      <c r="F137" s="107"/>
      <c r="G137" s="61"/>
    </row>
    <row r="138" spans="1:9" x14ac:dyDescent="0.35">
      <c r="B138" s="63"/>
      <c r="C138" s="108"/>
      <c r="E138" s="32"/>
      <c r="F138" s="109"/>
      <c r="G138" s="62"/>
    </row>
    <row r="139" spans="1:9" x14ac:dyDescent="0.35">
      <c r="A139" s="1" t="s">
        <v>249</v>
      </c>
      <c r="B139" s="1"/>
      <c r="C139" s="2"/>
      <c r="D139" s="2"/>
      <c r="E139" s="2"/>
      <c r="F139" s="2"/>
      <c r="G139" s="2"/>
      <c r="H139" s="2"/>
      <c r="I139" s="2"/>
    </row>
    <row r="140" spans="1:9" x14ac:dyDescent="0.35">
      <c r="A140" s="2"/>
      <c r="B140" s="1" t="s">
        <v>250</v>
      </c>
      <c r="C140" s="1"/>
      <c r="D140" s="2"/>
      <c r="E140" s="2"/>
      <c r="F140" s="2"/>
      <c r="G140" s="2"/>
      <c r="H140" s="2"/>
      <c r="I140" s="2"/>
    </row>
    <row r="141" spans="1:9" x14ac:dyDescent="0.35">
      <c r="A141" s="2"/>
      <c r="B141" s="2"/>
      <c r="C141" s="54" t="s">
        <v>130</v>
      </c>
      <c r="D141" s="2"/>
      <c r="E141" s="2"/>
      <c r="F141" s="2"/>
      <c r="G141" s="2"/>
      <c r="H141" s="2"/>
      <c r="I141" s="2"/>
    </row>
    <row r="142" spans="1:9" x14ac:dyDescent="0.35">
      <c r="A142" s="2"/>
      <c r="B142" s="2"/>
      <c r="C142" s="2"/>
      <c r="D142" s="2"/>
      <c r="E142" s="4" t="s">
        <v>5</v>
      </c>
      <c r="F142" s="4"/>
      <c r="G142" s="4" t="s">
        <v>7</v>
      </c>
      <c r="H142" s="4"/>
      <c r="I142" s="2"/>
    </row>
    <row r="143" spans="1:9" x14ac:dyDescent="0.35">
      <c r="A143" s="2"/>
      <c r="B143" s="2"/>
      <c r="C143" s="2"/>
      <c r="D143" s="2"/>
      <c r="E143" s="5" t="s">
        <v>9</v>
      </c>
      <c r="F143" s="4"/>
      <c r="G143" s="4"/>
      <c r="H143" s="4"/>
      <c r="I143" s="2"/>
    </row>
    <row r="144" spans="1:9" x14ac:dyDescent="0.35">
      <c r="A144" s="2"/>
      <c r="B144" s="2"/>
      <c r="C144" s="2"/>
      <c r="D144" s="2"/>
      <c r="E144" s="5" t="s">
        <v>11</v>
      </c>
      <c r="F144" s="2"/>
      <c r="G144" s="2"/>
      <c r="H144" s="2"/>
      <c r="I144" s="2"/>
    </row>
    <row r="145" spans="1:9" x14ac:dyDescent="0.35">
      <c r="A145" s="2"/>
      <c r="B145" s="2"/>
      <c r="C145" s="2"/>
      <c r="D145" s="2"/>
      <c r="E145" s="5" t="s">
        <v>13</v>
      </c>
      <c r="F145" s="5"/>
      <c r="G145" s="110"/>
      <c r="H145" s="5"/>
      <c r="I145" s="2"/>
    </row>
    <row r="146" spans="1:9" x14ac:dyDescent="0.35">
      <c r="A146" s="2"/>
      <c r="B146" s="2"/>
      <c r="C146" s="8" t="s">
        <v>15</v>
      </c>
      <c r="D146" s="8" t="s">
        <v>16</v>
      </c>
      <c r="E146" s="8" t="s">
        <v>18</v>
      </c>
      <c r="F146" s="33" t="s">
        <v>29</v>
      </c>
      <c r="G146" s="8" t="s">
        <v>20</v>
      </c>
      <c r="H146" s="33" t="s">
        <v>29</v>
      </c>
      <c r="I146" s="2"/>
    </row>
    <row r="147" spans="1:9" x14ac:dyDescent="0.35">
      <c r="A147" s="2"/>
      <c r="B147" s="2"/>
      <c r="C147" s="5">
        <v>24</v>
      </c>
      <c r="D147" s="9">
        <v>920</v>
      </c>
      <c r="E147" s="11">
        <f>E120</f>
        <v>25816629</v>
      </c>
      <c r="F147" s="111" t="s">
        <v>251</v>
      </c>
      <c r="G147" s="24">
        <f>J172</f>
        <v>0</v>
      </c>
      <c r="H147" s="60" t="s">
        <v>252</v>
      </c>
      <c r="I147" s="2"/>
    </row>
    <row r="148" spans="1:9" x14ac:dyDescent="0.35">
      <c r="A148" s="2"/>
      <c r="B148" s="2"/>
      <c r="C148" s="5">
        <f>C147+1</f>
        <v>25</v>
      </c>
      <c r="D148" s="9">
        <v>921</v>
      </c>
      <c r="E148" s="11"/>
      <c r="F148" s="111"/>
      <c r="G148" s="12"/>
      <c r="H148" s="60"/>
      <c r="I148" s="2"/>
    </row>
    <row r="149" spans="1:9" x14ac:dyDescent="0.35">
      <c r="A149" s="2"/>
      <c r="B149" s="2"/>
      <c r="C149" s="5">
        <f t="shared" ref="C149:C160" si="1">C148+1</f>
        <v>26</v>
      </c>
      <c r="D149" s="9">
        <v>922</v>
      </c>
      <c r="E149" s="11">
        <f>-(E125+E126)</f>
        <v>-10359095.712450001</v>
      </c>
      <c r="F149" s="60" t="s">
        <v>253</v>
      </c>
      <c r="G149" s="11">
        <f>-E12</f>
        <v>-67362957</v>
      </c>
      <c r="H149" s="60" t="s">
        <v>254</v>
      </c>
      <c r="I149" s="2"/>
    </row>
    <row r="150" spans="1:9" x14ac:dyDescent="0.35">
      <c r="A150" s="2"/>
      <c r="B150" s="2"/>
      <c r="C150" s="5">
        <f t="shared" si="1"/>
        <v>27</v>
      </c>
      <c r="D150" s="9">
        <v>923</v>
      </c>
      <c r="E150" s="11">
        <f>E131</f>
        <v>12250</v>
      </c>
      <c r="F150" s="111"/>
      <c r="G150" s="12"/>
      <c r="H150" s="60"/>
      <c r="I150" s="2"/>
    </row>
    <row r="151" spans="1:9" x14ac:dyDescent="0.35">
      <c r="A151" s="2"/>
      <c r="B151" s="2"/>
      <c r="C151" s="5">
        <f t="shared" si="1"/>
        <v>28</v>
      </c>
      <c r="D151" s="9">
        <v>924</v>
      </c>
      <c r="E151" s="11"/>
      <c r="F151" s="111"/>
      <c r="G151" s="12"/>
      <c r="H151" s="60"/>
      <c r="I151" s="2"/>
    </row>
    <row r="152" spans="1:9" x14ac:dyDescent="0.35">
      <c r="A152" s="2"/>
      <c r="B152" s="2"/>
      <c r="C152" s="5">
        <f t="shared" si="1"/>
        <v>29</v>
      </c>
      <c r="D152" s="9">
        <v>925</v>
      </c>
      <c r="E152" s="11"/>
      <c r="F152" s="111"/>
      <c r="G152" s="12"/>
      <c r="H152" s="60"/>
      <c r="I152" s="2"/>
    </row>
    <row r="153" spans="1:9" x14ac:dyDescent="0.35">
      <c r="A153" s="2"/>
      <c r="B153" s="2"/>
      <c r="C153" s="5">
        <f t="shared" si="1"/>
        <v>30</v>
      </c>
      <c r="D153" s="9">
        <v>926</v>
      </c>
      <c r="E153" s="11">
        <f>E137</f>
        <v>8917211.102450002</v>
      </c>
      <c r="F153" s="60" t="s">
        <v>255</v>
      </c>
      <c r="G153" s="12"/>
      <c r="H153" s="60"/>
      <c r="I153" s="41"/>
    </row>
    <row r="154" spans="1:9" x14ac:dyDescent="0.35">
      <c r="A154" s="2"/>
      <c r="B154" s="2"/>
      <c r="C154" s="5">
        <f t="shared" si="1"/>
        <v>31</v>
      </c>
      <c r="D154" s="9">
        <v>927</v>
      </c>
      <c r="E154" s="38"/>
      <c r="F154" s="60" t="s">
        <v>252</v>
      </c>
      <c r="G154" s="24"/>
      <c r="H154" s="60" t="s">
        <v>252</v>
      </c>
      <c r="I154" s="2"/>
    </row>
    <row r="155" spans="1:9" x14ac:dyDescent="0.35">
      <c r="A155" s="2"/>
      <c r="B155" s="2"/>
      <c r="C155" s="5">
        <f t="shared" si="1"/>
        <v>32</v>
      </c>
      <c r="D155" s="9">
        <v>928</v>
      </c>
      <c r="E155" s="11"/>
      <c r="F155" s="111"/>
      <c r="G155" s="12"/>
      <c r="H155" s="60"/>
      <c r="I155" s="2"/>
    </row>
    <row r="156" spans="1:9" x14ac:dyDescent="0.35">
      <c r="A156" s="2"/>
      <c r="B156" s="2"/>
      <c r="C156" s="5">
        <f t="shared" si="1"/>
        <v>33</v>
      </c>
      <c r="D156" s="9">
        <v>929</v>
      </c>
      <c r="E156" s="11"/>
      <c r="F156" s="111"/>
      <c r="G156" s="12"/>
      <c r="H156" s="111"/>
      <c r="I156" s="2"/>
    </row>
    <row r="157" spans="1:9" x14ac:dyDescent="0.35">
      <c r="A157" s="2"/>
      <c r="B157" s="2"/>
      <c r="C157" s="5">
        <f t="shared" si="1"/>
        <v>34</v>
      </c>
      <c r="D157" s="9">
        <v>930.1</v>
      </c>
      <c r="E157" s="11"/>
      <c r="F157" s="111"/>
      <c r="G157" s="12"/>
      <c r="H157" s="111"/>
      <c r="I157" s="2"/>
    </row>
    <row r="158" spans="1:9" x14ac:dyDescent="0.35">
      <c r="A158" s="2"/>
      <c r="B158" s="2"/>
      <c r="C158" s="5">
        <f t="shared" si="1"/>
        <v>35</v>
      </c>
      <c r="D158" s="9">
        <v>930.2</v>
      </c>
      <c r="E158" s="11"/>
      <c r="F158" s="111"/>
      <c r="G158" s="12"/>
      <c r="H158" s="111"/>
      <c r="I158" s="2"/>
    </row>
    <row r="159" spans="1:9" x14ac:dyDescent="0.35">
      <c r="A159" s="2"/>
      <c r="B159" s="2"/>
      <c r="C159" s="5">
        <f t="shared" si="1"/>
        <v>36</v>
      </c>
      <c r="D159" s="9">
        <v>931</v>
      </c>
      <c r="E159" s="11"/>
      <c r="F159" s="111"/>
      <c r="G159" s="12"/>
      <c r="H159" s="111"/>
      <c r="I159" s="2"/>
    </row>
    <row r="160" spans="1:9" x14ac:dyDescent="0.35">
      <c r="A160" s="2"/>
      <c r="B160" s="2"/>
      <c r="C160" s="5">
        <f t="shared" si="1"/>
        <v>37</v>
      </c>
      <c r="D160" s="9">
        <v>935</v>
      </c>
      <c r="E160" s="11"/>
      <c r="F160" s="111"/>
      <c r="G160" s="12"/>
      <c r="H160" s="111"/>
      <c r="I160" s="2"/>
    </row>
    <row r="161" spans="1:9" x14ac:dyDescent="0.35">
      <c r="A161" s="2"/>
      <c r="B161" s="2"/>
      <c r="C161" s="2"/>
      <c r="D161" s="2"/>
      <c r="E161" s="2"/>
      <c r="F161" s="2"/>
      <c r="G161" s="2"/>
      <c r="H161" s="2"/>
      <c r="I161" s="2"/>
    </row>
  </sheetData>
  <pageMargins left="0.7" right="0.7" top="1.0645833333333301" bottom="0.75" header="0.3" footer="0.3"/>
  <pageSetup scale="56" orientation="landscape" cellComments="asDisplayed" r:id="rId1"/>
  <headerFooter>
    <oddHeader>&amp;RTO2021 Draft Annual Update
Attachment 5
WP - Schedule 20 - A and G   
Page &amp;P of &amp;N</oddHeader>
  </headerFooter>
  <rowBreaks count="3" manualBreakCount="3">
    <brk id="39" max="8" man="1"/>
    <brk id="79" max="8" man="1"/>
    <brk id="132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1794D-5F03-49DB-A713-1CAA139CE62D}">
  <dimension ref="A1:I59"/>
  <sheetViews>
    <sheetView topLeftCell="A22" zoomScale="80" zoomScaleNormal="80" zoomScaleSheetLayoutView="100" workbookViewId="0"/>
  </sheetViews>
  <sheetFormatPr defaultColWidth="9.1796875" defaultRowHeight="14.5" x14ac:dyDescent="0.35"/>
  <cols>
    <col min="1" max="1" width="10.54296875" customWidth="1"/>
    <col min="2" max="2" width="15" customWidth="1"/>
    <col min="3" max="3" width="42" customWidth="1"/>
    <col min="4" max="4" width="84.54296875" customWidth="1"/>
    <col min="5" max="5" width="12.453125" customWidth="1"/>
    <col min="6" max="6" width="12.1796875" customWidth="1"/>
  </cols>
  <sheetData>
    <row r="1" spans="1:6" x14ac:dyDescent="0.35">
      <c r="A1" s="1" t="s">
        <v>256</v>
      </c>
      <c r="B1" s="2"/>
      <c r="C1" s="2"/>
      <c r="D1" s="2"/>
      <c r="E1" s="2"/>
    </row>
    <row r="2" spans="1:6" x14ac:dyDescent="0.35">
      <c r="A2" s="60" t="s">
        <v>257</v>
      </c>
      <c r="B2" s="2"/>
      <c r="C2" s="2"/>
      <c r="D2" s="2"/>
      <c r="E2" s="2"/>
    </row>
    <row r="3" spans="1:6" x14ac:dyDescent="0.35">
      <c r="A3" s="2"/>
      <c r="B3" s="2"/>
      <c r="C3" s="2"/>
      <c r="D3" s="24"/>
      <c r="E3" s="2"/>
    </row>
    <row r="4" spans="1:6" x14ac:dyDescent="0.35">
      <c r="A4" s="33" t="s">
        <v>258</v>
      </c>
      <c r="B4" s="33" t="s">
        <v>28</v>
      </c>
      <c r="C4" s="7" t="s">
        <v>259</v>
      </c>
      <c r="D4" s="7" t="s">
        <v>260</v>
      </c>
      <c r="E4" s="2"/>
    </row>
    <row r="5" spans="1:6" ht="32.15" customHeight="1" x14ac:dyDescent="0.35">
      <c r="A5" s="68">
        <v>920</v>
      </c>
      <c r="B5" s="112">
        <v>88280.947656414806</v>
      </c>
      <c r="C5" s="77" t="s">
        <v>261</v>
      </c>
      <c r="D5" s="113" t="s">
        <v>262</v>
      </c>
      <c r="E5" s="2"/>
    </row>
    <row r="6" spans="1:6" ht="25" x14ac:dyDescent="0.35">
      <c r="A6" s="68">
        <v>920</v>
      </c>
      <c r="B6" s="112">
        <v>870922.20912041818</v>
      </c>
      <c r="C6" s="77" t="s">
        <v>263</v>
      </c>
      <c r="D6" s="113" t="s">
        <v>262</v>
      </c>
      <c r="E6" s="2"/>
    </row>
    <row r="7" spans="1:6" ht="25" x14ac:dyDescent="0.35">
      <c r="A7" s="68">
        <v>920</v>
      </c>
      <c r="B7" s="112">
        <v>287899.27466648311</v>
      </c>
      <c r="C7" s="77" t="s">
        <v>264</v>
      </c>
      <c r="D7" s="113" t="s">
        <v>262</v>
      </c>
      <c r="E7" s="2"/>
    </row>
    <row r="8" spans="1:6" ht="25" x14ac:dyDescent="0.35">
      <c r="A8" s="68">
        <v>920</v>
      </c>
      <c r="B8" s="112">
        <v>14141.291931585352</v>
      </c>
      <c r="C8" s="77" t="s">
        <v>265</v>
      </c>
      <c r="D8" s="113" t="s">
        <v>262</v>
      </c>
      <c r="E8" s="2"/>
    </row>
    <row r="9" spans="1:6" x14ac:dyDescent="0.35">
      <c r="A9" s="68">
        <v>920</v>
      </c>
      <c r="B9" s="112">
        <v>25203.241172898383</v>
      </c>
      <c r="C9" s="77" t="s">
        <v>266</v>
      </c>
      <c r="D9" s="114" t="s">
        <v>267</v>
      </c>
      <c r="E9" s="2"/>
    </row>
    <row r="10" spans="1:6" x14ac:dyDescent="0.35">
      <c r="A10" s="68">
        <v>920</v>
      </c>
      <c r="B10" s="112">
        <v>3224.5507115033656</v>
      </c>
      <c r="C10" s="77" t="s">
        <v>268</v>
      </c>
      <c r="D10" s="113" t="s">
        <v>269</v>
      </c>
      <c r="E10" s="41"/>
    </row>
    <row r="11" spans="1:6" x14ac:dyDescent="0.35">
      <c r="A11" s="68">
        <v>920</v>
      </c>
      <c r="B11" s="115">
        <v>-6.690000000000019</v>
      </c>
      <c r="C11" s="77" t="s">
        <v>270</v>
      </c>
      <c r="D11" s="113" t="s">
        <v>271</v>
      </c>
      <c r="E11" s="41"/>
    </row>
    <row r="12" spans="1:6" x14ac:dyDescent="0.35">
      <c r="A12" s="116" t="s">
        <v>272</v>
      </c>
      <c r="B12" s="24">
        <f>SUM(B5:B11)</f>
        <v>1289664.8252593032</v>
      </c>
      <c r="C12" s="60"/>
      <c r="D12" s="2"/>
      <c r="E12" s="2"/>
    </row>
    <row r="13" spans="1:6" x14ac:dyDescent="0.35">
      <c r="A13" s="116"/>
      <c r="B13" s="24"/>
      <c r="C13" s="60"/>
      <c r="D13" s="24"/>
      <c r="E13" s="2"/>
    </row>
    <row r="14" spans="1:6" x14ac:dyDescent="0.35">
      <c r="A14" s="33" t="s">
        <v>258</v>
      </c>
      <c r="B14" s="33" t="s">
        <v>28</v>
      </c>
      <c r="C14" s="7" t="s">
        <v>259</v>
      </c>
      <c r="D14" s="7" t="s">
        <v>260</v>
      </c>
      <c r="E14" s="2"/>
    </row>
    <row r="15" spans="1:6" x14ac:dyDescent="0.35">
      <c r="A15" s="68">
        <v>921</v>
      </c>
      <c r="B15" s="112">
        <v>3241.7092884966346</v>
      </c>
      <c r="C15" s="77" t="s">
        <v>268</v>
      </c>
      <c r="D15" s="113" t="s">
        <v>269</v>
      </c>
      <c r="E15" s="2"/>
      <c r="F15" s="117"/>
    </row>
    <row r="16" spans="1:6" ht="29.5" customHeight="1" x14ac:dyDescent="0.35">
      <c r="A16" s="68">
        <v>921</v>
      </c>
      <c r="B16" s="112">
        <v>53710.462343585197</v>
      </c>
      <c r="C16" s="77" t="s">
        <v>261</v>
      </c>
      <c r="D16" s="113" t="s">
        <v>262</v>
      </c>
      <c r="E16" s="2"/>
    </row>
    <row r="17" spans="1:5" ht="29.15" customHeight="1" x14ac:dyDescent="0.35">
      <c r="A17" s="68">
        <v>921</v>
      </c>
      <c r="B17" s="112">
        <v>122331.29533351696</v>
      </c>
      <c r="C17" s="77" t="s">
        <v>264</v>
      </c>
      <c r="D17" s="113" t="s">
        <v>262</v>
      </c>
      <c r="E17" s="2"/>
    </row>
    <row r="18" spans="1:5" ht="29.15" customHeight="1" x14ac:dyDescent="0.35">
      <c r="A18" s="68">
        <v>921</v>
      </c>
      <c r="B18" s="112">
        <v>2065005.0008795809</v>
      </c>
      <c r="C18" s="77" t="s">
        <v>263</v>
      </c>
      <c r="D18" s="113" t="s">
        <v>262</v>
      </c>
      <c r="E18" s="2"/>
    </row>
    <row r="19" spans="1:5" ht="28" customHeight="1" x14ac:dyDescent="0.35">
      <c r="A19" s="68">
        <v>921</v>
      </c>
      <c r="B19" s="112">
        <v>1093.0780684146469</v>
      </c>
      <c r="C19" s="77" t="s">
        <v>265</v>
      </c>
      <c r="D19" s="113" t="s">
        <v>262</v>
      </c>
      <c r="E19" s="2"/>
    </row>
    <row r="20" spans="1:5" x14ac:dyDescent="0.35">
      <c r="A20" s="68">
        <v>921</v>
      </c>
      <c r="B20" s="115">
        <v>106585.53882710158</v>
      </c>
      <c r="C20" s="77" t="s">
        <v>266</v>
      </c>
      <c r="D20" s="114" t="s">
        <v>267</v>
      </c>
      <c r="E20" s="2"/>
    </row>
    <row r="21" spans="1:5" x14ac:dyDescent="0.35">
      <c r="A21" s="118" t="s">
        <v>273</v>
      </c>
      <c r="B21" s="38">
        <f>SUM(B15:B20)</f>
        <v>2351967.084740696</v>
      </c>
      <c r="C21" s="22"/>
      <c r="D21" s="119"/>
      <c r="E21" s="2"/>
    </row>
    <row r="22" spans="1:5" x14ac:dyDescent="0.35">
      <c r="A22" s="116"/>
      <c r="B22" s="24"/>
      <c r="C22" s="60"/>
      <c r="D22" s="120"/>
      <c r="E22" s="2"/>
    </row>
    <row r="23" spans="1:5" x14ac:dyDescent="0.35">
      <c r="A23" s="33" t="s">
        <v>258</v>
      </c>
      <c r="B23" s="33" t="s">
        <v>28</v>
      </c>
      <c r="C23" s="7" t="s">
        <v>259</v>
      </c>
      <c r="D23" s="7" t="s">
        <v>260</v>
      </c>
      <c r="E23" s="2"/>
    </row>
    <row r="24" spans="1:5" x14ac:dyDescent="0.35">
      <c r="A24" s="68">
        <v>923</v>
      </c>
      <c r="B24" s="112">
        <v>5415436.0266666701</v>
      </c>
      <c r="C24" s="121" t="s">
        <v>274</v>
      </c>
      <c r="D24" s="122" t="s">
        <v>275</v>
      </c>
      <c r="E24" s="2"/>
    </row>
    <row r="25" spans="1:5" x14ac:dyDescent="0.35">
      <c r="A25" s="68">
        <v>923</v>
      </c>
      <c r="B25" s="115">
        <v>880510.65</v>
      </c>
      <c r="C25" s="121" t="s">
        <v>276</v>
      </c>
      <c r="D25" s="122" t="s">
        <v>277</v>
      </c>
      <c r="E25" s="2"/>
    </row>
    <row r="26" spans="1:5" x14ac:dyDescent="0.35">
      <c r="A26" s="118" t="s">
        <v>278</v>
      </c>
      <c r="B26" s="38">
        <f>SUM(B24:B25)</f>
        <v>6295946.6766666705</v>
      </c>
      <c r="C26" s="60"/>
      <c r="D26" s="2"/>
      <c r="E26" s="2"/>
    </row>
    <row r="27" spans="1:5" x14ac:dyDescent="0.35">
      <c r="A27" s="116"/>
      <c r="B27" s="24"/>
      <c r="C27" s="60"/>
      <c r="D27" s="2"/>
      <c r="E27" s="2"/>
    </row>
    <row r="28" spans="1:5" x14ac:dyDescent="0.35">
      <c r="A28" s="33" t="s">
        <v>258</v>
      </c>
      <c r="B28" s="33" t="s">
        <v>28</v>
      </c>
      <c r="C28" s="7" t="s">
        <v>259</v>
      </c>
      <c r="D28" s="7" t="s">
        <v>260</v>
      </c>
      <c r="E28" s="2"/>
    </row>
    <row r="29" spans="1:5" x14ac:dyDescent="0.35">
      <c r="A29" s="123">
        <v>925</v>
      </c>
      <c r="B29" s="115">
        <v>151960429.58000001</v>
      </c>
      <c r="C29" s="121" t="s">
        <v>279</v>
      </c>
      <c r="D29" s="122" t="s">
        <v>280</v>
      </c>
      <c r="E29" s="2"/>
    </row>
    <row r="30" spans="1:5" x14ac:dyDescent="0.35">
      <c r="A30" s="116" t="s">
        <v>281</v>
      </c>
      <c r="B30" s="24">
        <f>SUM(B29:B29)</f>
        <v>151960429.58000001</v>
      </c>
      <c r="C30" s="60"/>
      <c r="D30" s="2"/>
      <c r="E30" s="2"/>
    </row>
    <row r="31" spans="1:5" x14ac:dyDescent="0.35">
      <c r="A31" s="116"/>
      <c r="B31" s="24"/>
      <c r="C31" s="60"/>
      <c r="D31" s="24"/>
      <c r="E31" s="2"/>
    </row>
    <row r="32" spans="1:5" x14ac:dyDescent="0.35">
      <c r="A32" s="33" t="s">
        <v>258</v>
      </c>
      <c r="B32" s="33" t="s">
        <v>28</v>
      </c>
      <c r="C32" s="7" t="s">
        <v>259</v>
      </c>
      <c r="D32" s="7" t="s">
        <v>260</v>
      </c>
      <c r="E32" s="2"/>
    </row>
    <row r="33" spans="1:9" ht="27" customHeight="1" x14ac:dyDescent="0.35">
      <c r="A33" s="68">
        <v>926</v>
      </c>
      <c r="B33" s="112">
        <v>217522.17460503447</v>
      </c>
      <c r="C33" s="121" t="s">
        <v>282</v>
      </c>
      <c r="D33" s="124" t="s">
        <v>283</v>
      </c>
      <c r="E33" s="104"/>
      <c r="F33" s="176"/>
      <c r="G33" s="176"/>
      <c r="H33" s="176"/>
      <c r="I33" s="176"/>
    </row>
    <row r="34" spans="1:9" ht="24.65" customHeight="1" x14ac:dyDescent="0.35">
      <c r="A34" s="68">
        <v>926</v>
      </c>
      <c r="B34" s="112">
        <v>556651.88</v>
      </c>
      <c r="C34" s="125" t="s">
        <v>284</v>
      </c>
      <c r="D34" s="126" t="s">
        <v>285</v>
      </c>
      <c r="E34" s="2"/>
    </row>
    <row r="35" spans="1:9" x14ac:dyDescent="0.35">
      <c r="A35" s="68">
        <v>926</v>
      </c>
      <c r="B35" s="112">
        <v>62660.350000000006</v>
      </c>
      <c r="C35" s="121" t="s">
        <v>286</v>
      </c>
      <c r="D35" s="126" t="s">
        <v>287</v>
      </c>
      <c r="E35" s="2"/>
    </row>
    <row r="36" spans="1:9" x14ac:dyDescent="0.35">
      <c r="A36" s="68">
        <v>926</v>
      </c>
      <c r="B36" s="112">
        <v>6616.84</v>
      </c>
      <c r="C36" s="121" t="s">
        <v>288</v>
      </c>
      <c r="D36" s="126" t="s">
        <v>289</v>
      </c>
      <c r="E36" s="2"/>
    </row>
    <row r="37" spans="1:9" x14ac:dyDescent="0.35">
      <c r="A37" s="68">
        <v>926</v>
      </c>
      <c r="B37" s="127">
        <v>409.11</v>
      </c>
      <c r="C37" s="128" t="s">
        <v>290</v>
      </c>
      <c r="D37" s="128" t="s">
        <v>291</v>
      </c>
      <c r="E37" s="2"/>
    </row>
    <row r="38" spans="1:9" x14ac:dyDescent="0.35">
      <c r="A38" s="68">
        <v>926</v>
      </c>
      <c r="B38" s="127">
        <v>652812</v>
      </c>
      <c r="C38" s="128" t="s">
        <v>292</v>
      </c>
      <c r="D38" s="128" t="s">
        <v>293</v>
      </c>
      <c r="E38" s="2"/>
    </row>
    <row r="39" spans="1:9" x14ac:dyDescent="0.35">
      <c r="A39" s="68">
        <v>926</v>
      </c>
      <c r="B39" s="129">
        <v>-338044.12000000005</v>
      </c>
      <c r="C39" s="128" t="s">
        <v>294</v>
      </c>
      <c r="D39" s="128" t="s">
        <v>295</v>
      </c>
      <c r="E39" s="2"/>
    </row>
    <row r="40" spans="1:9" x14ac:dyDescent="0.35">
      <c r="A40" s="118" t="s">
        <v>296</v>
      </c>
      <c r="B40" s="38">
        <f>SUM(B33:B39)</f>
        <v>1158628.2346050343</v>
      </c>
      <c r="C40" s="2"/>
      <c r="D40" s="2"/>
      <c r="E40" s="2"/>
    </row>
    <row r="41" spans="1:9" x14ac:dyDescent="0.35">
      <c r="A41" s="116"/>
      <c r="B41" s="24"/>
      <c r="C41" s="24"/>
      <c r="D41" s="24"/>
      <c r="E41" s="2"/>
    </row>
    <row r="42" spans="1:9" x14ac:dyDescent="0.35">
      <c r="A42" s="33" t="s">
        <v>258</v>
      </c>
      <c r="B42" s="33" t="s">
        <v>28</v>
      </c>
      <c r="C42" s="7" t="s">
        <v>259</v>
      </c>
      <c r="D42" s="7" t="s">
        <v>260</v>
      </c>
      <c r="E42" s="2"/>
    </row>
    <row r="43" spans="1:9" x14ac:dyDescent="0.35">
      <c r="A43" s="9">
        <v>928</v>
      </c>
      <c r="B43" s="129">
        <v>4659.83</v>
      </c>
      <c r="C43" s="2" t="s">
        <v>297</v>
      </c>
      <c r="D43" s="2" t="s">
        <v>298</v>
      </c>
      <c r="E43" s="2"/>
    </row>
    <row r="44" spans="1:9" x14ac:dyDescent="0.35">
      <c r="A44" s="116" t="s">
        <v>299</v>
      </c>
      <c r="B44" s="24">
        <f>B43</f>
        <v>4659.83</v>
      </c>
      <c r="C44" s="7"/>
      <c r="D44" s="7"/>
      <c r="E44" s="2"/>
    </row>
    <row r="45" spans="1:9" x14ac:dyDescent="0.35">
      <c r="A45" s="2"/>
      <c r="B45" s="2"/>
      <c r="C45" s="2"/>
      <c r="D45" s="2"/>
      <c r="E45" s="2"/>
    </row>
    <row r="46" spans="1:9" x14ac:dyDescent="0.35">
      <c r="A46" s="33" t="s">
        <v>258</v>
      </c>
      <c r="B46" s="33" t="s">
        <v>28</v>
      </c>
      <c r="C46" s="7" t="s">
        <v>259</v>
      </c>
      <c r="D46" s="7" t="s">
        <v>260</v>
      </c>
      <c r="E46" s="2"/>
    </row>
    <row r="47" spans="1:9" x14ac:dyDescent="0.35">
      <c r="A47" s="123">
        <v>930.2</v>
      </c>
      <c r="B47" s="112">
        <v>741204.51</v>
      </c>
      <c r="C47" s="77" t="s">
        <v>300</v>
      </c>
      <c r="D47" s="128" t="s">
        <v>301</v>
      </c>
      <c r="E47" s="2"/>
    </row>
    <row r="48" spans="1:9" x14ac:dyDescent="0.35">
      <c r="A48" s="68">
        <v>930.2</v>
      </c>
      <c r="B48" s="115">
        <v>-81.84</v>
      </c>
      <c r="C48" s="77" t="s">
        <v>302</v>
      </c>
      <c r="D48" s="128" t="s">
        <v>303</v>
      </c>
      <c r="E48" s="2"/>
    </row>
    <row r="49" spans="1:5" x14ac:dyDescent="0.35">
      <c r="A49" s="116" t="s">
        <v>304</v>
      </c>
      <c r="B49" s="24">
        <f>SUM(B47:B48)</f>
        <v>741122.67</v>
      </c>
      <c r="C49" s="2"/>
      <c r="D49" s="24"/>
      <c r="E49" s="2"/>
    </row>
    <row r="50" spans="1:5" x14ac:dyDescent="0.35">
      <c r="A50" s="2"/>
      <c r="B50" s="2"/>
      <c r="C50" s="2"/>
      <c r="D50" s="2"/>
      <c r="E50" s="2"/>
    </row>
    <row r="51" spans="1:5" x14ac:dyDescent="0.35">
      <c r="A51" s="1" t="s">
        <v>305</v>
      </c>
      <c r="B51" s="24">
        <f>B12+B21+B26+B30+B40+B44+B49</f>
        <v>163802418.90127173</v>
      </c>
      <c r="C51" s="2"/>
      <c r="D51" s="2"/>
      <c r="E51" s="2"/>
    </row>
    <row r="52" spans="1:5" x14ac:dyDescent="0.35">
      <c r="A52" s="2"/>
      <c r="B52" s="2"/>
      <c r="C52" s="2"/>
      <c r="D52" s="2"/>
      <c r="E52" s="2"/>
    </row>
    <row r="53" spans="1:5" x14ac:dyDescent="0.35">
      <c r="A53" s="2"/>
      <c r="B53" s="2"/>
      <c r="C53" s="2"/>
      <c r="D53" s="2"/>
      <c r="E53" s="2"/>
    </row>
    <row r="54" spans="1:5" x14ac:dyDescent="0.35">
      <c r="A54" s="2"/>
      <c r="B54" s="24"/>
      <c r="C54" s="2"/>
      <c r="D54" s="2"/>
      <c r="E54" s="2"/>
    </row>
    <row r="55" spans="1:5" x14ac:dyDescent="0.35">
      <c r="B55" s="32"/>
    </row>
    <row r="56" spans="1:5" x14ac:dyDescent="0.35">
      <c r="B56" s="32"/>
    </row>
    <row r="57" spans="1:5" x14ac:dyDescent="0.35">
      <c r="B57" s="32"/>
    </row>
    <row r="58" spans="1:5" x14ac:dyDescent="0.35">
      <c r="B58" s="32"/>
    </row>
    <row r="59" spans="1:5" x14ac:dyDescent="0.35">
      <c r="B59" s="32"/>
    </row>
  </sheetData>
  <mergeCells count="1">
    <mergeCell ref="F33:I33"/>
  </mergeCells>
  <pageMargins left="0.7" right="0.7" top="1.0645833333333301" bottom="0.75" header="0.3" footer="0.3"/>
  <pageSetup scale="69" orientation="landscape" cellComments="asDisplayed" r:id="rId1"/>
  <headerFooter>
    <oddHeader>&amp;RTO2021 Draft Annual Update
Attachment 5
WP - Schedule 20 - A and G   
Page &amp;P of &amp;N</oddHeader>
  </headerFooter>
  <rowBreaks count="1" manualBreakCount="1">
    <brk id="31" max="16383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F5657-4AF6-4037-BED2-66ED88CB0F4B}">
  <sheetPr>
    <pageSetUpPr fitToPage="1"/>
  </sheetPr>
  <dimension ref="A2:K89"/>
  <sheetViews>
    <sheetView zoomScaleNormal="100" workbookViewId="0">
      <selection activeCell="C20" sqref="C20"/>
    </sheetView>
  </sheetViews>
  <sheetFormatPr defaultRowHeight="14.5" x14ac:dyDescent="0.35"/>
  <cols>
    <col min="1" max="1" width="3.54296875" customWidth="1"/>
    <col min="3" max="3" width="64.54296875" customWidth="1"/>
    <col min="4" max="6" width="12.54296875" customWidth="1"/>
    <col min="7" max="7" width="26.453125" customWidth="1"/>
    <col min="8" max="8" width="3.81640625" customWidth="1"/>
    <col min="9" max="9" width="69" bestFit="1" customWidth="1"/>
  </cols>
  <sheetData>
    <row r="2" spans="1:9" x14ac:dyDescent="0.35">
      <c r="A2" s="1" t="s">
        <v>306</v>
      </c>
      <c r="B2" s="2"/>
      <c r="C2" s="2"/>
      <c r="D2" s="2"/>
      <c r="E2" s="41"/>
      <c r="F2" s="2"/>
      <c r="G2" s="2"/>
      <c r="H2" s="2"/>
    </row>
    <row r="3" spans="1:9" ht="15" thickBot="1" x14ac:dyDescent="0.4">
      <c r="A3" s="2"/>
      <c r="B3" s="2"/>
      <c r="C3" s="2"/>
      <c r="D3" s="2"/>
      <c r="E3" s="2"/>
      <c r="F3" s="2"/>
      <c r="G3" s="2"/>
      <c r="H3" s="2"/>
    </row>
    <row r="4" spans="1:9" ht="60" customHeight="1" thickBot="1" x14ac:dyDescent="0.4">
      <c r="A4" s="2"/>
      <c r="B4" s="130" t="s">
        <v>307</v>
      </c>
      <c r="C4" s="131" t="s">
        <v>260</v>
      </c>
      <c r="D4" s="130" t="s">
        <v>308</v>
      </c>
      <c r="E4" s="132" t="s">
        <v>309</v>
      </c>
      <c r="F4" s="133" t="s">
        <v>310</v>
      </c>
      <c r="G4" s="134" t="s">
        <v>311</v>
      </c>
      <c r="H4" s="1"/>
      <c r="I4" s="135"/>
    </row>
    <row r="5" spans="1:9" x14ac:dyDescent="0.35">
      <c r="A5" s="2"/>
      <c r="B5" s="136">
        <v>1</v>
      </c>
      <c r="C5" s="137" t="s">
        <v>312</v>
      </c>
      <c r="D5" s="138">
        <v>454468</v>
      </c>
      <c r="E5" s="139">
        <f>D5</f>
        <v>454468</v>
      </c>
      <c r="F5" s="140"/>
      <c r="G5" s="141" t="s">
        <v>313</v>
      </c>
      <c r="H5" s="60"/>
      <c r="I5" s="63"/>
    </row>
    <row r="6" spans="1:9" x14ac:dyDescent="0.35">
      <c r="A6" s="2"/>
      <c r="B6" s="136">
        <v>2</v>
      </c>
      <c r="C6" s="137" t="s">
        <v>314</v>
      </c>
      <c r="D6" s="142"/>
      <c r="E6" s="142"/>
      <c r="F6" s="143">
        <v>0</v>
      </c>
      <c r="G6" s="144"/>
      <c r="H6" s="60"/>
      <c r="I6" s="63"/>
    </row>
    <row r="7" spans="1:9" x14ac:dyDescent="0.35">
      <c r="A7" s="2"/>
      <c r="B7" s="136">
        <v>3</v>
      </c>
      <c r="C7" s="137" t="s">
        <v>315</v>
      </c>
      <c r="D7" s="142">
        <v>9798942</v>
      </c>
      <c r="E7" s="142">
        <v>0</v>
      </c>
      <c r="F7" s="142">
        <v>9798941.5199999977</v>
      </c>
      <c r="G7" s="144" t="s">
        <v>313</v>
      </c>
      <c r="H7" s="60"/>
      <c r="I7" s="39"/>
    </row>
    <row r="8" spans="1:9" x14ac:dyDescent="0.35">
      <c r="A8" s="2"/>
      <c r="B8" s="136">
        <v>4</v>
      </c>
      <c r="C8" s="137" t="s">
        <v>316</v>
      </c>
      <c r="D8" s="142">
        <v>733446</v>
      </c>
      <c r="E8" s="142">
        <f>D8</f>
        <v>733446</v>
      </c>
      <c r="F8" s="143">
        <v>0</v>
      </c>
      <c r="G8" s="144"/>
      <c r="H8" s="60"/>
      <c r="I8" s="63"/>
    </row>
    <row r="9" spans="1:9" x14ac:dyDescent="0.35">
      <c r="A9" s="2"/>
      <c r="B9" s="136">
        <v>5</v>
      </c>
      <c r="C9" s="137" t="s">
        <v>317</v>
      </c>
      <c r="D9" s="142"/>
      <c r="E9" s="145"/>
      <c r="F9" s="146"/>
      <c r="G9" s="144"/>
      <c r="H9" s="60"/>
      <c r="I9" s="63"/>
    </row>
    <row r="10" spans="1:9" x14ac:dyDescent="0.35">
      <c r="A10" s="2"/>
      <c r="B10" s="136">
        <v>6</v>
      </c>
      <c r="C10" s="147" t="s">
        <v>318</v>
      </c>
      <c r="D10" s="142">
        <v>6224870</v>
      </c>
      <c r="E10" s="142">
        <f>D10</f>
        <v>6224870</v>
      </c>
      <c r="F10" s="143">
        <v>0</v>
      </c>
      <c r="G10" s="144"/>
      <c r="H10" s="60"/>
    </row>
    <row r="11" spans="1:9" x14ac:dyDescent="0.35">
      <c r="A11" s="2"/>
      <c r="B11" s="136">
        <v>7</v>
      </c>
      <c r="C11" s="147" t="s">
        <v>319</v>
      </c>
      <c r="D11" s="142">
        <v>3616080</v>
      </c>
      <c r="E11" s="142">
        <f>D11</f>
        <v>3616080</v>
      </c>
      <c r="F11" s="143">
        <v>0</v>
      </c>
      <c r="G11" s="144"/>
      <c r="H11" s="60"/>
      <c r="I11" s="63"/>
    </row>
    <row r="12" spans="1:9" x14ac:dyDescent="0.35">
      <c r="A12" s="2"/>
      <c r="B12" s="136">
        <v>8</v>
      </c>
      <c r="C12" s="147" t="s">
        <v>320</v>
      </c>
      <c r="D12" s="142">
        <v>511907</v>
      </c>
      <c r="E12" s="142">
        <f>D12</f>
        <v>511907</v>
      </c>
      <c r="F12" s="143">
        <v>0</v>
      </c>
      <c r="G12" s="144"/>
      <c r="H12" s="60"/>
      <c r="I12" s="63"/>
    </row>
    <row r="13" spans="1:9" x14ac:dyDescent="0.35">
      <c r="A13" s="2"/>
      <c r="B13" s="136">
        <v>9</v>
      </c>
      <c r="C13" s="147" t="s">
        <v>321</v>
      </c>
      <c r="D13" s="142">
        <v>1884297</v>
      </c>
      <c r="E13" s="142">
        <f>D13</f>
        <v>1884297</v>
      </c>
      <c r="F13" s="143">
        <v>0</v>
      </c>
      <c r="G13" s="144"/>
      <c r="H13" s="60"/>
      <c r="I13" s="63"/>
    </row>
    <row r="14" spans="1:9" x14ac:dyDescent="0.35">
      <c r="A14" s="2"/>
      <c r="B14" s="136">
        <v>10</v>
      </c>
      <c r="C14" s="147" t="s">
        <v>322</v>
      </c>
      <c r="D14" s="142">
        <v>-4375333</v>
      </c>
      <c r="E14" s="142">
        <v>0</v>
      </c>
      <c r="F14" s="143">
        <v>-4375333</v>
      </c>
      <c r="G14" s="144" t="s">
        <v>313</v>
      </c>
      <c r="H14" s="60"/>
    </row>
    <row r="15" spans="1:9" x14ac:dyDescent="0.35">
      <c r="A15" s="2"/>
      <c r="B15" s="136">
        <v>11</v>
      </c>
      <c r="C15" s="147" t="s">
        <v>323</v>
      </c>
      <c r="D15" s="142">
        <v>-15945733</v>
      </c>
      <c r="E15" s="142">
        <v>-15945733</v>
      </c>
      <c r="F15" s="143">
        <v>0</v>
      </c>
      <c r="G15" s="144"/>
      <c r="H15" s="60"/>
    </row>
    <row r="16" spans="1:9" x14ac:dyDescent="0.35">
      <c r="A16" s="2"/>
      <c r="B16" s="136">
        <v>12</v>
      </c>
      <c r="C16" s="147" t="s">
        <v>324</v>
      </c>
      <c r="D16" s="142">
        <v>-165492</v>
      </c>
      <c r="E16" s="142">
        <v>0</v>
      </c>
      <c r="F16" s="143">
        <f>ShareholderAndOther!D40</f>
        <v>-165492</v>
      </c>
      <c r="G16" s="144" t="s">
        <v>313</v>
      </c>
      <c r="H16" s="60"/>
    </row>
    <row r="17" spans="1:9" x14ac:dyDescent="0.35">
      <c r="A17" s="2"/>
      <c r="B17" s="136">
        <v>13</v>
      </c>
      <c r="C17" s="147" t="s">
        <v>290</v>
      </c>
      <c r="D17" s="142">
        <v>766271</v>
      </c>
      <c r="E17" s="142">
        <f>D17-F17</f>
        <v>39646.469999999972</v>
      </c>
      <c r="F17" s="143">
        <f>SUM(ShareholderExcDetail!B47,ShareholderExcDetail!B48,ShareholderAndOther!D43)</f>
        <v>726624.53</v>
      </c>
      <c r="G17" s="144" t="s">
        <v>313</v>
      </c>
      <c r="H17" s="60"/>
    </row>
    <row r="18" spans="1:9" x14ac:dyDescent="0.35">
      <c r="A18" s="2"/>
      <c r="B18" s="136">
        <v>14</v>
      </c>
      <c r="C18" s="2"/>
      <c r="D18" s="148"/>
      <c r="E18" s="148"/>
      <c r="F18" s="149"/>
      <c r="G18" s="148"/>
      <c r="H18" s="2"/>
      <c r="I18" s="63"/>
    </row>
    <row r="19" spans="1:9" x14ac:dyDescent="0.35">
      <c r="A19" s="2"/>
      <c r="B19" s="136">
        <v>16</v>
      </c>
      <c r="C19" s="147" t="s">
        <v>325</v>
      </c>
      <c r="D19" s="142">
        <v>10568189</v>
      </c>
      <c r="E19" s="142">
        <f>D19-F19</f>
        <v>10568189</v>
      </c>
      <c r="F19" s="143">
        <v>0</v>
      </c>
      <c r="G19" s="144" t="s">
        <v>313</v>
      </c>
      <c r="H19" s="60"/>
    </row>
    <row r="20" spans="1:9" x14ac:dyDescent="0.35">
      <c r="A20" s="2"/>
      <c r="B20" s="136"/>
      <c r="C20" s="147"/>
      <c r="D20" s="142"/>
      <c r="E20" s="150"/>
      <c r="F20" s="143"/>
      <c r="G20" s="148"/>
      <c r="H20" s="2"/>
      <c r="I20" s="63"/>
    </row>
    <row r="21" spans="1:9" ht="15" thickBot="1" x14ac:dyDescent="0.4">
      <c r="A21" s="2"/>
      <c r="B21" s="151">
        <v>46</v>
      </c>
      <c r="C21" s="152" t="s">
        <v>10</v>
      </c>
      <c r="D21" s="153">
        <f>SUM(D5:D20)</f>
        <v>14071912</v>
      </c>
      <c r="E21" s="153">
        <f>SUM(E5:E20)</f>
        <v>8087170.4699999997</v>
      </c>
      <c r="F21" s="154">
        <f>F5+SUM(F6:F20)</f>
        <v>5984741.049999998</v>
      </c>
      <c r="G21" s="155"/>
      <c r="H21" s="60"/>
      <c r="I21" s="63"/>
    </row>
    <row r="22" spans="1:9" x14ac:dyDescent="0.35">
      <c r="A22" s="2"/>
      <c r="B22" s="2"/>
      <c r="C22" s="2"/>
      <c r="D22" s="2"/>
      <c r="E22" s="2"/>
      <c r="F22" s="2"/>
      <c r="G22" s="2"/>
      <c r="H22" s="2"/>
    </row>
    <row r="23" spans="1:9" x14ac:dyDescent="0.35">
      <c r="A23" s="2"/>
      <c r="B23" s="2"/>
      <c r="C23" s="41"/>
      <c r="D23" s="177">
        <f>F23-D21</f>
        <v>-0.48000000230967999</v>
      </c>
      <c r="E23" s="178"/>
      <c r="F23" s="177">
        <f>E21+F21</f>
        <v>14071911.519999998</v>
      </c>
      <c r="G23" s="2"/>
      <c r="H23" s="2"/>
    </row>
    <row r="24" spans="1:9" x14ac:dyDescent="0.35">
      <c r="A24" s="2"/>
      <c r="B24" s="2"/>
      <c r="C24" s="2"/>
      <c r="D24" s="2"/>
      <c r="E24" s="2"/>
      <c r="F24" s="2"/>
      <c r="G24" s="2"/>
      <c r="H24" s="2"/>
    </row>
    <row r="25" spans="1:9" x14ac:dyDescent="0.35">
      <c r="C25" s="156"/>
      <c r="D25" s="157"/>
      <c r="E25" s="157"/>
      <c r="G25" s="32"/>
    </row>
    <row r="26" spans="1:9" x14ac:dyDescent="0.35">
      <c r="D26" s="158"/>
      <c r="E26" s="158"/>
    </row>
    <row r="27" spans="1:9" x14ac:dyDescent="0.35">
      <c r="D27" s="158"/>
      <c r="E27" s="158"/>
    </row>
    <row r="28" spans="1:9" x14ac:dyDescent="0.35">
      <c r="D28" s="158"/>
      <c r="E28" s="158"/>
    </row>
    <row r="29" spans="1:9" x14ac:dyDescent="0.35">
      <c r="D29" s="158"/>
      <c r="E29" s="158"/>
    </row>
    <row r="30" spans="1:9" x14ac:dyDescent="0.35">
      <c r="D30" s="158"/>
      <c r="E30" s="158"/>
    </row>
    <row r="31" spans="1:9" x14ac:dyDescent="0.35">
      <c r="D31" s="158"/>
      <c r="E31" s="158"/>
    </row>
    <row r="32" spans="1:9" x14ac:dyDescent="0.35">
      <c r="D32" s="158"/>
      <c r="E32" s="158"/>
    </row>
    <row r="33" spans="3:5" x14ac:dyDescent="0.35">
      <c r="D33" s="158"/>
      <c r="E33" s="158"/>
    </row>
    <row r="34" spans="3:5" x14ac:dyDescent="0.35">
      <c r="D34" s="158"/>
      <c r="E34" s="158"/>
    </row>
    <row r="35" spans="3:5" x14ac:dyDescent="0.35">
      <c r="D35" s="158"/>
      <c r="E35" s="158"/>
    </row>
    <row r="36" spans="3:5" x14ac:dyDescent="0.35">
      <c r="D36" s="158"/>
      <c r="E36" s="158"/>
    </row>
    <row r="37" spans="3:5" x14ac:dyDescent="0.35">
      <c r="D37" s="158"/>
      <c r="E37" s="158"/>
    </row>
    <row r="38" spans="3:5" x14ac:dyDescent="0.35">
      <c r="D38" s="158"/>
      <c r="E38" s="158"/>
    </row>
    <row r="39" spans="3:5" x14ac:dyDescent="0.35">
      <c r="D39" s="158"/>
      <c r="E39" s="158"/>
    </row>
    <row r="40" spans="3:5" x14ac:dyDescent="0.35">
      <c r="E40" s="159"/>
    </row>
    <row r="41" spans="3:5" x14ac:dyDescent="0.35">
      <c r="C41" s="156"/>
      <c r="D41" s="160"/>
      <c r="E41" s="160"/>
    </row>
    <row r="89" spans="11:11" x14ac:dyDescent="0.35">
      <c r="K89" s="32">
        <f>'Acct 930.2'!F5</f>
        <v>0</v>
      </c>
    </row>
  </sheetData>
  <pageMargins left="0.7" right="0.7" top="1.0645833333333301" bottom="0.75" header="0.3" footer="0.3"/>
  <pageSetup scale="86" orientation="landscape" cellComments="asDisplayed" r:id="rId1"/>
  <headerFooter>
    <oddHeader>&amp;RTO2021 Draft Annual Update
Attachment 5
WP - Schedule 20 - A and G   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ExclusionsMatrix</vt:lpstr>
      <vt:lpstr>ShareholderAndOther</vt:lpstr>
      <vt:lpstr>Incentives</vt:lpstr>
      <vt:lpstr>ShareholderExcDetail</vt:lpstr>
      <vt:lpstr>Acct 930.2</vt:lpstr>
      <vt:lpstr>'Acct 930.2'!Print_Area</vt:lpstr>
      <vt:lpstr>ExclusionsMatrix!Print_Area</vt:lpstr>
      <vt:lpstr>Incentives!Print_Area</vt:lpstr>
      <vt:lpstr>ShareholderAndOther!Print_Area</vt:lpstr>
      <vt:lpstr>ShareholderExcDetail!Print_Area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Jee Kim</dc:creator>
  <cp:lastModifiedBy>Jee Kim</cp:lastModifiedBy>
  <cp:lastPrinted>2020-06-12T15:53:48Z</cp:lastPrinted>
  <dcterms:created xsi:type="dcterms:W3CDTF">2020-06-11T23:47:17Z</dcterms:created>
  <dcterms:modified xsi:type="dcterms:W3CDTF">2020-07-13T15:52:01Z</dcterms:modified>
</cp:coreProperties>
</file>