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 defaultThemeVersion="124226"/>
  <xr:revisionPtr revIDLastSave="0" documentId="13_ncr:1_{3624090F-6338-4176-BB52-3997DEE71702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Adjustments!$A$1:$I$62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1" i="4" l="1"/>
  <c r="G61" i="4"/>
  <c r="I46" i="4" l="1"/>
  <c r="H29" i="4"/>
  <c r="G29" i="4"/>
  <c r="I51" i="4" l="1"/>
  <c r="I52" i="4"/>
  <c r="I53" i="4"/>
  <c r="I43" i="4" l="1"/>
  <c r="I28" i="4"/>
  <c r="I55" i="4" l="1"/>
  <c r="I56" i="4"/>
  <c r="C19" i="1" l="1"/>
  <c r="A81" i="1" l="1"/>
  <c r="D83" i="1"/>
  <c r="E83" i="1"/>
  <c r="D30" i="1" l="1"/>
  <c r="E30" i="1"/>
  <c r="I50" i="4" l="1"/>
  <c r="C8" i="1" l="1"/>
  <c r="I57" i="4" l="1"/>
  <c r="I58" i="4"/>
  <c r="I54" i="4"/>
  <c r="I44" i="4" l="1"/>
  <c r="I45" i="4"/>
  <c r="G20" i="4" l="1"/>
  <c r="H20" i="4"/>
  <c r="I19" i="4"/>
  <c r="I42" i="4" l="1"/>
  <c r="G37" i="4" l="1"/>
  <c r="H37" i="4" l="1"/>
  <c r="I49" i="4"/>
  <c r="I48" i="4" l="1"/>
  <c r="I59" i="4"/>
  <c r="I60" i="4"/>
  <c r="I47" i="4"/>
  <c r="I61" i="4" s="1"/>
  <c r="I36" i="4" l="1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l="1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D70" i="1" l="1"/>
  <c r="A56" i="1"/>
  <c r="E70" i="1"/>
  <c r="C58" i="1"/>
  <c r="C62" i="1"/>
  <c r="C40" i="1"/>
  <c r="C44" i="1"/>
  <c r="C6" i="1"/>
  <c r="C21" i="1"/>
  <c r="C70" i="1" l="1"/>
</calcChain>
</file>

<file path=xl/sharedStrings.xml><?xml version="1.0" encoding="utf-8"?>
<sst xmlns="http://schemas.openxmlformats.org/spreadsheetml/2006/main" count="207" uniqueCount="144">
  <si>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</si>
  <si>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</si>
  <si>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</si>
  <si>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</si>
  <si>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</si>
  <si>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</si>
  <si>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</si>
  <si>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</si>
  <si>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</si>
  <si>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</si>
  <si>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</si>
  <si>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</si>
  <si>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</si>
  <si>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</si>
  <si>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</si>
  <si>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</si>
  <si>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</si>
  <si>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</si>
  <si>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</si>
  <si>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</si>
  <si>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</si>
  <si>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</si>
  <si>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</si>
  <si>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</si>
  <si>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</si>
  <si>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</si>
  <si>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</si>
  <si>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</si>
  <si>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</si>
  <si>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</si>
  <si>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</si>
  <si>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</si>
  <si>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</si>
  <si>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</si>
  <si>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</si>
  <si>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</si>
  <si>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</si>
  <si>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</si>
  <si>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</si>
  <si>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</si>
  <si>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</si>
  <si>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</si>
  <si>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</si>
  <si>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</si>
  <si>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</si>
  <si>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</si>
  <si>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</si>
  <si>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</si>
  <si>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</si>
  <si>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</si>
  <si>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</si>
  <si>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</si>
  <si>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</si>
  <si>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</si>
  <si>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</si>
  <si>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</si>
  <si>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</si>
  <si>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</si>
  <si>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</si>
  <si>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</si>
  <si>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</si>
  <si>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</si>
  <si>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</si>
  <si>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</si>
  <si>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</si>
  <si>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</si>
  <si>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</si>
  <si>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</si>
  <si>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</si>
  <si>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</si>
  <si>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</si>
  <si>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</si>
  <si>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</si>
  <si>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</si>
  <si>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</si>
  <si>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</si>
  <si>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</si>
  <si>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</si>
  <si>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</si>
  <si>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</si>
  <si>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</si>
  <si>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</si>
  <si>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</si>
  <si>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</si>
  <si>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F520518</t>
  </si>
  <si>
    <t>F527895</t>
  </si>
  <si>
    <t>F529182</t>
  </si>
  <si>
    <t>F529184</t>
  </si>
  <si>
    <t>PWRD Shareholder Funded - Misc Expenses</t>
  </si>
  <si>
    <t>POLE LOADING PRGM MALIBU R.E. DIST (SH)</t>
  </si>
  <si>
    <t>POLE LOADING MALIBU REPAIRS DIST (SH)</t>
  </si>
  <si>
    <t>Total 565 - Wheeling Costs</t>
  </si>
  <si>
    <t>F528243</t>
  </si>
  <si>
    <t>GF-Out-of-State Transmission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</si>
  <si>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</si>
  <si>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</si>
  <si>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</si>
  <si>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</si>
  <si>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</si>
  <si>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</si>
  <si>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</si>
  <si>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</si>
  <si>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</si>
  <si>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</si>
  <si>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</si>
  <si>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</si>
  <si>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</si>
  <si>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</si>
  <si>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</si>
  <si>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</si>
  <si>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</si>
  <si>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</si>
  <si>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</si>
  <si>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</si>
  <si>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</si>
  <si>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</si>
  <si>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</si>
  <si>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</si>
  <si>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</si>
  <si>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</si>
  <si>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</si>
  <si>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</si>
  <si>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</si>
  <si>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561 Load Dispatch - Allocated (561.1 Load Dispatch-Reliability)</t>
  </si>
  <si>
    <t>561 Load Dispatch - Allocated (561.2 Load Dispatch Monitor and Operate Trans. System)</t>
  </si>
  <si>
    <t>F529874</t>
  </si>
  <si>
    <t>Power Quality Program Shareholder O&amp;M</t>
  </si>
  <si>
    <t xml:space="preserve">561 Load Dispatch - Allocated </t>
  </si>
  <si>
    <t>F530099</t>
  </si>
  <si>
    <t>Long Beach OII Remediation Exp Dist (SH)</t>
  </si>
  <si>
    <t>Schedule 19 - 2019 Recorded O&amp;M Expenses Adjusted from Formula Rate</t>
  </si>
  <si>
    <t>F530562</t>
  </si>
  <si>
    <t>F530153</t>
  </si>
  <si>
    <t>F530100</t>
  </si>
  <si>
    <t>F530722</t>
  </si>
  <si>
    <t>F530751</t>
  </si>
  <si>
    <t>Miscellaneous Shareholder Operating Exp</t>
  </si>
  <si>
    <t>Employee Vehicles Charging Program</t>
  </si>
  <si>
    <t>RP FIM Map Sales</t>
  </si>
  <si>
    <t>Long Beach OII Rmdtn W.O.RE Dist (SH)</t>
  </si>
  <si>
    <t>CS TE POLB Tractor Program SH</t>
  </si>
  <si>
    <t>PWRD Shareholder - Dist Misc Expenses</t>
  </si>
  <si>
    <t>c) the American Reinvestment Recovery Act for the Tehachapi Wind Energy Storage Project</t>
  </si>
  <si>
    <t>Exclusion of costs recovered through:  a) Reliability Services Balancing Account; b) Transmission Access Charge Balancing Account; 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</si>
</sst>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0" xfId="0" applyFont="1" applyFill="1" applyAlignment="1">
      <alignment horizontal="left"/>
    </xf>
    <xf numFmtId="41" fontId="0" fillId="0" borderId="0" xfId="0" applyNumberFormat="1" applyFont="1" applyFill="1" applyAlignment="1">
      <alignment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3" fillId="0" borderId="0" xfId="0" quotePrefix="1" applyFont="1"/>
    <xf numFmtId="164" fontId="3" fillId="0" borderId="0" xfId="5" applyNumberFormat="1" applyFont="1" applyFill="1" applyAlignment="1">
      <alignment wrapText="1"/>
    </xf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5" fontId="9" fillId="0" borderId="0" xfId="2" applyNumberFormat="1" applyFont="1" applyFill="1" applyBorder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164" fontId="3" fillId="0" borderId="7" xfId="5" applyNumberFormat="1" applyFont="1" applyFill="1" applyBorder="1" applyAlignment="1">
      <alignment wrapText="1"/>
    </xf>
    <xf numFmtId="164" fontId="1" fillId="0" borderId="0" xfId="0" applyNumberFormat="1" applyFont="1"/>
    <xf numFmtId="43" fontId="0" fillId="0" borderId="0" xfId="0" applyNumberFormat="1" applyFont="1" applyFill="1" applyAlignment="1">
      <alignment wrapText="1"/>
    </xf>
    <xf numFmtId="0" fontId="0" fillId="0" borderId="4" xfId="0" quotePrefix="1" applyFont="1" applyFill="1" applyBorder="1"/>
    <xf numFmtId="41" fontId="0" fillId="0" borderId="0" xfId="5" applyNumberFormat="1" applyFont="1" applyFill="1" applyAlignment="1">
      <alignment wrapText="1"/>
    </xf>
    <xf numFmtId="0" fontId="8" fillId="0" borderId="2" xfId="2" applyFont="1" applyFill="1" applyBorder="1" applyAlignment="1">
      <alignment horizontal="center"/>
    </xf>
    <xf numFmtId="164" fontId="3" fillId="0" borderId="0" xfId="5" applyNumberFormat="1" applyFont="1" applyFill="1" applyBorder="1" applyAlignment="1">
      <alignment wrapText="1"/>
    </xf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4" xfId="0" applyFont="1" applyFill="1" applyBorder="1" applyAlignment="1">
      <alignment horizontal="left" wrapText="1"/>
    </xf>
    <xf numFmtId="5" fontId="9" fillId="0" borderId="4" xfId="3" applyNumberFormat="1" applyFont="1" applyFill="1" applyBorder="1"/>
    <xf numFmtId="164" fontId="1" fillId="0" borderId="0" xfId="0" applyNumberFormat="1" applyFont="1" applyFill="1"/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 xr:uid="{00000000-0005-0000-0000-000001000000}"/>
    <cellStyle name="Currency" xfId="1" builtinId="4"/>
    <cellStyle name="Normal" xfId="0" builtinId="0"/>
    <cellStyle name="Normal 2" xfId="2" xr:uid="{00000000-0005-0000-0000-000004000000}"/>
    <cellStyle name="Normal 2 2 2" xfId="4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7"/>
  <sheetViews>
    <sheetView tabSelected="1" showWhiteSpace="0" zoomScale="90" zoomScaleNormal="90" zoomScalePageLayoutView="80" workbookViewId="0"/>
  </sheetViews>
  <sheetFormatPr defaultColWidth="8.90625" defaultRowHeight="14.5" x14ac:dyDescent="0.35"/>
  <cols>
    <col min="1" max="1" width="18" style="55" customWidth="1"/>
    <col min="2" max="2" width="81.54296875" style="55" customWidth="1"/>
    <col min="3" max="3" width="15.54296875" style="55" bestFit="1" customWidth="1"/>
    <col min="4" max="5" width="14.6328125" style="51" customWidth="1"/>
    <col min="6" max="6" width="11.6328125" style="55" bestFit="1" customWidth="1"/>
    <col min="7" max="7" width="18" style="55" customWidth="1"/>
    <col min="8" max="8" width="50.6328125" style="55" customWidth="1"/>
    <col min="9" max="11" width="14.6328125" style="55" customWidth="1"/>
    <col min="12" max="16384" width="8.90625" style="55"/>
  </cols>
  <sheetData>
    <row r="1" spans="1:6" x14ac:dyDescent="0.35">
      <c r="A1" s="54"/>
      <c r="B1" s="89" t="s">
        <v>0</v>
      </c>
      <c r="C1" s="91" t="s">
        <v>1</v>
      </c>
      <c r="D1" s="91"/>
      <c r="E1" s="91"/>
    </row>
    <row r="2" spans="1:6" x14ac:dyDescent="0.35">
      <c r="A2" s="56" t="s">
        <v>30</v>
      </c>
      <c r="B2" s="90"/>
      <c r="C2" s="40" t="s">
        <v>2</v>
      </c>
      <c r="D2" s="79" t="s">
        <v>3</v>
      </c>
      <c r="E2" s="79" t="s">
        <v>4</v>
      </c>
    </row>
    <row r="3" spans="1:6" x14ac:dyDescent="0.35">
      <c r="B3" s="57" t="s">
        <v>5</v>
      </c>
      <c r="C3" s="41"/>
      <c r="D3" s="41"/>
      <c r="E3" s="41"/>
    </row>
    <row r="4" spans="1:6" x14ac:dyDescent="0.35">
      <c r="A4" s="58">
        <v>1</v>
      </c>
      <c r="B4" s="59" t="s">
        <v>105</v>
      </c>
      <c r="C4" s="60">
        <f>SUM(D4:E4)</f>
        <v>8092114.7699999996</v>
      </c>
      <c r="D4" s="42">
        <v>3966682.8599999994</v>
      </c>
      <c r="E4" s="42">
        <v>4125431.9100000006</v>
      </c>
      <c r="F4" s="58"/>
    </row>
    <row r="5" spans="1:6" x14ac:dyDescent="0.35">
      <c r="A5" s="58">
        <f>A4+1</f>
        <v>2</v>
      </c>
      <c r="B5" s="59" t="s">
        <v>6</v>
      </c>
      <c r="C5" s="60">
        <f>SUM(D5:E5)</f>
        <v>218858.51</v>
      </c>
      <c r="D5" s="60">
        <v>0</v>
      </c>
      <c r="E5" s="60">
        <v>218858.51</v>
      </c>
      <c r="F5" s="58"/>
    </row>
    <row r="6" spans="1:6" x14ac:dyDescent="0.35">
      <c r="A6" s="58"/>
      <c r="B6" s="52" t="s">
        <v>28</v>
      </c>
      <c r="C6" s="43">
        <f>SUM(C4:C5)</f>
        <v>8310973.2799999993</v>
      </c>
      <c r="D6" s="43">
        <f>SUM(D4:D5)</f>
        <v>3966682.8599999994</v>
      </c>
      <c r="E6" s="43">
        <f>SUM(E4:E5)</f>
        <v>4344290.4200000009</v>
      </c>
      <c r="F6" s="58"/>
    </row>
    <row r="7" spans="1:6" x14ac:dyDescent="0.35">
      <c r="A7" s="58"/>
      <c r="B7" s="59"/>
      <c r="C7" s="60"/>
      <c r="D7" s="42"/>
      <c r="E7" s="42"/>
      <c r="F7" s="58"/>
    </row>
    <row r="8" spans="1:6" x14ac:dyDescent="0.35">
      <c r="A8" s="58">
        <f>A5+1</f>
        <v>3</v>
      </c>
      <c r="B8" s="61" t="s">
        <v>127</v>
      </c>
      <c r="C8" s="45">
        <f>SUM(D8:E8)</f>
        <v>0</v>
      </c>
      <c r="D8" s="42">
        <v>0</v>
      </c>
      <c r="E8" s="42">
        <v>0</v>
      </c>
      <c r="F8" s="58"/>
    </row>
    <row r="9" spans="1:6" x14ac:dyDescent="0.35">
      <c r="A9" s="58"/>
      <c r="B9" s="61"/>
      <c r="C9" s="45"/>
      <c r="D9" s="44"/>
      <c r="E9" s="44"/>
      <c r="F9" s="58"/>
    </row>
    <row r="10" spans="1:6" x14ac:dyDescent="0.35">
      <c r="A10" s="58">
        <v>3</v>
      </c>
      <c r="B10" s="61" t="s">
        <v>123</v>
      </c>
      <c r="C10" s="45">
        <f>SUM(D10:E10)</f>
        <v>136381.15000000002</v>
      </c>
      <c r="D10" s="42">
        <v>220443.33000000002</v>
      </c>
      <c r="E10" s="42">
        <v>-84062.180000000008</v>
      </c>
      <c r="F10" s="58"/>
    </row>
    <row r="11" spans="1:6" x14ac:dyDescent="0.35">
      <c r="A11" s="58"/>
      <c r="B11" s="61"/>
      <c r="C11" s="45"/>
      <c r="D11" s="44"/>
      <c r="E11" s="44"/>
      <c r="F11" s="58"/>
    </row>
    <row r="12" spans="1:6" x14ac:dyDescent="0.35">
      <c r="A12" s="58">
        <v>3</v>
      </c>
      <c r="B12" s="61" t="s">
        <v>124</v>
      </c>
      <c r="C12" s="45">
        <f>SUM(D12:E12)</f>
        <v>10843397.089999998</v>
      </c>
      <c r="D12" s="42">
        <v>8769348.1599999983</v>
      </c>
      <c r="E12" s="42">
        <v>2074048.9299999997</v>
      </c>
      <c r="F12" s="58"/>
    </row>
    <row r="13" spans="1:6" x14ac:dyDescent="0.35">
      <c r="A13" s="58"/>
      <c r="B13" s="61"/>
      <c r="C13" s="45"/>
      <c r="D13" s="44"/>
      <c r="E13" s="44"/>
      <c r="F13" s="58"/>
    </row>
    <row r="14" spans="1:6" x14ac:dyDescent="0.35">
      <c r="A14" s="58">
        <v>4</v>
      </c>
      <c r="B14" s="61" t="s">
        <v>7</v>
      </c>
      <c r="C14" s="45">
        <f>SUM(D14:E14)</f>
        <v>30864992.900000002</v>
      </c>
      <c r="D14" s="42">
        <v>0</v>
      </c>
      <c r="E14" s="42">
        <v>30864992.900000002</v>
      </c>
      <c r="F14" s="58"/>
    </row>
    <row r="15" spans="1:6" x14ac:dyDescent="0.35">
      <c r="A15" s="58"/>
      <c r="B15" s="61"/>
      <c r="C15" s="60"/>
      <c r="D15" s="42"/>
      <c r="E15" s="42"/>
      <c r="F15" s="58"/>
    </row>
    <row r="16" spans="1:6" x14ac:dyDescent="0.35">
      <c r="A16" s="58">
        <v>5</v>
      </c>
      <c r="B16" s="61" t="s">
        <v>8</v>
      </c>
      <c r="C16" s="45">
        <f>SUM(D16:E16)</f>
        <v>4579897.2</v>
      </c>
      <c r="D16" s="42">
        <v>4153652.5500000003</v>
      </c>
      <c r="E16" s="42">
        <v>426244.64999999997</v>
      </c>
      <c r="F16" s="58"/>
    </row>
    <row r="17" spans="1:7" x14ac:dyDescent="0.35">
      <c r="A17" s="58"/>
      <c r="B17" s="61"/>
      <c r="C17" s="60"/>
      <c r="D17" s="60"/>
      <c r="E17" s="60"/>
      <c r="F17" s="58"/>
    </row>
    <row r="18" spans="1:7" x14ac:dyDescent="0.35">
      <c r="A18" s="58">
        <v>6</v>
      </c>
      <c r="B18" s="61" t="s">
        <v>107</v>
      </c>
      <c r="C18" s="60">
        <f t="shared" ref="C18:C20" si="0">SUM(D18:E18)</f>
        <v>21612432.059999999</v>
      </c>
      <c r="D18" s="42">
        <v>17560848.869999997</v>
      </c>
      <c r="E18" s="42">
        <v>4051583.1900000009</v>
      </c>
      <c r="F18" s="62"/>
      <c r="G18" s="63"/>
    </row>
    <row r="19" spans="1:7" x14ac:dyDescent="0.35">
      <c r="A19" s="58">
        <v>7</v>
      </c>
      <c r="B19" s="61" t="s">
        <v>9</v>
      </c>
      <c r="C19" s="60">
        <f t="shared" si="0"/>
        <v>0</v>
      </c>
      <c r="D19" s="42">
        <v>0</v>
      </c>
      <c r="E19" s="42">
        <v>0</v>
      </c>
      <c r="F19" s="58"/>
    </row>
    <row r="20" spans="1:7" x14ac:dyDescent="0.35">
      <c r="A20" s="58">
        <v>8</v>
      </c>
      <c r="B20" s="61" t="s">
        <v>10</v>
      </c>
      <c r="C20" s="64">
        <f t="shared" si="0"/>
        <v>869792.65</v>
      </c>
      <c r="D20" s="87">
        <v>0</v>
      </c>
      <c r="E20" s="87">
        <v>869792.65</v>
      </c>
      <c r="F20" s="58"/>
    </row>
    <row r="21" spans="1:7" x14ac:dyDescent="0.35">
      <c r="A21" s="58"/>
      <c r="B21" s="52" t="s">
        <v>29</v>
      </c>
      <c r="C21" s="45">
        <f>SUM(C18:C20)</f>
        <v>22482224.709999997</v>
      </c>
      <c r="D21" s="45">
        <f>SUM(D18:D20)</f>
        <v>17560848.869999997</v>
      </c>
      <c r="E21" s="45">
        <f>SUM(E18:E20)</f>
        <v>4921375.8400000008</v>
      </c>
      <c r="F21" s="58"/>
    </row>
    <row r="22" spans="1:7" x14ac:dyDescent="0.35">
      <c r="A22" s="58"/>
      <c r="B22" s="61"/>
      <c r="C22" s="60"/>
      <c r="D22" s="42"/>
      <c r="E22" s="42"/>
      <c r="F22" s="58"/>
    </row>
    <row r="23" spans="1:7" x14ac:dyDescent="0.35">
      <c r="A23" s="58">
        <v>9</v>
      </c>
      <c r="B23" s="61" t="s">
        <v>106</v>
      </c>
      <c r="C23" s="45">
        <f t="shared" ref="C23" si="1">SUM(D23:E23)</f>
        <v>38009999.060000002</v>
      </c>
      <c r="D23" s="42">
        <v>13523556.27</v>
      </c>
      <c r="E23" s="42">
        <v>24486442.790000007</v>
      </c>
      <c r="F23" s="58"/>
    </row>
    <row r="24" spans="1:7" x14ac:dyDescent="0.35">
      <c r="A24" s="58"/>
      <c r="B24" s="61"/>
      <c r="C24" s="60"/>
      <c r="D24" s="42"/>
      <c r="E24" s="42"/>
      <c r="F24" s="58"/>
    </row>
    <row r="25" spans="1:7" x14ac:dyDescent="0.35">
      <c r="A25" s="58">
        <v>10</v>
      </c>
      <c r="B25" s="61" t="s">
        <v>108</v>
      </c>
      <c r="C25" s="45">
        <f t="shared" ref="C25" si="2">SUM(D25:E25)</f>
        <v>1975667.03</v>
      </c>
      <c r="D25" s="42">
        <v>1703103.03</v>
      </c>
      <c r="E25" s="42">
        <v>272564</v>
      </c>
      <c r="F25" s="58"/>
    </row>
    <row r="26" spans="1:7" x14ac:dyDescent="0.35">
      <c r="A26" s="58"/>
      <c r="B26" s="61"/>
      <c r="C26" s="60"/>
      <c r="D26" s="42"/>
      <c r="E26" s="42"/>
      <c r="F26" s="58"/>
    </row>
    <row r="27" spans="1:7" x14ac:dyDescent="0.35">
      <c r="A27" s="58">
        <v>11</v>
      </c>
      <c r="B27" s="61" t="s">
        <v>109</v>
      </c>
      <c r="C27" s="60">
        <f>SUM(D27:E27)</f>
        <v>0</v>
      </c>
      <c r="D27" s="42">
        <v>0</v>
      </c>
      <c r="E27" s="42">
        <v>0</v>
      </c>
      <c r="F27" s="58"/>
    </row>
    <row r="28" spans="1:7" x14ac:dyDescent="0.35">
      <c r="A28" s="58">
        <v>12</v>
      </c>
      <c r="B28" s="61" t="s">
        <v>11</v>
      </c>
      <c r="C28" s="60">
        <f t="shared" ref="C28" si="3">SUM(D28:E28)</f>
        <v>19648738.149999999</v>
      </c>
      <c r="D28" s="42">
        <v>0</v>
      </c>
      <c r="E28" s="42">
        <v>19648738.149999999</v>
      </c>
      <c r="F28" s="58"/>
    </row>
    <row r="29" spans="1:7" x14ac:dyDescent="0.35">
      <c r="A29" s="58">
        <v>13</v>
      </c>
      <c r="B29" s="61" t="s">
        <v>12</v>
      </c>
      <c r="C29" s="64">
        <f t="shared" ref="C29" si="4">SUM(D29:E29)</f>
        <v>287070.25</v>
      </c>
      <c r="D29" s="87">
        <v>0</v>
      </c>
      <c r="E29" s="87">
        <v>287070.25</v>
      </c>
      <c r="F29" s="58"/>
    </row>
    <row r="30" spans="1:7" x14ac:dyDescent="0.35">
      <c r="A30" s="58"/>
      <c r="B30" s="52" t="s">
        <v>31</v>
      </c>
      <c r="C30" s="45">
        <f>SUM(C27:C29)</f>
        <v>19935808.399999999</v>
      </c>
      <c r="D30" s="45">
        <f t="shared" ref="D30:E30" si="5">SUM(D27:D29)</f>
        <v>0</v>
      </c>
      <c r="E30" s="45">
        <f t="shared" si="5"/>
        <v>19935808.399999999</v>
      </c>
      <c r="F30" s="58"/>
    </row>
    <row r="31" spans="1:7" x14ac:dyDescent="0.35">
      <c r="A31" s="58"/>
      <c r="B31" s="61"/>
      <c r="C31" s="60"/>
      <c r="D31" s="42"/>
      <c r="E31" s="42"/>
      <c r="F31" s="58"/>
    </row>
    <row r="32" spans="1:7" x14ac:dyDescent="0.35">
      <c r="A32" s="58">
        <v>14</v>
      </c>
      <c r="B32" s="61" t="s">
        <v>110</v>
      </c>
      <c r="C32" s="60">
        <f t="shared" ref="C32:C34" si="6">SUM(D32:E32)</f>
        <v>41780984.579999998</v>
      </c>
      <c r="D32" s="42">
        <v>21299518.829999991</v>
      </c>
      <c r="E32" s="42">
        <v>20481465.750000004</v>
      </c>
      <c r="F32" s="62"/>
      <c r="G32" s="62"/>
    </row>
    <row r="33" spans="1:7" x14ac:dyDescent="0.35">
      <c r="A33" s="58">
        <v>15</v>
      </c>
      <c r="B33" s="61" t="s">
        <v>13</v>
      </c>
      <c r="C33" s="60">
        <f t="shared" ref="C33" si="7">SUM(D33:E33)</f>
        <v>121060283.48</v>
      </c>
      <c r="D33" s="42">
        <v>191432.74</v>
      </c>
      <c r="E33" s="60">
        <v>120868850.74000001</v>
      </c>
      <c r="F33" s="58"/>
    </row>
    <row r="34" spans="1:7" x14ac:dyDescent="0.35">
      <c r="A34" s="58">
        <v>16</v>
      </c>
      <c r="B34" s="61" t="s">
        <v>14</v>
      </c>
      <c r="C34" s="60">
        <f t="shared" si="6"/>
        <v>722667.31</v>
      </c>
      <c r="D34" s="42">
        <v>0</v>
      </c>
      <c r="E34" s="42">
        <v>722667.31</v>
      </c>
      <c r="F34" s="58"/>
    </row>
    <row r="35" spans="1:7" x14ac:dyDescent="0.35">
      <c r="A35" s="58"/>
      <c r="B35" s="52" t="s">
        <v>32</v>
      </c>
      <c r="C35" s="43">
        <f>SUM(C32:C34)</f>
        <v>163563935.37</v>
      </c>
      <c r="D35" s="43">
        <f>SUM(D32:D34)</f>
        <v>21490951.569999989</v>
      </c>
      <c r="E35" s="43">
        <f>SUM(E32:E34)</f>
        <v>142072983.80000001</v>
      </c>
      <c r="F35" s="58"/>
    </row>
    <row r="36" spans="1:7" x14ac:dyDescent="0.35">
      <c r="A36" s="58"/>
      <c r="B36" s="61"/>
      <c r="C36" s="60"/>
      <c r="D36" s="42"/>
      <c r="E36" s="42"/>
      <c r="F36" s="58"/>
    </row>
    <row r="37" spans="1:7" x14ac:dyDescent="0.35">
      <c r="A37" s="58">
        <v>17</v>
      </c>
      <c r="B37" s="61" t="s">
        <v>111</v>
      </c>
      <c r="C37" s="60">
        <f t="shared" ref="C37:C39" si="8">SUM(D37:E37)</f>
        <v>16765926.459999997</v>
      </c>
      <c r="D37" s="42">
        <v>37815.19999999999</v>
      </c>
      <c r="E37" s="42">
        <v>16728111.259999998</v>
      </c>
      <c r="F37" s="62"/>
      <c r="G37" s="62"/>
    </row>
    <row r="38" spans="1:7" x14ac:dyDescent="0.35">
      <c r="A38" s="58">
        <v>18</v>
      </c>
      <c r="B38" s="59" t="s">
        <v>15</v>
      </c>
      <c r="C38" s="60">
        <f t="shared" si="8"/>
        <v>41012.32</v>
      </c>
      <c r="D38" s="42">
        <v>0</v>
      </c>
      <c r="E38" s="42">
        <v>41012.32</v>
      </c>
      <c r="F38" s="58"/>
    </row>
    <row r="39" spans="1:7" x14ac:dyDescent="0.35">
      <c r="A39" s="58">
        <v>19</v>
      </c>
      <c r="B39" s="59" t="s">
        <v>16</v>
      </c>
      <c r="C39" s="60">
        <f t="shared" si="8"/>
        <v>355202.04000000004</v>
      </c>
      <c r="D39" s="42">
        <v>0</v>
      </c>
      <c r="E39" s="42">
        <v>355202.04000000004</v>
      </c>
      <c r="F39" s="58"/>
    </row>
    <row r="40" spans="1:7" x14ac:dyDescent="0.35">
      <c r="A40" s="58"/>
      <c r="B40" s="52" t="s">
        <v>33</v>
      </c>
      <c r="C40" s="43">
        <f>SUM(C37:C39)</f>
        <v>17162140.819999997</v>
      </c>
      <c r="D40" s="43">
        <f>SUM(D37:D39)</f>
        <v>37815.19999999999</v>
      </c>
      <c r="E40" s="43">
        <f>SUM(E37:E39)</f>
        <v>17124325.619999997</v>
      </c>
      <c r="F40" s="58"/>
    </row>
    <row r="41" spans="1:7" x14ac:dyDescent="0.35">
      <c r="A41" s="58"/>
      <c r="B41" s="59"/>
      <c r="C41" s="60"/>
      <c r="D41" s="42"/>
      <c r="E41" s="42"/>
      <c r="F41" s="58"/>
    </row>
    <row r="42" spans="1:7" x14ac:dyDescent="0.35">
      <c r="A42" s="58">
        <v>20</v>
      </c>
      <c r="B42" s="59" t="s">
        <v>112</v>
      </c>
      <c r="C42" s="60">
        <f t="shared" ref="C42:C43" si="9">SUM(D42:E42)</f>
        <v>2516505.65</v>
      </c>
      <c r="D42" s="42">
        <v>2220917.7799999998</v>
      </c>
      <c r="E42" s="42">
        <v>295587.87</v>
      </c>
      <c r="F42" s="58"/>
    </row>
    <row r="43" spans="1:7" x14ac:dyDescent="0.35">
      <c r="A43" s="58">
        <v>21</v>
      </c>
      <c r="B43" s="59" t="s">
        <v>17</v>
      </c>
      <c r="C43" s="60">
        <f t="shared" si="9"/>
        <v>181917.18</v>
      </c>
      <c r="D43" s="42">
        <v>0</v>
      </c>
      <c r="E43" s="42">
        <v>181917.18</v>
      </c>
      <c r="F43" s="58"/>
    </row>
    <row r="44" spans="1:7" x14ac:dyDescent="0.35">
      <c r="A44" s="58"/>
      <c r="B44" s="52" t="s">
        <v>34</v>
      </c>
      <c r="C44" s="43">
        <f>SUM(C42:C43)</f>
        <v>2698422.83</v>
      </c>
      <c r="D44" s="43">
        <f t="shared" ref="D44:E44" si="10">SUM(D42:D43)</f>
        <v>2220917.7799999998</v>
      </c>
      <c r="E44" s="43">
        <f t="shared" si="10"/>
        <v>477505.05</v>
      </c>
      <c r="F44" s="58"/>
    </row>
    <row r="45" spans="1:7" x14ac:dyDescent="0.35">
      <c r="A45" s="58"/>
      <c r="B45" s="59"/>
      <c r="C45" s="60"/>
      <c r="D45" s="42"/>
      <c r="E45" s="42"/>
      <c r="F45" s="58"/>
    </row>
    <row r="46" spans="1:7" x14ac:dyDescent="0.35">
      <c r="A46" s="58">
        <v>22</v>
      </c>
      <c r="B46" s="59" t="s">
        <v>113</v>
      </c>
      <c r="C46" s="60">
        <f t="shared" ref="C46:C47" si="11">SUM(D46:E46)</f>
        <v>131326.76</v>
      </c>
      <c r="D46" s="42">
        <v>7872.01</v>
      </c>
      <c r="E46" s="42">
        <v>123454.75000000001</v>
      </c>
      <c r="F46" s="62"/>
      <c r="G46" s="62"/>
    </row>
    <row r="47" spans="1:7" x14ac:dyDescent="0.35">
      <c r="A47" s="58">
        <v>23</v>
      </c>
      <c r="B47" s="59" t="s">
        <v>18</v>
      </c>
      <c r="C47" s="64">
        <f t="shared" si="11"/>
        <v>271140.73</v>
      </c>
      <c r="D47" s="87">
        <v>0</v>
      </c>
      <c r="E47" s="87">
        <v>271140.73</v>
      </c>
      <c r="F47" s="58"/>
    </row>
    <row r="48" spans="1:7" x14ac:dyDescent="0.35">
      <c r="A48" s="58"/>
      <c r="B48" s="52" t="s">
        <v>35</v>
      </c>
      <c r="C48" s="45">
        <f>SUM(C46:C47)</f>
        <v>402467.49</v>
      </c>
      <c r="D48" s="45">
        <f t="shared" ref="D48:E48" si="12">SUM(D46:D47)</f>
        <v>7872.01</v>
      </c>
      <c r="E48" s="45">
        <f t="shared" si="12"/>
        <v>394595.48</v>
      </c>
      <c r="F48" s="58"/>
    </row>
    <row r="49" spans="1:7" x14ac:dyDescent="0.35">
      <c r="A49" s="58"/>
      <c r="B49" s="59"/>
      <c r="C49" s="60"/>
      <c r="D49" s="42"/>
      <c r="E49" s="42"/>
      <c r="F49" s="58"/>
    </row>
    <row r="50" spans="1:7" x14ac:dyDescent="0.35">
      <c r="A50" s="58">
        <v>22</v>
      </c>
      <c r="B50" s="65" t="s">
        <v>120</v>
      </c>
      <c r="C50" s="45">
        <f t="shared" ref="C50" si="13">SUM(D50:E50)</f>
        <v>5269133</v>
      </c>
      <c r="D50" s="42">
        <v>0</v>
      </c>
      <c r="E50" s="42">
        <v>5269133</v>
      </c>
      <c r="F50" s="58"/>
    </row>
    <row r="51" spans="1:7" x14ac:dyDescent="0.35">
      <c r="A51" s="58"/>
      <c r="B51" s="59"/>
      <c r="C51" s="60"/>
      <c r="D51" s="42"/>
      <c r="E51" s="42"/>
      <c r="F51" s="58"/>
    </row>
    <row r="52" spans="1:7" x14ac:dyDescent="0.35">
      <c r="A52" s="58">
        <v>22</v>
      </c>
      <c r="B52" s="65" t="s">
        <v>121</v>
      </c>
      <c r="C52" s="45">
        <f t="shared" ref="C52" si="14">SUM(D52:E52)</f>
        <v>21852871.73</v>
      </c>
      <c r="D52" s="42">
        <v>214.73</v>
      </c>
      <c r="E52" s="42">
        <v>21852657</v>
      </c>
      <c r="F52" s="58"/>
    </row>
    <row r="53" spans="1:7" x14ac:dyDescent="0.35">
      <c r="A53" s="58"/>
      <c r="B53" s="59"/>
      <c r="C53" s="60"/>
      <c r="D53" s="42"/>
      <c r="E53" s="42"/>
      <c r="F53" s="58"/>
    </row>
    <row r="54" spans="1:7" x14ac:dyDescent="0.35">
      <c r="A54" s="58">
        <v>22</v>
      </c>
      <c r="B54" s="65" t="s">
        <v>122</v>
      </c>
      <c r="C54" s="45">
        <f t="shared" ref="C54" si="15">SUM(D54:E54)</f>
        <v>15140176.870000001</v>
      </c>
      <c r="D54" s="42">
        <v>3428.15</v>
      </c>
      <c r="E54" s="42">
        <v>15136748.720000001</v>
      </c>
      <c r="F54" s="58"/>
    </row>
    <row r="55" spans="1:7" x14ac:dyDescent="0.35">
      <c r="A55" s="58"/>
      <c r="B55" s="59"/>
      <c r="C55" s="60"/>
      <c r="D55" s="42"/>
      <c r="E55" s="42"/>
      <c r="F55" s="58"/>
    </row>
    <row r="56" spans="1:7" x14ac:dyDescent="0.35">
      <c r="A56" s="58">
        <f>A47+1</f>
        <v>24</v>
      </c>
      <c r="B56" s="59" t="s">
        <v>114</v>
      </c>
      <c r="C56" s="60">
        <f t="shared" ref="C56:C57" si="16">SUM(D56:E56)</f>
        <v>6340851.3300000001</v>
      </c>
      <c r="D56" s="42">
        <v>4448596.33</v>
      </c>
      <c r="E56" s="42">
        <v>1892255</v>
      </c>
      <c r="F56" s="62"/>
      <c r="G56" s="62"/>
    </row>
    <row r="57" spans="1:7" x14ac:dyDescent="0.35">
      <c r="A57" s="58">
        <v>25</v>
      </c>
      <c r="B57" s="59" t="s">
        <v>19</v>
      </c>
      <c r="C57" s="60">
        <f t="shared" si="16"/>
        <v>1222368.99</v>
      </c>
      <c r="D57" s="42">
        <v>0</v>
      </c>
      <c r="E57" s="42">
        <v>1222368.99</v>
      </c>
      <c r="F57" s="58"/>
    </row>
    <row r="58" spans="1:7" x14ac:dyDescent="0.35">
      <c r="A58" s="58"/>
      <c r="B58" s="52" t="s">
        <v>36</v>
      </c>
      <c r="C58" s="43">
        <f>SUM(C56:C57)</f>
        <v>7563220.3200000003</v>
      </c>
      <c r="D58" s="43">
        <f>SUM(D56:D57)</f>
        <v>4448596.33</v>
      </c>
      <c r="E58" s="43">
        <f>SUM(E56:E57)</f>
        <v>3114623.99</v>
      </c>
      <c r="F58" s="58"/>
    </row>
    <row r="59" spans="1:7" x14ac:dyDescent="0.35">
      <c r="A59" s="58"/>
      <c r="B59" s="59"/>
      <c r="C59" s="60"/>
      <c r="D59" s="42"/>
      <c r="E59" s="42"/>
      <c r="F59" s="58"/>
    </row>
    <row r="60" spans="1:7" x14ac:dyDescent="0.35">
      <c r="A60" s="58">
        <v>26</v>
      </c>
      <c r="B60" s="59" t="s">
        <v>115</v>
      </c>
      <c r="C60" s="60">
        <f t="shared" ref="C60:C61" si="17">SUM(D60:E60)</f>
        <v>83935138.560000002</v>
      </c>
      <c r="D60" s="42">
        <v>13426629.640000002</v>
      </c>
      <c r="E60" s="42">
        <v>70508508.920000002</v>
      </c>
      <c r="F60" s="62"/>
      <c r="G60" s="62"/>
    </row>
    <row r="61" spans="1:7" x14ac:dyDescent="0.35">
      <c r="A61" s="58">
        <v>27</v>
      </c>
      <c r="B61" s="59" t="s">
        <v>20</v>
      </c>
      <c r="C61" s="60">
        <f t="shared" si="17"/>
        <v>310336.59999999998</v>
      </c>
      <c r="D61" s="42">
        <v>0</v>
      </c>
      <c r="E61" s="42">
        <v>310336.59999999998</v>
      </c>
      <c r="F61" s="58"/>
    </row>
    <row r="62" spans="1:7" x14ac:dyDescent="0.35">
      <c r="A62" s="58"/>
      <c r="B62" s="52" t="s">
        <v>37</v>
      </c>
      <c r="C62" s="43">
        <f>SUM(C60:C61)</f>
        <v>84245475.159999996</v>
      </c>
      <c r="D62" s="43">
        <f>SUM(D60:D61)</f>
        <v>13426629.640000002</v>
      </c>
      <c r="E62" s="43">
        <f>SUM(E60:E61)</f>
        <v>70818845.519999996</v>
      </c>
      <c r="F62" s="58"/>
    </row>
    <row r="63" spans="1:7" x14ac:dyDescent="0.35">
      <c r="A63" s="58"/>
      <c r="B63" s="59"/>
      <c r="C63" s="60"/>
      <c r="D63" s="42"/>
      <c r="E63" s="42"/>
      <c r="F63" s="58"/>
    </row>
    <row r="64" spans="1:7" x14ac:dyDescent="0.35">
      <c r="A64" s="58">
        <v>28</v>
      </c>
      <c r="B64" s="59" t="s">
        <v>116</v>
      </c>
      <c r="C64" s="60">
        <f t="shared" ref="C64:C65" si="18">SUM(D64:E64)</f>
        <v>1154121.51</v>
      </c>
      <c r="D64" s="42">
        <v>251949.50000000003</v>
      </c>
      <c r="E64" s="42">
        <v>902172.01</v>
      </c>
      <c r="F64" s="58"/>
    </row>
    <row r="65" spans="1:7" x14ac:dyDescent="0.35">
      <c r="A65" s="58">
        <v>29</v>
      </c>
      <c r="B65" s="59" t="s">
        <v>21</v>
      </c>
      <c r="C65" s="60">
        <f t="shared" si="18"/>
        <v>6805.1</v>
      </c>
      <c r="D65" s="42">
        <v>0</v>
      </c>
      <c r="E65" s="42">
        <v>6805.1</v>
      </c>
      <c r="F65" s="58"/>
    </row>
    <row r="66" spans="1:7" x14ac:dyDescent="0.35">
      <c r="A66" s="58"/>
      <c r="B66" s="52" t="s">
        <v>38</v>
      </c>
      <c r="C66" s="43">
        <f>SUM(C64:C65)</f>
        <v>1160926.6100000001</v>
      </c>
      <c r="D66" s="43">
        <f t="shared" ref="D66:E66" si="19">SUM(D64:D65)</f>
        <v>251949.50000000003</v>
      </c>
      <c r="E66" s="43">
        <f t="shared" si="19"/>
        <v>908977.11</v>
      </c>
      <c r="F66" s="58"/>
    </row>
    <row r="67" spans="1:7" x14ac:dyDescent="0.35">
      <c r="A67" s="58"/>
      <c r="B67" s="59"/>
      <c r="C67" s="60"/>
      <c r="D67" s="42"/>
      <c r="E67" s="42"/>
      <c r="F67" s="58"/>
    </row>
    <row r="68" spans="1:7" x14ac:dyDescent="0.35">
      <c r="A68" s="58">
        <v>30</v>
      </c>
      <c r="B68" s="59" t="s">
        <v>117</v>
      </c>
      <c r="C68" s="45">
        <f t="shared" ref="C68" si="20">SUM(D68:E68)</f>
        <v>2238849.4800000004</v>
      </c>
      <c r="D68" s="42">
        <v>1031012.5900000001</v>
      </c>
      <c r="E68" s="42">
        <v>1207836.8900000004</v>
      </c>
      <c r="F68" s="58"/>
    </row>
    <row r="69" spans="1:7" x14ac:dyDescent="0.35">
      <c r="A69" s="58"/>
      <c r="B69" s="61"/>
      <c r="C69" s="48"/>
      <c r="D69" s="48"/>
      <c r="E69" s="48"/>
      <c r="F69" s="58"/>
    </row>
    <row r="70" spans="1:7" x14ac:dyDescent="0.35">
      <c r="A70" s="58"/>
      <c r="B70" s="66" t="s">
        <v>22</v>
      </c>
      <c r="C70" s="45">
        <f t="shared" ref="C70:D70" si="21">+C6+C8+C10+C12+C14+C16+C21+C23+C25+C30+C35+C40+C44+C48+C50+C52+C54+C58+C62+C66+C68</f>
        <v>458436960.5</v>
      </c>
      <c r="D70" s="45">
        <f t="shared" si="21"/>
        <v>92817022.570000008</v>
      </c>
      <c r="E70" s="45">
        <f>+E6+E8+E10+E12+E14+E16+E21+E23+E25+E30+E35+E40+E44+E48+E50+E52+E54+E58+E62+E66+E68</f>
        <v>365619937.93000007</v>
      </c>
      <c r="F70" s="58"/>
    </row>
    <row r="71" spans="1:7" x14ac:dyDescent="0.35">
      <c r="A71" s="67"/>
      <c r="B71" s="67"/>
      <c r="C71" s="46"/>
      <c r="D71" s="46"/>
      <c r="E71" s="46"/>
      <c r="F71" s="67"/>
    </row>
    <row r="72" spans="1:7" x14ac:dyDescent="0.35">
      <c r="A72" s="68"/>
      <c r="B72" s="69" t="s">
        <v>23</v>
      </c>
      <c r="C72" s="47"/>
      <c r="D72" s="47"/>
      <c r="E72" s="47"/>
      <c r="F72" s="68"/>
    </row>
    <row r="73" spans="1:7" x14ac:dyDescent="0.35">
      <c r="A73" s="58">
        <v>35</v>
      </c>
      <c r="B73" s="59" t="s">
        <v>118</v>
      </c>
      <c r="C73" s="45">
        <f t="shared" ref="C73" si="22">SUM(D73:E73)</f>
        <v>34054378.589999996</v>
      </c>
      <c r="D73" s="42">
        <v>25926356.369999997</v>
      </c>
      <c r="E73" s="42">
        <v>8128022.2200000016</v>
      </c>
      <c r="F73" s="62"/>
      <c r="G73" s="62"/>
    </row>
    <row r="74" spans="1:7" x14ac:dyDescent="0.35">
      <c r="A74" s="58"/>
      <c r="B74" s="59"/>
      <c r="C74" s="60"/>
      <c r="D74" s="42"/>
      <c r="E74" s="42"/>
      <c r="F74" s="58"/>
    </row>
    <row r="75" spans="1:7" x14ac:dyDescent="0.35">
      <c r="A75" s="58">
        <v>36</v>
      </c>
      <c r="B75" s="59" t="s">
        <v>24</v>
      </c>
      <c r="C75" s="45">
        <f t="shared" ref="C75" si="23">SUM(D75:E75)</f>
        <v>2484194.8299999996</v>
      </c>
      <c r="D75" s="42">
        <v>2220718.5499999998</v>
      </c>
      <c r="E75" s="42">
        <v>263476.27999999991</v>
      </c>
      <c r="F75" s="58"/>
    </row>
    <row r="76" spans="1:7" x14ac:dyDescent="0.35">
      <c r="A76" s="58"/>
      <c r="B76" s="59"/>
      <c r="C76" s="60"/>
      <c r="D76" s="42"/>
      <c r="E76" s="42"/>
      <c r="F76" s="58"/>
    </row>
    <row r="77" spans="1:7" x14ac:dyDescent="0.35">
      <c r="A77" s="58">
        <v>37</v>
      </c>
      <c r="B77" s="59" t="s">
        <v>25</v>
      </c>
      <c r="C77" s="45">
        <f>SUM(D77:E77)</f>
        <v>71779.349999999991</v>
      </c>
      <c r="D77" s="42">
        <v>14366.999999999998</v>
      </c>
      <c r="E77" s="42">
        <v>57412.35</v>
      </c>
      <c r="F77" s="58"/>
    </row>
    <row r="78" spans="1:7" x14ac:dyDescent="0.35">
      <c r="A78" s="58"/>
      <c r="B78" s="59"/>
      <c r="C78" s="60"/>
      <c r="D78" s="42"/>
      <c r="E78" s="42"/>
      <c r="F78" s="58"/>
    </row>
    <row r="79" spans="1:7" x14ac:dyDescent="0.35">
      <c r="A79" s="58">
        <v>38</v>
      </c>
      <c r="B79" s="59" t="s">
        <v>119</v>
      </c>
      <c r="C79" s="45">
        <f t="shared" ref="C79" si="24">SUM(D79:E79)</f>
        <v>7317361.4299999997</v>
      </c>
      <c r="D79" s="42">
        <v>4047089.31</v>
      </c>
      <c r="E79" s="42">
        <v>3270272.12</v>
      </c>
      <c r="F79" s="58"/>
    </row>
    <row r="80" spans="1:7" x14ac:dyDescent="0.35">
      <c r="A80" s="58"/>
      <c r="B80" s="59"/>
      <c r="C80" s="60"/>
      <c r="D80" s="42"/>
      <c r="E80" s="42"/>
      <c r="F80" s="58"/>
    </row>
    <row r="81" spans="1:6" x14ac:dyDescent="0.35">
      <c r="A81" s="58">
        <f>+A79+1</f>
        <v>39</v>
      </c>
      <c r="B81" s="59" t="s">
        <v>26</v>
      </c>
      <c r="C81" s="45">
        <f t="shared" ref="C81" si="25">SUM(D81:E81)</f>
        <v>927148405.26999903</v>
      </c>
      <c r="D81" s="42">
        <v>256662371.03000003</v>
      </c>
      <c r="E81" s="42">
        <v>670486034.23999906</v>
      </c>
      <c r="F81" s="58"/>
    </row>
    <row r="82" spans="1:6" x14ac:dyDescent="0.35">
      <c r="A82" s="58"/>
      <c r="B82" s="61"/>
      <c r="C82" s="48"/>
      <c r="D82" s="48"/>
      <c r="E82" s="48"/>
      <c r="F82" s="58"/>
    </row>
    <row r="83" spans="1:6" x14ac:dyDescent="0.35">
      <c r="A83" s="58"/>
      <c r="B83" s="70" t="s">
        <v>27</v>
      </c>
      <c r="C83" s="71">
        <f>+C73+C75+C77+C79+C81</f>
        <v>971076119.46999907</v>
      </c>
      <c r="D83" s="71">
        <f t="shared" ref="D83:E83" si="26">+D73+D75+D77+D79+D81</f>
        <v>288870902.26000005</v>
      </c>
      <c r="E83" s="71">
        <f t="shared" si="26"/>
        <v>682205217.20999908</v>
      </c>
      <c r="F83" s="58"/>
    </row>
    <row r="84" spans="1:6" x14ac:dyDescent="0.35">
      <c r="A84" s="72"/>
      <c r="B84" s="70"/>
      <c r="C84" s="49"/>
      <c r="D84" s="49"/>
      <c r="E84" s="49"/>
    </row>
    <row r="85" spans="1:6" x14ac:dyDescent="0.35">
      <c r="A85" s="58"/>
      <c r="B85" s="73"/>
      <c r="C85" s="50"/>
      <c r="D85" s="50"/>
      <c r="E85" s="50"/>
    </row>
    <row r="86" spans="1:6" x14ac:dyDescent="0.35">
      <c r="A86" s="58"/>
      <c r="B86" s="66"/>
      <c r="C86" s="50"/>
      <c r="D86" s="50"/>
      <c r="E86" s="50"/>
    </row>
    <row r="87" spans="1:6" x14ac:dyDescent="0.35">
      <c r="C87" s="75"/>
      <c r="D87" s="88"/>
      <c r="E87" s="88"/>
    </row>
  </sheetData>
  <mergeCells count="2">
    <mergeCell ref="B1:B2"/>
    <mergeCell ref="C1:E1"/>
  </mergeCells>
  <pageMargins left="0.7" right="0.7" top="1" bottom="0.75" header="0.25" footer="0.25"/>
  <pageSetup scale="75" fitToHeight="2" orientation="landscape" cellComments="asDisplayed" r:id="rId1"/>
  <headerFooter>
    <oddHeader>&amp;R&amp;8TO2021 Annual Update
Attachment 4
WP-Schedule 19 - FERC Account Summary and Adjustments
Page &amp;P of &amp;N</oddHeader>
  </headerFooter>
  <rowBreaks count="1" manualBreakCount="1">
    <brk id="49" max="4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73"/>
  <sheetViews>
    <sheetView view="pageLayout" topLeftCell="B1" zoomScale="80" zoomScaleNormal="80" zoomScaleSheetLayoutView="70" zoomScalePageLayoutView="80" workbookViewId="0">
      <selection activeCell="I1" sqref="I1"/>
    </sheetView>
  </sheetViews>
  <sheetFormatPr defaultColWidth="8.90625" defaultRowHeight="14.5" x14ac:dyDescent="0.35"/>
  <cols>
    <col min="1" max="1" width="9.90625" style="23" bestFit="1" customWidth="1"/>
    <col min="2" max="2" width="12.08984375" style="23" customWidth="1"/>
    <col min="3" max="3" width="2.453125" style="23" customWidth="1"/>
    <col min="4" max="4" width="70" style="23" customWidth="1"/>
    <col min="5" max="5" width="10.54296875" style="23" customWidth="1"/>
    <col min="6" max="6" width="48.36328125" style="23" bestFit="1" customWidth="1"/>
    <col min="7" max="7" width="13.36328125" style="23" bestFit="1" customWidth="1"/>
    <col min="8" max="8" width="16.36328125" style="23" bestFit="1" customWidth="1"/>
    <col min="9" max="9" width="15.36328125" style="23" customWidth="1"/>
    <col min="10" max="10" width="11.54296875" style="24" bestFit="1" customWidth="1"/>
    <col min="11" max="11" width="13.36328125" style="23" bestFit="1" customWidth="1"/>
    <col min="12" max="12" width="15" style="4" bestFit="1" customWidth="1"/>
    <col min="13" max="16384" width="8.90625" style="23"/>
  </cols>
  <sheetData>
    <row r="1" spans="1:12" x14ac:dyDescent="0.35">
      <c r="J1" s="39"/>
    </row>
    <row r="2" spans="1:12" ht="21" x14ac:dyDescent="0.5">
      <c r="A2" s="92" t="s">
        <v>130</v>
      </c>
      <c r="B2" s="92"/>
      <c r="C2" s="92"/>
      <c r="D2" s="92"/>
      <c r="E2" s="92"/>
      <c r="F2" s="92"/>
      <c r="G2" s="92"/>
      <c r="H2" s="92"/>
      <c r="I2" s="92"/>
      <c r="L2" s="23"/>
    </row>
    <row r="3" spans="1:12" ht="18.5" x14ac:dyDescent="0.45">
      <c r="A3" s="25"/>
      <c r="B3" s="25"/>
      <c r="C3" s="25"/>
      <c r="D3" s="1"/>
      <c r="E3" s="25"/>
      <c r="F3" s="25"/>
      <c r="G3" s="25"/>
      <c r="H3" s="25"/>
      <c r="I3" s="25"/>
      <c r="L3" s="23"/>
    </row>
    <row r="4" spans="1:12" ht="47" thickBot="1" x14ac:dyDescent="0.4">
      <c r="A4" s="2" t="s">
        <v>39</v>
      </c>
      <c r="B4" s="2" t="s">
        <v>40</v>
      </c>
      <c r="C4" s="2"/>
      <c r="D4" s="3" t="s">
        <v>41</v>
      </c>
      <c r="E4" s="26"/>
      <c r="F4" s="26"/>
      <c r="G4" s="26"/>
      <c r="H4" s="26"/>
      <c r="I4" s="26"/>
      <c r="L4" s="23"/>
    </row>
    <row r="5" spans="1:12" ht="15.5" x14ac:dyDescent="0.35">
      <c r="A5" s="5" t="s">
        <v>42</v>
      </c>
      <c r="B5" s="5">
        <v>4</v>
      </c>
      <c r="C5" s="5"/>
      <c r="D5" s="6" t="s">
        <v>43</v>
      </c>
      <c r="E5" s="25"/>
      <c r="F5" s="25"/>
      <c r="G5" s="25"/>
      <c r="H5" s="25"/>
      <c r="I5" s="25"/>
      <c r="L5" s="23"/>
    </row>
    <row r="6" spans="1:12" ht="15.5" x14ac:dyDescent="0.35">
      <c r="A6" s="5"/>
      <c r="B6" s="5"/>
      <c r="C6" s="5"/>
      <c r="D6" s="7"/>
      <c r="L6" s="23"/>
    </row>
    <row r="7" spans="1:12" ht="29" x14ac:dyDescent="0.3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7"/>
      <c r="K7" s="28"/>
      <c r="L7" s="23"/>
    </row>
    <row r="8" spans="1:12" ht="15.5" x14ac:dyDescent="0.35">
      <c r="A8" s="5"/>
      <c r="B8" s="5"/>
      <c r="C8" s="5"/>
      <c r="D8" s="23" t="s">
        <v>7</v>
      </c>
      <c r="E8" s="28" t="s">
        <v>47</v>
      </c>
      <c r="F8" s="28" t="s">
        <v>48</v>
      </c>
      <c r="G8" s="11">
        <v>0</v>
      </c>
      <c r="H8" s="11">
        <v>-30864992.899999999</v>
      </c>
      <c r="I8" s="11">
        <f>H8+G8</f>
        <v>-30864992.899999999</v>
      </c>
      <c r="J8" s="27"/>
      <c r="K8" s="28"/>
      <c r="L8" s="23"/>
    </row>
    <row r="9" spans="1:12" ht="15.5" x14ac:dyDescent="0.35">
      <c r="A9" s="5"/>
      <c r="B9" s="5"/>
      <c r="C9" s="5"/>
      <c r="E9" s="28"/>
      <c r="F9" s="28"/>
      <c r="G9" s="28"/>
      <c r="H9" s="28"/>
      <c r="I9" s="28"/>
      <c r="J9" s="27"/>
      <c r="K9" s="28"/>
      <c r="L9" s="23"/>
    </row>
    <row r="10" spans="1:12" ht="15.5" x14ac:dyDescent="0.35">
      <c r="A10" s="5" t="s">
        <v>49</v>
      </c>
      <c r="B10" s="5">
        <v>7</v>
      </c>
      <c r="C10" s="5"/>
      <c r="D10" s="6" t="s">
        <v>50</v>
      </c>
      <c r="E10" s="29"/>
      <c r="F10" s="29"/>
      <c r="G10" s="29"/>
      <c r="H10" s="29"/>
      <c r="I10" s="29"/>
      <c r="J10" s="27"/>
      <c r="K10" s="28"/>
      <c r="L10" s="23"/>
    </row>
    <row r="11" spans="1:12" ht="15.5" x14ac:dyDescent="0.35">
      <c r="A11" s="5"/>
      <c r="B11" s="5"/>
      <c r="C11" s="5"/>
      <c r="D11" s="7"/>
      <c r="E11" s="28"/>
      <c r="F11" s="28"/>
      <c r="G11" s="28"/>
      <c r="H11" s="28"/>
      <c r="I11" s="28"/>
      <c r="K11" s="28"/>
      <c r="L11" s="23"/>
    </row>
    <row r="12" spans="1:12" ht="29" x14ac:dyDescent="0.3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7"/>
      <c r="K12" s="28"/>
      <c r="L12" s="23"/>
    </row>
    <row r="13" spans="1:12" ht="15.5" x14ac:dyDescent="0.35">
      <c r="A13" s="5"/>
      <c r="B13" s="5"/>
      <c r="C13" s="5"/>
      <c r="D13" s="23" t="s">
        <v>9</v>
      </c>
      <c r="E13" s="28" t="s">
        <v>51</v>
      </c>
      <c r="F13" s="28" t="s">
        <v>52</v>
      </c>
      <c r="G13" s="11">
        <v>0</v>
      </c>
      <c r="H13" s="11">
        <v>0</v>
      </c>
      <c r="I13" s="11">
        <f>H13+G13</f>
        <v>0</v>
      </c>
      <c r="J13" s="27"/>
      <c r="K13" s="28"/>
      <c r="L13" s="23"/>
    </row>
    <row r="14" spans="1:12" ht="15.5" x14ac:dyDescent="0.35">
      <c r="A14" s="5"/>
      <c r="B14" s="5"/>
      <c r="C14" s="5"/>
      <c r="E14" s="28"/>
      <c r="F14" s="28"/>
      <c r="G14" s="28"/>
      <c r="H14" s="28"/>
      <c r="I14" s="28"/>
      <c r="J14" s="27"/>
      <c r="K14" s="28"/>
      <c r="L14" s="23"/>
    </row>
    <row r="15" spans="1:12" ht="15.5" x14ac:dyDescent="0.35">
      <c r="A15" s="5" t="s">
        <v>53</v>
      </c>
      <c r="B15" s="5">
        <v>12</v>
      </c>
      <c r="C15" s="5"/>
      <c r="D15" s="6" t="s">
        <v>43</v>
      </c>
      <c r="E15" s="29"/>
      <c r="F15" s="29"/>
      <c r="G15" s="29"/>
      <c r="H15" s="29"/>
      <c r="I15" s="29"/>
      <c r="J15" s="27"/>
      <c r="K15" s="28"/>
      <c r="L15" s="23"/>
    </row>
    <row r="16" spans="1:12" ht="15.5" x14ac:dyDescent="0.35">
      <c r="A16" s="5"/>
      <c r="B16" s="5"/>
      <c r="C16" s="5"/>
      <c r="D16" s="7"/>
      <c r="E16" s="28"/>
      <c r="F16" s="28"/>
      <c r="G16" s="28"/>
      <c r="H16" s="28"/>
      <c r="I16" s="28"/>
      <c r="J16" s="27"/>
      <c r="K16" s="28"/>
      <c r="L16" s="23"/>
    </row>
    <row r="17" spans="1:12" ht="29" x14ac:dyDescent="0.3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7"/>
      <c r="K17" s="28"/>
      <c r="L17" s="23"/>
    </row>
    <row r="18" spans="1:12" ht="15.5" x14ac:dyDescent="0.35">
      <c r="A18" s="5"/>
      <c r="B18" s="5"/>
      <c r="C18" s="5"/>
      <c r="D18" s="23" t="s">
        <v>11</v>
      </c>
      <c r="E18" s="28" t="s">
        <v>54</v>
      </c>
      <c r="F18" s="28" t="s">
        <v>55</v>
      </c>
      <c r="G18" s="11">
        <v>0</v>
      </c>
      <c r="H18" s="11">
        <v>-2691976.09</v>
      </c>
      <c r="I18" s="11">
        <f>H18+G18</f>
        <v>-2691976.09</v>
      </c>
      <c r="J18" s="27"/>
      <c r="K18" s="28"/>
      <c r="L18" s="23"/>
    </row>
    <row r="19" spans="1:12" ht="15.5" x14ac:dyDescent="0.35">
      <c r="A19" s="5"/>
      <c r="B19" s="5"/>
      <c r="C19" s="5"/>
      <c r="D19" s="30" t="s">
        <v>11</v>
      </c>
      <c r="E19" s="31" t="s">
        <v>92</v>
      </c>
      <c r="F19" s="31" t="s">
        <v>93</v>
      </c>
      <c r="G19" s="13"/>
      <c r="H19" s="13">
        <v>-16956762.059999999</v>
      </c>
      <c r="I19" s="13">
        <f>H19+G19</f>
        <v>-16956762.059999999</v>
      </c>
      <c r="J19" s="27"/>
      <c r="K19" s="28"/>
      <c r="L19" s="23"/>
    </row>
    <row r="20" spans="1:12" ht="15.5" x14ac:dyDescent="0.35">
      <c r="A20" s="5"/>
      <c r="B20" s="5"/>
      <c r="C20" s="5"/>
      <c r="D20" s="14" t="s">
        <v>91</v>
      </c>
      <c r="E20" s="28"/>
      <c r="F20" s="28"/>
      <c r="G20" s="53">
        <f>SUM(G18:G19)</f>
        <v>0</v>
      </c>
      <c r="H20" s="53">
        <f>SUM(H18:H19)</f>
        <v>-19648738.149999999</v>
      </c>
      <c r="I20" s="53">
        <f>SUM(I18:I19)</f>
        <v>-19648738.149999999</v>
      </c>
      <c r="J20" s="27"/>
      <c r="K20" s="28"/>
      <c r="L20" s="23"/>
    </row>
    <row r="21" spans="1:12" ht="15.5" x14ac:dyDescent="0.35">
      <c r="A21" s="5"/>
      <c r="B21" s="5"/>
      <c r="C21" s="5"/>
      <c r="E21" s="28"/>
      <c r="F21" s="28"/>
      <c r="G21" s="28"/>
      <c r="H21" s="28"/>
      <c r="I21" s="28"/>
      <c r="J21" s="27"/>
      <c r="K21" s="28"/>
      <c r="L21" s="23"/>
    </row>
    <row r="22" spans="1:12" ht="15.5" x14ac:dyDescent="0.35">
      <c r="A22" s="5" t="s">
        <v>56</v>
      </c>
      <c r="B22" s="5">
        <v>15</v>
      </c>
      <c r="C22" s="5"/>
      <c r="D22" s="6" t="s">
        <v>143</v>
      </c>
      <c r="E22" s="29"/>
      <c r="F22" s="29"/>
      <c r="G22" s="29"/>
      <c r="H22" s="29"/>
      <c r="I22" s="29"/>
      <c r="J22" s="27"/>
      <c r="K22" s="28"/>
      <c r="L22" s="23"/>
    </row>
    <row r="23" spans="1:12" ht="15.5" x14ac:dyDescent="0.35">
      <c r="A23" s="5"/>
      <c r="B23" s="5"/>
      <c r="C23" s="5"/>
      <c r="D23" s="6" t="s">
        <v>142</v>
      </c>
      <c r="E23" s="29"/>
      <c r="F23" s="29"/>
      <c r="G23" s="28"/>
      <c r="H23" s="28"/>
      <c r="I23" s="28"/>
      <c r="J23" s="27"/>
      <c r="K23" s="28"/>
      <c r="L23" s="23"/>
    </row>
    <row r="24" spans="1:12" ht="15.5" x14ac:dyDescent="0.35">
      <c r="A24" s="5"/>
      <c r="B24" s="5"/>
      <c r="C24" s="5"/>
      <c r="E24" s="28"/>
      <c r="F24" s="28"/>
      <c r="G24" s="11"/>
      <c r="H24" s="11"/>
      <c r="I24" s="11"/>
      <c r="J24" s="27"/>
      <c r="K24" s="28"/>
      <c r="L24" s="23"/>
    </row>
    <row r="25" spans="1:12" ht="29" x14ac:dyDescent="0.3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7"/>
      <c r="K25" s="28"/>
      <c r="L25" s="23"/>
    </row>
    <row r="26" spans="1:12" ht="15.5" x14ac:dyDescent="0.35">
      <c r="A26" s="5"/>
      <c r="B26" s="5"/>
      <c r="C26" s="16" t="s">
        <v>57</v>
      </c>
      <c r="D26" s="23" t="s">
        <v>13</v>
      </c>
      <c r="E26" s="28" t="s">
        <v>58</v>
      </c>
      <c r="F26" s="28" t="s">
        <v>59</v>
      </c>
      <c r="G26" s="81"/>
      <c r="H26" s="81">
        <v>-798436.71</v>
      </c>
      <c r="I26" s="11">
        <f>H26+G26</f>
        <v>-798436.71</v>
      </c>
      <c r="J26" s="27"/>
      <c r="K26" s="28"/>
      <c r="L26" s="23"/>
    </row>
    <row r="27" spans="1:12" ht="15.5" x14ac:dyDescent="0.35">
      <c r="A27" s="5"/>
      <c r="B27" s="5"/>
      <c r="C27" s="16" t="s">
        <v>60</v>
      </c>
      <c r="D27" s="23" t="s">
        <v>13</v>
      </c>
      <c r="E27" s="28" t="s">
        <v>61</v>
      </c>
      <c r="F27" s="28" t="s">
        <v>62</v>
      </c>
      <c r="G27" s="82"/>
      <c r="H27" s="82">
        <v>-118361330.27</v>
      </c>
      <c r="I27" s="11">
        <f t="shared" ref="I27" si="0">H27+G27</f>
        <v>-118361330.27</v>
      </c>
      <c r="J27" s="27"/>
      <c r="K27" s="28"/>
      <c r="L27" s="23"/>
    </row>
    <row r="28" spans="1:12" ht="15.5" x14ac:dyDescent="0.35">
      <c r="A28" s="5"/>
      <c r="B28" s="5"/>
      <c r="C28" s="16" t="s">
        <v>63</v>
      </c>
      <c r="D28" s="30" t="s">
        <v>13</v>
      </c>
      <c r="E28" s="31" t="s">
        <v>64</v>
      </c>
      <c r="F28" s="31" t="s">
        <v>65</v>
      </c>
      <c r="G28" s="83">
        <v>-1891.74</v>
      </c>
      <c r="H28" s="82">
        <v>-1038811.36</v>
      </c>
      <c r="I28" s="17">
        <f t="shared" ref="I28" si="1">H28+G28</f>
        <v>-1040703.1</v>
      </c>
      <c r="J28" s="27"/>
      <c r="K28" s="28"/>
      <c r="L28" s="23"/>
    </row>
    <row r="29" spans="1:12" ht="15.5" x14ac:dyDescent="0.35">
      <c r="A29" s="5"/>
      <c r="B29" s="5"/>
      <c r="C29" s="5"/>
      <c r="D29" s="14" t="s">
        <v>66</v>
      </c>
      <c r="E29" s="18"/>
      <c r="F29" s="18"/>
      <c r="G29" s="80">
        <f>SUM(G26:G28)</f>
        <v>-1891.74</v>
      </c>
      <c r="H29" s="74">
        <f>SUM(H26:H28)</f>
        <v>-120198578.33999999</v>
      </c>
      <c r="I29" s="74">
        <f>SUM(I26:I28)</f>
        <v>-120200470.07999998</v>
      </c>
      <c r="J29" s="27"/>
      <c r="K29" s="28"/>
      <c r="L29" s="23"/>
    </row>
    <row r="30" spans="1:12" ht="15.5" x14ac:dyDescent="0.35">
      <c r="A30" s="5"/>
      <c r="B30" s="5"/>
      <c r="C30" s="5"/>
      <c r="E30" s="28"/>
      <c r="F30" s="28"/>
      <c r="G30" s="29"/>
      <c r="H30" s="29"/>
      <c r="I30" s="29"/>
      <c r="J30" s="27"/>
      <c r="K30" s="28"/>
      <c r="L30" s="23"/>
    </row>
    <row r="31" spans="1:12" ht="15.5" x14ac:dyDescent="0.35">
      <c r="A31" s="5" t="s">
        <v>104</v>
      </c>
      <c r="B31" s="5">
        <v>22</v>
      </c>
      <c r="C31" s="5"/>
      <c r="D31" s="6" t="s">
        <v>69</v>
      </c>
      <c r="E31" s="29"/>
      <c r="F31" s="29"/>
      <c r="G31" s="76"/>
      <c r="H31" s="76"/>
      <c r="I31" s="28"/>
      <c r="J31" s="27"/>
      <c r="K31" s="28"/>
      <c r="L31" s="23"/>
    </row>
    <row r="32" spans="1:12" ht="15.5" x14ac:dyDescent="0.35">
      <c r="A32" s="5"/>
      <c r="B32" s="5"/>
      <c r="C32" s="5"/>
      <c r="E32" s="28"/>
      <c r="F32" s="28"/>
      <c r="G32" s="29"/>
      <c r="H32" s="29"/>
      <c r="I32" s="29"/>
      <c r="J32" s="27"/>
      <c r="K32" s="28"/>
      <c r="L32" s="23"/>
    </row>
    <row r="33" spans="1:12" ht="29" x14ac:dyDescent="0.3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7"/>
      <c r="K33" s="28"/>
      <c r="L33" s="23"/>
    </row>
    <row r="34" spans="1:12" ht="15.5" x14ac:dyDescent="0.35">
      <c r="A34" s="5"/>
      <c r="B34" s="5"/>
      <c r="C34" s="5"/>
      <c r="D34" s="32" t="s">
        <v>120</v>
      </c>
      <c r="E34" s="33" t="s">
        <v>73</v>
      </c>
      <c r="F34" s="33" t="s">
        <v>74</v>
      </c>
      <c r="G34" s="81">
        <v>0</v>
      </c>
      <c r="H34" s="81">
        <v>-5269133</v>
      </c>
      <c r="I34" s="11">
        <f>H34+G34</f>
        <v>-5269133</v>
      </c>
      <c r="J34" s="34"/>
      <c r="K34" s="28"/>
      <c r="L34" s="23"/>
    </row>
    <row r="35" spans="1:12" ht="15.5" x14ac:dyDescent="0.35">
      <c r="A35" s="5"/>
      <c r="B35" s="5"/>
      <c r="C35" s="5"/>
      <c r="D35" s="32" t="s">
        <v>121</v>
      </c>
      <c r="E35" s="33" t="s">
        <v>75</v>
      </c>
      <c r="F35" s="33" t="s">
        <v>76</v>
      </c>
      <c r="G35" s="82">
        <v>0</v>
      </c>
      <c r="H35" s="82">
        <v>-21852657</v>
      </c>
      <c r="I35" s="11">
        <f t="shared" ref="I35:I36" si="2">H35+G35</f>
        <v>-21852657</v>
      </c>
      <c r="J35" s="27"/>
      <c r="K35" s="38"/>
      <c r="L35" s="23"/>
    </row>
    <row r="36" spans="1:12" ht="15.5" x14ac:dyDescent="0.35">
      <c r="A36" s="5"/>
      <c r="B36" s="5"/>
      <c r="C36" s="5"/>
      <c r="D36" s="35" t="s">
        <v>122</v>
      </c>
      <c r="E36" s="33" t="s">
        <v>77</v>
      </c>
      <c r="F36" s="33" t="s">
        <v>78</v>
      </c>
      <c r="G36" s="83">
        <v>0</v>
      </c>
      <c r="H36" s="83">
        <v>-12025917</v>
      </c>
      <c r="I36" s="11">
        <f t="shared" si="2"/>
        <v>-12025917</v>
      </c>
      <c r="J36" s="34"/>
      <c r="K36" s="34"/>
      <c r="L36" s="23"/>
    </row>
    <row r="37" spans="1:12" ht="15.5" x14ac:dyDescent="0.35">
      <c r="A37" s="5"/>
      <c r="B37" s="5"/>
      <c r="C37" s="5"/>
      <c r="D37" s="19" t="s">
        <v>70</v>
      </c>
      <c r="E37" s="36"/>
      <c r="F37" s="36"/>
      <c r="G37" s="74">
        <f>SUM(G34:G36)</f>
        <v>0</v>
      </c>
      <c r="H37" s="74">
        <f t="shared" ref="H37:I37" si="3">SUM(H34:H36)</f>
        <v>-39147707</v>
      </c>
      <c r="I37" s="74">
        <f t="shared" si="3"/>
        <v>-39147707</v>
      </c>
      <c r="J37" s="27"/>
      <c r="K37" s="28"/>
      <c r="L37" s="23"/>
    </row>
    <row r="38" spans="1:12" ht="15.5" x14ac:dyDescent="0.35">
      <c r="A38" s="20"/>
      <c r="B38" s="20"/>
      <c r="C38" s="20"/>
      <c r="D38" s="35"/>
      <c r="E38" s="29"/>
      <c r="F38" s="29"/>
      <c r="G38" s="11"/>
      <c r="H38" s="11"/>
      <c r="I38" s="11"/>
      <c r="J38" s="27"/>
      <c r="K38" s="28"/>
      <c r="L38" s="23"/>
    </row>
    <row r="39" spans="1:12" ht="15.5" x14ac:dyDescent="0.35">
      <c r="A39" s="5" t="s">
        <v>67</v>
      </c>
      <c r="B39" s="5"/>
      <c r="C39" s="5"/>
      <c r="D39" s="6" t="s">
        <v>68</v>
      </c>
      <c r="E39" s="29"/>
      <c r="F39" s="29"/>
      <c r="G39" s="78"/>
      <c r="H39" s="11"/>
      <c r="I39" s="11"/>
      <c r="J39" s="21"/>
      <c r="K39" s="28"/>
      <c r="L39" s="23"/>
    </row>
    <row r="40" spans="1:12" ht="15.5" x14ac:dyDescent="0.35">
      <c r="A40" s="5"/>
      <c r="B40" s="5"/>
      <c r="C40" s="5"/>
      <c r="E40" s="28"/>
      <c r="F40" s="28"/>
      <c r="G40" s="11"/>
      <c r="H40" s="11"/>
      <c r="I40" s="11"/>
      <c r="J40" s="34"/>
      <c r="K40" s="34"/>
      <c r="L40" s="23"/>
    </row>
    <row r="41" spans="1:12" ht="29" x14ac:dyDescent="0.3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7"/>
      <c r="K41" s="28"/>
      <c r="L41" s="23"/>
    </row>
    <row r="42" spans="1:12" ht="15.5" x14ac:dyDescent="0.35">
      <c r="A42" s="5"/>
      <c r="B42" s="5">
        <v>14</v>
      </c>
      <c r="C42" s="5"/>
      <c r="D42" s="23" t="s">
        <v>110</v>
      </c>
      <c r="E42" s="23" t="s">
        <v>79</v>
      </c>
      <c r="F42" s="23" t="s">
        <v>81</v>
      </c>
      <c r="G42" s="78">
        <v>-3959.32</v>
      </c>
      <c r="H42" s="78">
        <v>-302.15999999999997</v>
      </c>
      <c r="I42" s="22">
        <f>SUM(G42:H42)</f>
        <v>-4261.4800000000005</v>
      </c>
      <c r="J42" s="27"/>
      <c r="K42" s="11"/>
      <c r="L42" s="23"/>
    </row>
    <row r="43" spans="1:12" ht="15.5" x14ac:dyDescent="0.35">
      <c r="A43" s="5"/>
      <c r="B43" s="5">
        <v>14</v>
      </c>
      <c r="C43" s="5"/>
      <c r="D43" s="23" t="s">
        <v>110</v>
      </c>
      <c r="E43" s="37" t="s">
        <v>80</v>
      </c>
      <c r="F43" s="23" t="s">
        <v>82</v>
      </c>
      <c r="G43" s="21">
        <v>0</v>
      </c>
      <c r="H43" s="21">
        <v>0</v>
      </c>
      <c r="I43" s="22">
        <f t="shared" ref="I43:I60" si="4">SUM(G43:H43)</f>
        <v>0</v>
      </c>
      <c r="J43" s="27"/>
      <c r="K43" s="28"/>
      <c r="L43" s="23"/>
    </row>
    <row r="44" spans="1:12" ht="15.5" x14ac:dyDescent="0.35">
      <c r="A44" s="5"/>
      <c r="B44" s="5">
        <v>17</v>
      </c>
      <c r="C44" s="5"/>
      <c r="D44" s="23" t="s">
        <v>111</v>
      </c>
      <c r="E44" s="37" t="s">
        <v>94</v>
      </c>
      <c r="F44" s="23" t="s">
        <v>95</v>
      </c>
      <c r="G44" s="21">
        <v>0</v>
      </c>
      <c r="H44" s="21">
        <v>0</v>
      </c>
      <c r="I44" s="22">
        <f t="shared" si="4"/>
        <v>0</v>
      </c>
      <c r="J44" s="27"/>
      <c r="K44" s="28"/>
      <c r="L44" s="23"/>
    </row>
    <row r="45" spans="1:12" ht="15.5" x14ac:dyDescent="0.35">
      <c r="A45" s="5"/>
      <c r="B45" s="5">
        <v>17</v>
      </c>
      <c r="C45" s="5"/>
      <c r="D45" s="23" t="s">
        <v>111</v>
      </c>
      <c r="E45" s="37" t="s">
        <v>96</v>
      </c>
      <c r="F45" s="23" t="s">
        <v>97</v>
      </c>
      <c r="G45" s="21">
        <v>0</v>
      </c>
      <c r="H45" s="21">
        <v>0</v>
      </c>
      <c r="I45" s="22">
        <f t="shared" si="4"/>
        <v>0</v>
      </c>
      <c r="J45" s="27"/>
      <c r="K45" s="28"/>
      <c r="L45" s="23"/>
    </row>
    <row r="46" spans="1:12" ht="15.5" x14ac:dyDescent="0.35">
      <c r="A46" s="5"/>
      <c r="B46" s="5">
        <v>26</v>
      </c>
      <c r="C46" s="5"/>
      <c r="D46" s="23" t="s">
        <v>115</v>
      </c>
      <c r="E46" s="37" t="s">
        <v>72</v>
      </c>
      <c r="F46" s="23" t="s">
        <v>83</v>
      </c>
      <c r="G46" s="78">
        <v>-186.15</v>
      </c>
      <c r="H46" s="78">
        <v>21733.75</v>
      </c>
      <c r="I46" s="22">
        <f t="shared" ref="I46" si="5">SUM(G46:H46)</f>
        <v>21547.599999999999</v>
      </c>
      <c r="J46" s="27"/>
      <c r="K46" s="38"/>
      <c r="L46" s="38"/>
    </row>
    <row r="47" spans="1:12" ht="15.5" x14ac:dyDescent="0.35">
      <c r="A47" s="5"/>
      <c r="B47" s="5">
        <v>39</v>
      </c>
      <c r="C47" s="5"/>
      <c r="D47" s="32" t="s">
        <v>26</v>
      </c>
      <c r="E47" s="84" t="s">
        <v>131</v>
      </c>
      <c r="F47" s="29" t="s">
        <v>136</v>
      </c>
      <c r="G47" s="78">
        <v>0</v>
      </c>
      <c r="H47" s="78">
        <v>-4000000</v>
      </c>
      <c r="I47" s="22">
        <f t="shared" si="4"/>
        <v>-4000000</v>
      </c>
      <c r="J47" s="27"/>
      <c r="K47" s="28"/>
      <c r="L47" s="23"/>
    </row>
    <row r="48" spans="1:12" ht="15.5" x14ac:dyDescent="0.35">
      <c r="A48" s="5"/>
      <c r="B48" s="5">
        <v>39</v>
      </c>
      <c r="C48" s="5"/>
      <c r="D48" s="32" t="s">
        <v>26</v>
      </c>
      <c r="E48" s="84" t="s">
        <v>125</v>
      </c>
      <c r="F48" s="29" t="s">
        <v>126</v>
      </c>
      <c r="G48" s="78">
        <v>-170.53</v>
      </c>
      <c r="H48" s="78">
        <v>-58322.06</v>
      </c>
      <c r="I48" s="22">
        <f t="shared" si="4"/>
        <v>-58492.59</v>
      </c>
      <c r="J48" s="27"/>
      <c r="K48" s="28"/>
      <c r="L48" s="23"/>
    </row>
    <row r="49" spans="1:12" ht="15.5" x14ac:dyDescent="0.35">
      <c r="A49" s="5"/>
      <c r="B49" s="5">
        <v>39</v>
      </c>
      <c r="C49" s="5"/>
      <c r="D49" s="32" t="s">
        <v>26</v>
      </c>
      <c r="E49" s="84" t="s">
        <v>102</v>
      </c>
      <c r="F49" s="29" t="s">
        <v>103</v>
      </c>
      <c r="G49" s="78">
        <v>0</v>
      </c>
      <c r="H49" s="78">
        <v>0</v>
      </c>
      <c r="I49" s="22">
        <f t="shared" si="4"/>
        <v>0</v>
      </c>
      <c r="J49" s="27"/>
      <c r="K49" s="28"/>
      <c r="L49" s="23"/>
    </row>
    <row r="50" spans="1:12" ht="15.5" x14ac:dyDescent="0.35">
      <c r="A50" s="5"/>
      <c r="B50" s="5">
        <v>39</v>
      </c>
      <c r="C50" s="5"/>
      <c r="D50" s="32" t="s">
        <v>26</v>
      </c>
      <c r="E50" s="84" t="s">
        <v>132</v>
      </c>
      <c r="F50" s="29" t="s">
        <v>137</v>
      </c>
      <c r="G50" s="78">
        <v>0</v>
      </c>
      <c r="H50" s="78">
        <v>106172.87</v>
      </c>
      <c r="I50" s="22">
        <f t="shared" si="4"/>
        <v>106172.87</v>
      </c>
      <c r="J50" s="27"/>
      <c r="K50" s="28"/>
      <c r="L50" s="23"/>
    </row>
    <row r="51" spans="1:12" ht="15.5" x14ac:dyDescent="0.35">
      <c r="A51" s="5"/>
      <c r="B51" s="5">
        <v>39</v>
      </c>
      <c r="C51" s="5"/>
      <c r="D51" s="32" t="s">
        <v>26</v>
      </c>
      <c r="E51" s="84" t="s">
        <v>98</v>
      </c>
      <c r="F51" s="29" t="s">
        <v>99</v>
      </c>
      <c r="G51" s="78">
        <v>-139092.85000000003</v>
      </c>
      <c r="H51" s="78">
        <v>-60027.86</v>
      </c>
      <c r="I51" s="22">
        <f t="shared" si="4"/>
        <v>-199120.71000000002</v>
      </c>
      <c r="J51" s="27"/>
      <c r="K51" s="28"/>
      <c r="L51" s="23"/>
    </row>
    <row r="52" spans="1:12" ht="15.5" x14ac:dyDescent="0.35">
      <c r="A52" s="5"/>
      <c r="B52" s="5">
        <v>39</v>
      </c>
      <c r="C52" s="5"/>
      <c r="D52" s="32" t="s">
        <v>26</v>
      </c>
      <c r="E52" s="84" t="s">
        <v>84</v>
      </c>
      <c r="F52" s="29" t="s">
        <v>88</v>
      </c>
      <c r="G52" s="78">
        <v>0</v>
      </c>
      <c r="H52" s="78">
        <v>-9900</v>
      </c>
      <c r="I52" s="22">
        <f t="shared" si="4"/>
        <v>-9900</v>
      </c>
      <c r="J52" s="27"/>
      <c r="K52" s="28"/>
      <c r="L52" s="23"/>
    </row>
    <row r="53" spans="1:12" ht="15.5" x14ac:dyDescent="0.35">
      <c r="A53" s="5"/>
      <c r="B53" s="5">
        <v>39</v>
      </c>
      <c r="C53" s="5"/>
      <c r="D53" s="32" t="s">
        <v>26</v>
      </c>
      <c r="E53" s="84" t="s">
        <v>85</v>
      </c>
      <c r="F53" s="29" t="s">
        <v>138</v>
      </c>
      <c r="G53" s="78">
        <v>-167599.13</v>
      </c>
      <c r="H53" s="78">
        <v>-11586.960000000001</v>
      </c>
      <c r="I53" s="22">
        <f t="shared" si="4"/>
        <v>-179186.09</v>
      </c>
      <c r="J53" s="27"/>
      <c r="K53" s="28"/>
      <c r="L53" s="23"/>
    </row>
    <row r="54" spans="1:12" ht="15.5" x14ac:dyDescent="0.35">
      <c r="A54" s="5"/>
      <c r="B54" s="5">
        <v>39</v>
      </c>
      <c r="C54" s="5"/>
      <c r="D54" s="32" t="s">
        <v>26</v>
      </c>
      <c r="E54" s="84" t="s">
        <v>100</v>
      </c>
      <c r="F54" s="29" t="s">
        <v>101</v>
      </c>
      <c r="G54" s="78">
        <v>-9462.3900000000012</v>
      </c>
      <c r="H54" s="78">
        <v>464.97999999999956</v>
      </c>
      <c r="I54" s="22">
        <f t="shared" si="4"/>
        <v>-8997.4100000000017</v>
      </c>
      <c r="J54" s="27"/>
      <c r="K54" s="28"/>
      <c r="L54" s="23"/>
    </row>
    <row r="55" spans="1:12" ht="15.5" x14ac:dyDescent="0.35">
      <c r="A55" s="5"/>
      <c r="B55" s="5">
        <v>39</v>
      </c>
      <c r="C55" s="5"/>
      <c r="D55" s="32" t="s">
        <v>26</v>
      </c>
      <c r="E55" s="84" t="s">
        <v>128</v>
      </c>
      <c r="F55" s="29" t="s">
        <v>129</v>
      </c>
      <c r="G55" s="78">
        <v>0</v>
      </c>
      <c r="H55" s="78">
        <v>-2273613.96</v>
      </c>
      <c r="I55" s="22">
        <f t="shared" si="4"/>
        <v>-2273613.96</v>
      </c>
      <c r="J55" s="27"/>
      <c r="K55" s="28"/>
      <c r="L55" s="23"/>
    </row>
    <row r="56" spans="1:12" ht="15.5" x14ac:dyDescent="0.35">
      <c r="A56" s="5"/>
      <c r="B56" s="5">
        <v>39</v>
      </c>
      <c r="C56" s="5"/>
      <c r="D56" s="32" t="s">
        <v>26</v>
      </c>
      <c r="E56" s="84" t="s">
        <v>133</v>
      </c>
      <c r="F56" s="29" t="s">
        <v>139</v>
      </c>
      <c r="G56" s="78">
        <v>0</v>
      </c>
      <c r="H56" s="78">
        <v>-114856.88</v>
      </c>
      <c r="I56" s="22">
        <f t="shared" si="4"/>
        <v>-114856.88</v>
      </c>
      <c r="J56" s="27"/>
      <c r="K56" s="28"/>
      <c r="L56" s="23"/>
    </row>
    <row r="57" spans="1:12" ht="15.5" x14ac:dyDescent="0.35">
      <c r="A57" s="5"/>
      <c r="B57" s="5">
        <v>39</v>
      </c>
      <c r="C57" s="5"/>
      <c r="D57" s="32" t="s">
        <v>26</v>
      </c>
      <c r="E57" s="84" t="s">
        <v>134</v>
      </c>
      <c r="F57" s="85" t="s">
        <v>140</v>
      </c>
      <c r="G57" s="78">
        <v>-1657.78</v>
      </c>
      <c r="H57" s="78">
        <v>-885452.02</v>
      </c>
      <c r="I57" s="22">
        <f t="shared" ref="I57" si="6">SUM(G57:H57)</f>
        <v>-887109.8</v>
      </c>
      <c r="J57" s="27"/>
      <c r="K57" s="28"/>
      <c r="L57" s="23"/>
    </row>
    <row r="58" spans="1:12" ht="15.5" x14ac:dyDescent="0.35">
      <c r="A58" s="5"/>
      <c r="B58" s="5">
        <v>39</v>
      </c>
      <c r="C58" s="5"/>
      <c r="D58" s="32" t="s">
        <v>26</v>
      </c>
      <c r="E58" s="84" t="s">
        <v>135</v>
      </c>
      <c r="F58" s="29" t="s">
        <v>141</v>
      </c>
      <c r="G58" s="78">
        <v>0</v>
      </c>
      <c r="H58" s="78">
        <v>-1583909.47</v>
      </c>
      <c r="I58" s="22">
        <f t="shared" si="4"/>
        <v>-1583909.47</v>
      </c>
      <c r="J58" s="27"/>
      <c r="K58" s="28"/>
      <c r="L58" s="23"/>
    </row>
    <row r="59" spans="1:12" ht="15.5" x14ac:dyDescent="0.35">
      <c r="A59" s="5"/>
      <c r="B59" s="5">
        <v>39</v>
      </c>
      <c r="C59" s="5"/>
      <c r="D59" s="35" t="s">
        <v>26</v>
      </c>
      <c r="E59" s="84" t="s">
        <v>86</v>
      </c>
      <c r="F59" s="29" t="s">
        <v>89</v>
      </c>
      <c r="G59" s="78">
        <v>3.9499999999999997</v>
      </c>
      <c r="H59" s="78">
        <v>-8671.7099999999991</v>
      </c>
      <c r="I59" s="22">
        <f t="shared" si="4"/>
        <v>-8667.7599999999984</v>
      </c>
      <c r="J59" s="27"/>
      <c r="K59" s="28"/>
      <c r="L59" s="23"/>
    </row>
    <row r="60" spans="1:12" ht="15.5" x14ac:dyDescent="0.35">
      <c r="A60" s="5"/>
      <c r="B60" s="5">
        <v>39</v>
      </c>
      <c r="C60" s="5"/>
      <c r="D60" s="77" t="s">
        <v>26</v>
      </c>
      <c r="E60" s="86" t="s">
        <v>87</v>
      </c>
      <c r="F60" s="31" t="s">
        <v>90</v>
      </c>
      <c r="G60" s="78">
        <v>12671.66</v>
      </c>
      <c r="H60" s="78">
        <v>5948.1299999999992</v>
      </c>
      <c r="I60" s="22">
        <f t="shared" si="4"/>
        <v>18619.79</v>
      </c>
      <c r="J60" s="27"/>
      <c r="K60" s="28"/>
      <c r="L60" s="23"/>
    </row>
    <row r="61" spans="1:12" ht="15.5" x14ac:dyDescent="0.35">
      <c r="A61" s="5"/>
      <c r="B61" s="5"/>
      <c r="C61" s="5"/>
      <c r="D61" s="14" t="s">
        <v>71</v>
      </c>
      <c r="E61" s="28"/>
      <c r="F61" s="28"/>
      <c r="G61" s="74">
        <f>SUM(G42:G46,G47:G60)</f>
        <v>-309452.5400000001</v>
      </c>
      <c r="H61" s="74">
        <f>SUM(H42:H46,H47:H60)</f>
        <v>-8872323.3500000015</v>
      </c>
      <c r="I61" s="74">
        <f>SUM(I42:I46,I47:I60)</f>
        <v>-9181775.8900000006</v>
      </c>
      <c r="J61" s="27"/>
      <c r="K61" s="28"/>
      <c r="L61" s="23"/>
    </row>
    <row r="62" spans="1:12" x14ac:dyDescent="0.35">
      <c r="G62" s="11"/>
      <c r="H62" s="11"/>
      <c r="I62" s="11"/>
    </row>
    <row r="63" spans="1:12" x14ac:dyDescent="0.35">
      <c r="G63" s="11"/>
      <c r="H63" s="11"/>
      <c r="I63" s="11"/>
    </row>
    <row r="64" spans="1:12" x14ac:dyDescent="0.35">
      <c r="G64" s="11"/>
      <c r="H64" s="11"/>
      <c r="I64" s="11"/>
    </row>
    <row r="65" spans="7:9" x14ac:dyDescent="0.35">
      <c r="G65" s="11"/>
      <c r="H65" s="11"/>
      <c r="I65" s="11"/>
    </row>
    <row r="66" spans="7:9" x14ac:dyDescent="0.35">
      <c r="G66" s="11"/>
      <c r="H66" s="11"/>
      <c r="I66" s="11"/>
    </row>
    <row r="67" spans="7:9" x14ac:dyDescent="0.35">
      <c r="G67" s="11"/>
      <c r="H67" s="11"/>
      <c r="I67" s="11"/>
    </row>
    <row r="68" spans="7:9" x14ac:dyDescent="0.35">
      <c r="G68" s="11"/>
      <c r="H68" s="11"/>
      <c r="I68" s="11"/>
    </row>
    <row r="69" spans="7:9" x14ac:dyDescent="0.35">
      <c r="G69" s="11"/>
      <c r="H69" s="11"/>
      <c r="I69" s="11"/>
    </row>
    <row r="70" spans="7:9" x14ac:dyDescent="0.35">
      <c r="G70" s="11"/>
      <c r="H70" s="11"/>
      <c r="I70" s="11"/>
    </row>
    <row r="71" spans="7:9" x14ac:dyDescent="0.35">
      <c r="G71" s="11"/>
      <c r="H71" s="11"/>
      <c r="I71" s="11"/>
    </row>
    <row r="72" spans="7:9" x14ac:dyDescent="0.35">
      <c r="G72" s="11"/>
      <c r="H72" s="11"/>
      <c r="I72" s="11"/>
    </row>
    <row r="73" spans="7:9" x14ac:dyDescent="0.35">
      <c r="G73" s="11"/>
      <c r="H73" s="11"/>
      <c r="I73" s="11"/>
    </row>
    <row r="74" spans="7:9" x14ac:dyDescent="0.35">
      <c r="G74" s="11"/>
      <c r="H74" s="11"/>
      <c r="I74" s="11"/>
    </row>
    <row r="75" spans="7:9" x14ac:dyDescent="0.35">
      <c r="G75" s="11"/>
      <c r="H75" s="11"/>
      <c r="I75" s="11"/>
    </row>
    <row r="76" spans="7:9" x14ac:dyDescent="0.35">
      <c r="G76" s="11"/>
      <c r="H76" s="11"/>
      <c r="I76" s="11"/>
    </row>
    <row r="77" spans="7:9" x14ac:dyDescent="0.35">
      <c r="G77" s="11"/>
      <c r="H77" s="11"/>
      <c r="I77" s="11"/>
    </row>
    <row r="78" spans="7:9" x14ac:dyDescent="0.35">
      <c r="G78" s="11"/>
      <c r="H78" s="11"/>
      <c r="I78" s="11"/>
    </row>
    <row r="79" spans="7:9" x14ac:dyDescent="0.35">
      <c r="G79" s="11"/>
      <c r="H79" s="11"/>
      <c r="I79" s="11"/>
    </row>
    <row r="80" spans="7:9" x14ac:dyDescent="0.35">
      <c r="G80" s="11"/>
      <c r="H80" s="11"/>
      <c r="I80" s="11"/>
    </row>
    <row r="81" spans="7:9" x14ac:dyDescent="0.35">
      <c r="G81" s="11"/>
      <c r="H81" s="11"/>
      <c r="I81" s="11"/>
    </row>
    <row r="82" spans="7:9" x14ac:dyDescent="0.35">
      <c r="G82" s="11"/>
      <c r="H82" s="11"/>
      <c r="I82" s="11"/>
    </row>
    <row r="83" spans="7:9" x14ac:dyDescent="0.35">
      <c r="G83" s="11"/>
      <c r="H83" s="11"/>
      <c r="I83" s="11"/>
    </row>
    <row r="84" spans="7:9" x14ac:dyDescent="0.35">
      <c r="G84" s="11"/>
      <c r="H84" s="11"/>
      <c r="I84" s="11"/>
    </row>
    <row r="85" spans="7:9" x14ac:dyDescent="0.35">
      <c r="G85" s="11"/>
      <c r="H85" s="11"/>
      <c r="I85" s="11"/>
    </row>
    <row r="86" spans="7:9" x14ac:dyDescent="0.35">
      <c r="G86" s="11"/>
      <c r="H86" s="11"/>
      <c r="I86" s="11"/>
    </row>
    <row r="87" spans="7:9" x14ac:dyDescent="0.35">
      <c r="G87" s="11"/>
      <c r="H87" s="11"/>
      <c r="I87" s="11"/>
    </row>
    <row r="88" spans="7:9" x14ac:dyDescent="0.35">
      <c r="G88" s="11"/>
      <c r="H88" s="11"/>
      <c r="I88" s="11"/>
    </row>
    <row r="89" spans="7:9" x14ac:dyDescent="0.35">
      <c r="G89" s="11"/>
      <c r="H89" s="11"/>
      <c r="I89" s="11"/>
    </row>
    <row r="90" spans="7:9" x14ac:dyDescent="0.35">
      <c r="G90" s="11"/>
      <c r="H90" s="11"/>
      <c r="I90" s="11"/>
    </row>
    <row r="91" spans="7:9" x14ac:dyDescent="0.35">
      <c r="G91" s="11"/>
      <c r="H91" s="11"/>
      <c r="I91" s="11"/>
    </row>
    <row r="92" spans="7:9" x14ac:dyDescent="0.35">
      <c r="G92" s="11"/>
      <c r="H92" s="11"/>
      <c r="I92" s="11"/>
    </row>
    <row r="93" spans="7:9" x14ac:dyDescent="0.35">
      <c r="G93" s="11"/>
      <c r="H93" s="11"/>
      <c r="I93" s="11"/>
    </row>
    <row r="94" spans="7:9" x14ac:dyDescent="0.35">
      <c r="G94" s="11"/>
      <c r="H94" s="11"/>
      <c r="I94" s="11"/>
    </row>
    <row r="95" spans="7:9" x14ac:dyDescent="0.35">
      <c r="G95" s="11"/>
      <c r="H95" s="11"/>
      <c r="I95" s="11"/>
    </row>
    <row r="96" spans="7:9" x14ac:dyDescent="0.35">
      <c r="G96" s="11"/>
      <c r="H96" s="11"/>
      <c r="I96" s="11"/>
    </row>
    <row r="97" spans="7:9" x14ac:dyDescent="0.35">
      <c r="G97" s="11"/>
      <c r="H97" s="11"/>
      <c r="I97" s="11"/>
    </row>
    <row r="98" spans="7:9" x14ac:dyDescent="0.35">
      <c r="G98" s="11"/>
      <c r="H98" s="11"/>
      <c r="I98" s="11"/>
    </row>
    <row r="99" spans="7:9" x14ac:dyDescent="0.35">
      <c r="G99" s="11"/>
      <c r="H99" s="11"/>
      <c r="I99" s="11"/>
    </row>
    <row r="100" spans="7:9" x14ac:dyDescent="0.35">
      <c r="G100" s="11"/>
      <c r="H100" s="11"/>
      <c r="I100" s="11"/>
    </row>
    <row r="101" spans="7:9" x14ac:dyDescent="0.35">
      <c r="G101" s="11"/>
      <c r="H101" s="11"/>
      <c r="I101" s="11"/>
    </row>
    <row r="102" spans="7:9" x14ac:dyDescent="0.35">
      <c r="G102" s="11"/>
      <c r="H102" s="11"/>
      <c r="I102" s="11"/>
    </row>
    <row r="103" spans="7:9" x14ac:dyDescent="0.35">
      <c r="G103" s="11"/>
      <c r="H103" s="11"/>
      <c r="I103" s="11"/>
    </row>
    <row r="104" spans="7:9" x14ac:dyDescent="0.35">
      <c r="G104" s="11"/>
      <c r="H104" s="11"/>
      <c r="I104" s="11"/>
    </row>
    <row r="105" spans="7:9" x14ac:dyDescent="0.35">
      <c r="G105" s="11"/>
      <c r="H105" s="11"/>
      <c r="I105" s="11"/>
    </row>
    <row r="106" spans="7:9" x14ac:dyDescent="0.35">
      <c r="G106" s="11"/>
      <c r="H106" s="11"/>
      <c r="I106" s="11"/>
    </row>
    <row r="107" spans="7:9" x14ac:dyDescent="0.35">
      <c r="G107" s="11"/>
      <c r="H107" s="11"/>
      <c r="I107" s="11"/>
    </row>
    <row r="108" spans="7:9" x14ac:dyDescent="0.35">
      <c r="G108" s="11"/>
      <c r="H108" s="11"/>
      <c r="I108" s="11"/>
    </row>
    <row r="109" spans="7:9" x14ac:dyDescent="0.35">
      <c r="G109" s="11"/>
      <c r="H109" s="11"/>
      <c r="I109" s="11"/>
    </row>
    <row r="110" spans="7:9" x14ac:dyDescent="0.35">
      <c r="G110" s="11"/>
      <c r="H110" s="11"/>
      <c r="I110" s="11"/>
    </row>
    <row r="111" spans="7:9" x14ac:dyDescent="0.35">
      <c r="G111" s="11"/>
      <c r="H111" s="11"/>
      <c r="I111" s="11"/>
    </row>
    <row r="112" spans="7:9" x14ac:dyDescent="0.35">
      <c r="G112" s="11"/>
      <c r="H112" s="11"/>
      <c r="I112" s="11"/>
    </row>
    <row r="113" spans="7:9" x14ac:dyDescent="0.35">
      <c r="G113" s="11"/>
      <c r="H113" s="11"/>
      <c r="I113" s="11"/>
    </row>
    <row r="114" spans="7:9" x14ac:dyDescent="0.35">
      <c r="G114" s="11"/>
      <c r="H114" s="11"/>
      <c r="I114" s="11"/>
    </row>
    <row r="115" spans="7:9" x14ac:dyDescent="0.35">
      <c r="G115" s="11"/>
      <c r="H115" s="11"/>
      <c r="I115" s="11"/>
    </row>
    <row r="116" spans="7:9" x14ac:dyDescent="0.35">
      <c r="G116" s="11"/>
      <c r="H116" s="11"/>
      <c r="I116" s="11"/>
    </row>
    <row r="117" spans="7:9" x14ac:dyDescent="0.35">
      <c r="G117" s="11"/>
      <c r="H117" s="11"/>
      <c r="I117" s="11"/>
    </row>
    <row r="118" spans="7:9" x14ac:dyDescent="0.35">
      <c r="G118" s="11"/>
      <c r="H118" s="11"/>
      <c r="I118" s="11"/>
    </row>
    <row r="119" spans="7:9" x14ac:dyDescent="0.35">
      <c r="G119" s="11"/>
      <c r="H119" s="11"/>
      <c r="I119" s="11"/>
    </row>
    <row r="120" spans="7:9" x14ac:dyDescent="0.35">
      <c r="G120" s="11"/>
      <c r="H120" s="11"/>
      <c r="I120" s="11"/>
    </row>
    <row r="121" spans="7:9" x14ac:dyDescent="0.35">
      <c r="G121" s="11"/>
      <c r="H121" s="11"/>
      <c r="I121" s="11"/>
    </row>
    <row r="122" spans="7:9" x14ac:dyDescent="0.35">
      <c r="G122" s="11"/>
      <c r="H122" s="11"/>
      <c r="I122" s="11"/>
    </row>
    <row r="123" spans="7:9" x14ac:dyDescent="0.35">
      <c r="G123" s="11"/>
      <c r="H123" s="11"/>
      <c r="I123" s="11"/>
    </row>
    <row r="124" spans="7:9" x14ac:dyDescent="0.35">
      <c r="G124" s="11"/>
      <c r="H124" s="11"/>
      <c r="I124" s="11"/>
    </row>
    <row r="125" spans="7:9" x14ac:dyDescent="0.35">
      <c r="G125" s="11"/>
      <c r="H125" s="11"/>
      <c r="I125" s="11"/>
    </row>
    <row r="126" spans="7:9" x14ac:dyDescent="0.35">
      <c r="G126" s="11"/>
      <c r="H126" s="11"/>
      <c r="I126" s="11"/>
    </row>
    <row r="127" spans="7:9" x14ac:dyDescent="0.35">
      <c r="G127" s="11"/>
      <c r="H127" s="11"/>
      <c r="I127" s="11"/>
    </row>
    <row r="128" spans="7:9" x14ac:dyDescent="0.35">
      <c r="G128" s="11"/>
      <c r="H128" s="11"/>
      <c r="I128" s="11"/>
    </row>
    <row r="129" spans="7:9" x14ac:dyDescent="0.35">
      <c r="G129" s="11"/>
      <c r="H129" s="11"/>
      <c r="I129" s="11"/>
    </row>
    <row r="130" spans="7:9" x14ac:dyDescent="0.35">
      <c r="G130" s="11"/>
      <c r="H130" s="11"/>
      <c r="I130" s="11"/>
    </row>
    <row r="131" spans="7:9" x14ac:dyDescent="0.35">
      <c r="G131" s="11"/>
      <c r="H131" s="11"/>
      <c r="I131" s="11"/>
    </row>
    <row r="132" spans="7:9" x14ac:dyDescent="0.35">
      <c r="G132" s="11"/>
      <c r="H132" s="11"/>
      <c r="I132" s="11"/>
    </row>
    <row r="133" spans="7:9" x14ac:dyDescent="0.35">
      <c r="G133" s="11"/>
      <c r="H133" s="11"/>
      <c r="I133" s="11"/>
    </row>
    <row r="134" spans="7:9" x14ac:dyDescent="0.35">
      <c r="G134" s="11"/>
      <c r="H134" s="11"/>
      <c r="I134" s="11"/>
    </row>
    <row r="135" spans="7:9" x14ac:dyDescent="0.35">
      <c r="G135" s="11"/>
      <c r="H135" s="11"/>
      <c r="I135" s="11"/>
    </row>
    <row r="136" spans="7:9" x14ac:dyDescent="0.35">
      <c r="G136" s="11"/>
      <c r="H136" s="11"/>
      <c r="I136" s="11"/>
    </row>
    <row r="137" spans="7:9" x14ac:dyDescent="0.35">
      <c r="G137" s="11"/>
      <c r="H137" s="11"/>
      <c r="I137" s="11"/>
    </row>
    <row r="138" spans="7:9" x14ac:dyDescent="0.35">
      <c r="G138" s="11"/>
      <c r="H138" s="11"/>
      <c r="I138" s="11"/>
    </row>
    <row r="139" spans="7:9" x14ac:dyDescent="0.35">
      <c r="G139" s="11"/>
      <c r="H139" s="11"/>
      <c r="I139" s="11"/>
    </row>
    <row r="140" spans="7:9" x14ac:dyDescent="0.35">
      <c r="G140" s="11"/>
      <c r="H140" s="11"/>
      <c r="I140" s="11"/>
    </row>
    <row r="141" spans="7:9" x14ac:dyDescent="0.35">
      <c r="G141" s="11"/>
      <c r="H141" s="11"/>
      <c r="I141" s="11"/>
    </row>
    <row r="142" spans="7:9" x14ac:dyDescent="0.35">
      <c r="G142" s="11"/>
      <c r="H142" s="11"/>
      <c r="I142" s="11"/>
    </row>
    <row r="143" spans="7:9" x14ac:dyDescent="0.35">
      <c r="G143" s="11"/>
      <c r="H143" s="11"/>
      <c r="I143" s="11"/>
    </row>
    <row r="144" spans="7:9" x14ac:dyDescent="0.35">
      <c r="G144" s="11"/>
      <c r="H144" s="11"/>
      <c r="I144" s="11"/>
    </row>
    <row r="145" spans="7:9" x14ac:dyDescent="0.35">
      <c r="G145" s="11"/>
      <c r="H145" s="11"/>
      <c r="I145" s="11"/>
    </row>
    <row r="146" spans="7:9" x14ac:dyDescent="0.35">
      <c r="G146" s="11"/>
      <c r="H146" s="11"/>
      <c r="I146" s="11"/>
    </row>
    <row r="147" spans="7:9" x14ac:dyDescent="0.35">
      <c r="G147" s="11"/>
      <c r="H147" s="11"/>
      <c r="I147" s="11"/>
    </row>
    <row r="148" spans="7:9" x14ac:dyDescent="0.35">
      <c r="G148" s="11"/>
      <c r="H148" s="11"/>
      <c r="I148" s="11"/>
    </row>
    <row r="149" spans="7:9" x14ac:dyDescent="0.35">
      <c r="G149" s="11"/>
      <c r="H149" s="11"/>
      <c r="I149" s="11"/>
    </row>
    <row r="150" spans="7:9" x14ac:dyDescent="0.35">
      <c r="G150" s="11"/>
      <c r="H150" s="11"/>
      <c r="I150" s="11"/>
    </row>
    <row r="151" spans="7:9" x14ac:dyDescent="0.35">
      <c r="G151" s="11"/>
      <c r="H151" s="11"/>
      <c r="I151" s="11"/>
    </row>
    <row r="152" spans="7:9" x14ac:dyDescent="0.35">
      <c r="G152" s="11"/>
      <c r="H152" s="11"/>
      <c r="I152" s="11"/>
    </row>
    <row r="153" spans="7:9" x14ac:dyDescent="0.35">
      <c r="G153" s="11"/>
      <c r="H153" s="11"/>
      <c r="I153" s="11"/>
    </row>
    <row r="154" spans="7:9" x14ac:dyDescent="0.35">
      <c r="G154" s="11"/>
      <c r="H154" s="11"/>
      <c r="I154" s="11"/>
    </row>
    <row r="155" spans="7:9" x14ac:dyDescent="0.35">
      <c r="G155" s="11"/>
      <c r="H155" s="11"/>
      <c r="I155" s="11"/>
    </row>
    <row r="156" spans="7:9" x14ac:dyDescent="0.35">
      <c r="G156" s="11"/>
      <c r="H156" s="11"/>
      <c r="I156" s="11"/>
    </row>
    <row r="157" spans="7:9" x14ac:dyDescent="0.35">
      <c r="G157" s="11"/>
      <c r="H157" s="11"/>
      <c r="I157" s="11"/>
    </row>
    <row r="158" spans="7:9" x14ac:dyDescent="0.35">
      <c r="G158" s="11"/>
      <c r="H158" s="11"/>
      <c r="I158" s="11"/>
    </row>
    <row r="159" spans="7:9" x14ac:dyDescent="0.35">
      <c r="G159" s="11"/>
      <c r="H159" s="11"/>
      <c r="I159" s="11"/>
    </row>
    <row r="160" spans="7:9" x14ac:dyDescent="0.35">
      <c r="G160" s="11"/>
      <c r="H160" s="11"/>
      <c r="I160" s="11"/>
    </row>
    <row r="161" spans="7:9" x14ac:dyDescent="0.35">
      <c r="G161" s="11"/>
      <c r="H161" s="11"/>
      <c r="I161" s="11"/>
    </row>
    <row r="162" spans="7:9" x14ac:dyDescent="0.35">
      <c r="G162" s="11"/>
      <c r="H162" s="11"/>
      <c r="I162" s="11"/>
    </row>
    <row r="163" spans="7:9" x14ac:dyDescent="0.35">
      <c r="G163" s="11"/>
      <c r="H163" s="11"/>
      <c r="I163" s="11"/>
    </row>
    <row r="164" spans="7:9" x14ac:dyDescent="0.35">
      <c r="G164" s="11"/>
      <c r="H164" s="11"/>
      <c r="I164" s="11"/>
    </row>
    <row r="165" spans="7:9" x14ac:dyDescent="0.35">
      <c r="G165" s="11"/>
      <c r="H165" s="11"/>
      <c r="I165" s="11"/>
    </row>
    <row r="166" spans="7:9" x14ac:dyDescent="0.35">
      <c r="G166" s="11"/>
      <c r="H166" s="11"/>
      <c r="I166" s="11"/>
    </row>
    <row r="167" spans="7:9" x14ac:dyDescent="0.35">
      <c r="G167" s="11"/>
      <c r="H167" s="11"/>
      <c r="I167" s="11"/>
    </row>
    <row r="168" spans="7:9" x14ac:dyDescent="0.35">
      <c r="G168" s="11"/>
      <c r="H168" s="11"/>
      <c r="I168" s="11"/>
    </row>
    <row r="169" spans="7:9" x14ac:dyDescent="0.35">
      <c r="G169" s="11"/>
      <c r="H169" s="11"/>
      <c r="I169" s="11"/>
    </row>
    <row r="170" spans="7:9" x14ac:dyDescent="0.35">
      <c r="G170" s="11"/>
      <c r="H170" s="11"/>
      <c r="I170" s="11"/>
    </row>
    <row r="171" spans="7:9" x14ac:dyDescent="0.35">
      <c r="G171" s="11"/>
      <c r="H171" s="11"/>
      <c r="I171" s="11"/>
    </row>
    <row r="172" spans="7:9" x14ac:dyDescent="0.35">
      <c r="G172" s="11"/>
      <c r="H172" s="11"/>
      <c r="I172" s="11"/>
    </row>
    <row r="173" spans="7:9" x14ac:dyDescent="0.35">
      <c r="G173" s="11"/>
      <c r="H173" s="11"/>
      <c r="I173" s="11"/>
    </row>
    <row r="174" spans="7:9" x14ac:dyDescent="0.35">
      <c r="G174" s="11"/>
      <c r="H174" s="11"/>
      <c r="I174" s="11"/>
    </row>
    <row r="175" spans="7:9" x14ac:dyDescent="0.35">
      <c r="G175" s="11"/>
      <c r="H175" s="11"/>
      <c r="I175" s="11"/>
    </row>
    <row r="176" spans="7:9" x14ac:dyDescent="0.35">
      <c r="G176" s="11"/>
      <c r="H176" s="11"/>
      <c r="I176" s="11"/>
    </row>
    <row r="177" spans="7:9" x14ac:dyDescent="0.35">
      <c r="G177" s="11"/>
      <c r="H177" s="11"/>
      <c r="I177" s="11"/>
    </row>
    <row r="178" spans="7:9" x14ac:dyDescent="0.35">
      <c r="G178" s="11"/>
      <c r="H178" s="11"/>
      <c r="I178" s="11"/>
    </row>
    <row r="179" spans="7:9" x14ac:dyDescent="0.35">
      <c r="G179" s="11"/>
      <c r="H179" s="11"/>
      <c r="I179" s="11"/>
    </row>
    <row r="180" spans="7:9" x14ac:dyDescent="0.35">
      <c r="G180" s="11"/>
      <c r="H180" s="11"/>
      <c r="I180" s="11"/>
    </row>
    <row r="181" spans="7:9" x14ac:dyDescent="0.35">
      <c r="G181" s="11"/>
      <c r="H181" s="11"/>
      <c r="I181" s="11"/>
    </row>
    <row r="182" spans="7:9" x14ac:dyDescent="0.35">
      <c r="G182" s="11"/>
      <c r="H182" s="11"/>
      <c r="I182" s="11"/>
    </row>
    <row r="183" spans="7:9" x14ac:dyDescent="0.35">
      <c r="G183" s="11"/>
      <c r="H183" s="11"/>
      <c r="I183" s="11"/>
    </row>
    <row r="184" spans="7:9" x14ac:dyDescent="0.35">
      <c r="G184" s="11"/>
      <c r="H184" s="11"/>
      <c r="I184" s="11"/>
    </row>
    <row r="185" spans="7:9" x14ac:dyDescent="0.35">
      <c r="G185" s="11"/>
      <c r="H185" s="11"/>
      <c r="I185" s="11"/>
    </row>
    <row r="186" spans="7:9" x14ac:dyDescent="0.35">
      <c r="G186" s="11"/>
      <c r="H186" s="11"/>
      <c r="I186" s="11"/>
    </row>
    <row r="187" spans="7:9" x14ac:dyDescent="0.35">
      <c r="G187" s="11"/>
      <c r="H187" s="11"/>
      <c r="I187" s="11"/>
    </row>
    <row r="188" spans="7:9" x14ac:dyDescent="0.35">
      <c r="G188" s="11"/>
      <c r="H188" s="11"/>
      <c r="I188" s="11"/>
    </row>
    <row r="189" spans="7:9" x14ac:dyDescent="0.35">
      <c r="G189" s="11"/>
      <c r="H189" s="11"/>
      <c r="I189" s="11"/>
    </row>
    <row r="190" spans="7:9" x14ac:dyDescent="0.35">
      <c r="G190" s="11"/>
      <c r="H190" s="11"/>
      <c r="I190" s="11"/>
    </row>
    <row r="191" spans="7:9" x14ac:dyDescent="0.35">
      <c r="G191" s="11"/>
      <c r="H191" s="11"/>
      <c r="I191" s="11"/>
    </row>
    <row r="192" spans="7:9" x14ac:dyDescent="0.35">
      <c r="G192" s="11"/>
      <c r="H192" s="11"/>
      <c r="I192" s="11"/>
    </row>
    <row r="193" spans="7:9" x14ac:dyDescent="0.35">
      <c r="G193" s="11"/>
      <c r="H193" s="11"/>
      <c r="I193" s="11"/>
    </row>
    <row r="194" spans="7:9" x14ac:dyDescent="0.35">
      <c r="G194" s="11"/>
      <c r="H194" s="11"/>
      <c r="I194" s="11"/>
    </row>
    <row r="195" spans="7:9" x14ac:dyDescent="0.35">
      <c r="G195" s="11"/>
      <c r="H195" s="11"/>
      <c r="I195" s="11"/>
    </row>
    <row r="196" spans="7:9" x14ac:dyDescent="0.35">
      <c r="G196" s="11"/>
      <c r="H196" s="11"/>
      <c r="I196" s="11"/>
    </row>
    <row r="197" spans="7:9" x14ac:dyDescent="0.35">
      <c r="G197" s="11"/>
      <c r="H197" s="11"/>
      <c r="I197" s="11"/>
    </row>
    <row r="198" spans="7:9" x14ac:dyDescent="0.35">
      <c r="G198" s="11"/>
      <c r="H198" s="11"/>
      <c r="I198" s="11"/>
    </row>
    <row r="199" spans="7:9" x14ac:dyDescent="0.35">
      <c r="G199" s="11"/>
      <c r="H199" s="11"/>
      <c r="I199" s="11"/>
    </row>
    <row r="200" spans="7:9" x14ac:dyDescent="0.35">
      <c r="G200" s="11"/>
      <c r="H200" s="11"/>
      <c r="I200" s="11"/>
    </row>
    <row r="201" spans="7:9" x14ac:dyDescent="0.35">
      <c r="G201" s="11"/>
      <c r="H201" s="11"/>
      <c r="I201" s="11"/>
    </row>
    <row r="202" spans="7:9" x14ac:dyDescent="0.35">
      <c r="G202" s="11"/>
      <c r="H202" s="11"/>
      <c r="I202" s="11"/>
    </row>
    <row r="203" spans="7:9" x14ac:dyDescent="0.35">
      <c r="G203" s="11"/>
      <c r="H203" s="11"/>
      <c r="I203" s="11"/>
    </row>
    <row r="204" spans="7:9" x14ac:dyDescent="0.35">
      <c r="G204" s="11"/>
      <c r="H204" s="11"/>
      <c r="I204" s="11"/>
    </row>
    <row r="205" spans="7:9" x14ac:dyDescent="0.35">
      <c r="G205" s="11"/>
      <c r="H205" s="11"/>
      <c r="I205" s="11"/>
    </row>
    <row r="206" spans="7:9" x14ac:dyDescent="0.35">
      <c r="G206" s="11"/>
      <c r="H206" s="11"/>
      <c r="I206" s="11"/>
    </row>
    <row r="207" spans="7:9" x14ac:dyDescent="0.35">
      <c r="G207" s="11"/>
      <c r="H207" s="11"/>
      <c r="I207" s="11"/>
    </row>
    <row r="208" spans="7:9" x14ac:dyDescent="0.35">
      <c r="G208" s="11"/>
      <c r="H208" s="11"/>
      <c r="I208" s="11"/>
    </row>
    <row r="209" spans="7:9" x14ac:dyDescent="0.35">
      <c r="G209" s="11"/>
      <c r="H209" s="11"/>
      <c r="I209" s="11"/>
    </row>
    <row r="210" spans="7:9" x14ac:dyDescent="0.35">
      <c r="G210" s="11"/>
      <c r="H210" s="11"/>
      <c r="I210" s="11"/>
    </row>
    <row r="211" spans="7:9" x14ac:dyDescent="0.35">
      <c r="G211" s="11"/>
      <c r="H211" s="11"/>
      <c r="I211" s="11"/>
    </row>
    <row r="212" spans="7:9" x14ac:dyDescent="0.35">
      <c r="G212" s="11"/>
      <c r="H212" s="11"/>
      <c r="I212" s="11"/>
    </row>
    <row r="213" spans="7:9" x14ac:dyDescent="0.35">
      <c r="G213" s="11"/>
      <c r="H213" s="11"/>
      <c r="I213" s="11"/>
    </row>
    <row r="214" spans="7:9" x14ac:dyDescent="0.35">
      <c r="G214" s="11"/>
      <c r="H214" s="11"/>
      <c r="I214" s="11"/>
    </row>
    <row r="215" spans="7:9" x14ac:dyDescent="0.35">
      <c r="G215" s="11"/>
      <c r="H215" s="11"/>
      <c r="I215" s="11"/>
    </row>
    <row r="216" spans="7:9" x14ac:dyDescent="0.35">
      <c r="G216" s="11"/>
      <c r="H216" s="11"/>
      <c r="I216" s="11"/>
    </row>
    <row r="217" spans="7:9" x14ac:dyDescent="0.35">
      <c r="G217" s="11"/>
      <c r="H217" s="11"/>
      <c r="I217" s="11"/>
    </row>
    <row r="218" spans="7:9" x14ac:dyDescent="0.35">
      <c r="G218" s="11"/>
      <c r="H218" s="11"/>
      <c r="I218" s="11"/>
    </row>
    <row r="219" spans="7:9" x14ac:dyDescent="0.35">
      <c r="G219" s="11"/>
      <c r="H219" s="11"/>
      <c r="I219" s="11"/>
    </row>
    <row r="220" spans="7:9" x14ac:dyDescent="0.35">
      <c r="G220" s="11"/>
      <c r="H220" s="11"/>
      <c r="I220" s="11"/>
    </row>
    <row r="221" spans="7:9" x14ac:dyDescent="0.35">
      <c r="G221" s="11"/>
      <c r="H221" s="11"/>
      <c r="I221" s="11"/>
    </row>
    <row r="222" spans="7:9" x14ac:dyDescent="0.35">
      <c r="G222" s="11"/>
      <c r="H222" s="11"/>
      <c r="I222" s="11"/>
    </row>
    <row r="223" spans="7:9" x14ac:dyDescent="0.35">
      <c r="G223" s="11"/>
      <c r="H223" s="11"/>
      <c r="I223" s="11"/>
    </row>
    <row r="224" spans="7:9" x14ac:dyDescent="0.35">
      <c r="G224" s="11"/>
      <c r="H224" s="11"/>
      <c r="I224" s="11"/>
    </row>
    <row r="225" spans="7:9" x14ac:dyDescent="0.35">
      <c r="G225" s="11"/>
      <c r="H225" s="11"/>
      <c r="I225" s="11"/>
    </row>
    <row r="226" spans="7:9" x14ac:dyDescent="0.35">
      <c r="G226" s="11"/>
      <c r="H226" s="11"/>
      <c r="I226" s="11"/>
    </row>
    <row r="227" spans="7:9" x14ac:dyDescent="0.35">
      <c r="G227" s="11"/>
      <c r="H227" s="11"/>
      <c r="I227" s="11"/>
    </row>
    <row r="228" spans="7:9" x14ac:dyDescent="0.35">
      <c r="G228" s="11"/>
      <c r="H228" s="11"/>
      <c r="I228" s="11"/>
    </row>
    <row r="229" spans="7:9" x14ac:dyDescent="0.35">
      <c r="G229" s="11"/>
      <c r="H229" s="11"/>
      <c r="I229" s="11"/>
    </row>
    <row r="230" spans="7:9" x14ac:dyDescent="0.35">
      <c r="G230" s="11"/>
      <c r="H230" s="11"/>
      <c r="I230" s="11"/>
    </row>
    <row r="231" spans="7:9" x14ac:dyDescent="0.35">
      <c r="G231" s="11"/>
      <c r="H231" s="11"/>
      <c r="I231" s="11"/>
    </row>
    <row r="232" spans="7:9" x14ac:dyDescent="0.35">
      <c r="G232" s="11"/>
      <c r="H232" s="11"/>
      <c r="I232" s="11"/>
    </row>
    <row r="233" spans="7:9" x14ac:dyDescent="0.35">
      <c r="G233" s="11"/>
      <c r="H233" s="11"/>
      <c r="I233" s="11"/>
    </row>
    <row r="234" spans="7:9" x14ac:dyDescent="0.35">
      <c r="G234" s="11"/>
      <c r="H234" s="11"/>
      <c r="I234" s="11"/>
    </row>
    <row r="235" spans="7:9" x14ac:dyDescent="0.35">
      <c r="G235" s="11"/>
      <c r="H235" s="11"/>
      <c r="I235" s="11"/>
    </row>
    <row r="236" spans="7:9" x14ac:dyDescent="0.35">
      <c r="G236" s="11"/>
      <c r="H236" s="11"/>
      <c r="I236" s="11"/>
    </row>
    <row r="237" spans="7:9" x14ac:dyDescent="0.35">
      <c r="G237" s="11"/>
      <c r="H237" s="11"/>
      <c r="I237" s="11"/>
    </row>
    <row r="238" spans="7:9" x14ac:dyDescent="0.35">
      <c r="G238" s="11"/>
      <c r="H238" s="11"/>
      <c r="I238" s="11"/>
    </row>
    <row r="239" spans="7:9" x14ac:dyDescent="0.35">
      <c r="G239" s="11"/>
      <c r="H239" s="11"/>
      <c r="I239" s="11"/>
    </row>
    <row r="240" spans="7:9" x14ac:dyDescent="0.35">
      <c r="G240" s="11"/>
      <c r="H240" s="11"/>
      <c r="I240" s="11"/>
    </row>
    <row r="241" spans="7:9" x14ac:dyDescent="0.35">
      <c r="G241" s="11"/>
      <c r="H241" s="11"/>
      <c r="I241" s="11"/>
    </row>
    <row r="242" spans="7:9" x14ac:dyDescent="0.35">
      <c r="G242" s="11"/>
      <c r="H242" s="11"/>
      <c r="I242" s="11"/>
    </row>
    <row r="243" spans="7:9" x14ac:dyDescent="0.35">
      <c r="G243" s="11"/>
      <c r="H243" s="11"/>
      <c r="I243" s="11"/>
    </row>
    <row r="244" spans="7:9" x14ac:dyDescent="0.35">
      <c r="G244" s="11"/>
      <c r="H244" s="11"/>
      <c r="I244" s="11"/>
    </row>
    <row r="245" spans="7:9" x14ac:dyDescent="0.35">
      <c r="G245" s="11"/>
      <c r="H245" s="11"/>
      <c r="I245" s="11"/>
    </row>
    <row r="246" spans="7:9" x14ac:dyDescent="0.35">
      <c r="G246" s="11"/>
      <c r="H246" s="11"/>
      <c r="I246" s="11"/>
    </row>
    <row r="247" spans="7:9" x14ac:dyDescent="0.35">
      <c r="G247" s="11"/>
      <c r="H247" s="11"/>
      <c r="I247" s="11"/>
    </row>
    <row r="248" spans="7:9" x14ac:dyDescent="0.35">
      <c r="G248" s="11"/>
      <c r="H248" s="11"/>
      <c r="I248" s="11"/>
    </row>
    <row r="249" spans="7:9" x14ac:dyDescent="0.35">
      <c r="G249" s="11"/>
      <c r="H249" s="11"/>
      <c r="I249" s="11"/>
    </row>
    <row r="250" spans="7:9" x14ac:dyDescent="0.35">
      <c r="G250" s="11"/>
      <c r="H250" s="11"/>
      <c r="I250" s="11"/>
    </row>
    <row r="251" spans="7:9" x14ac:dyDescent="0.35">
      <c r="G251" s="11"/>
      <c r="H251" s="11"/>
      <c r="I251" s="11"/>
    </row>
    <row r="252" spans="7:9" x14ac:dyDescent="0.35">
      <c r="G252" s="11"/>
      <c r="H252" s="11"/>
      <c r="I252" s="11"/>
    </row>
    <row r="253" spans="7:9" x14ac:dyDescent="0.35">
      <c r="G253" s="11"/>
      <c r="H253" s="11"/>
      <c r="I253" s="11"/>
    </row>
    <row r="254" spans="7:9" x14ac:dyDescent="0.35">
      <c r="G254" s="11"/>
      <c r="H254" s="11"/>
      <c r="I254" s="11"/>
    </row>
    <row r="255" spans="7:9" x14ac:dyDescent="0.35">
      <c r="G255" s="11"/>
      <c r="H255" s="11"/>
      <c r="I255" s="11"/>
    </row>
    <row r="256" spans="7:9" x14ac:dyDescent="0.35">
      <c r="G256" s="11"/>
      <c r="H256" s="11"/>
      <c r="I256" s="11"/>
    </row>
    <row r="257" spans="7:9" x14ac:dyDescent="0.35">
      <c r="G257" s="11"/>
      <c r="H257" s="11"/>
      <c r="I257" s="11"/>
    </row>
    <row r="258" spans="7:9" x14ac:dyDescent="0.35">
      <c r="G258" s="11"/>
      <c r="H258" s="11"/>
      <c r="I258" s="11"/>
    </row>
    <row r="259" spans="7:9" x14ac:dyDescent="0.35">
      <c r="G259" s="11"/>
      <c r="H259" s="11"/>
      <c r="I259" s="11"/>
    </row>
    <row r="260" spans="7:9" x14ac:dyDescent="0.35">
      <c r="G260" s="11"/>
      <c r="H260" s="11"/>
      <c r="I260" s="11"/>
    </row>
    <row r="261" spans="7:9" x14ac:dyDescent="0.35">
      <c r="G261" s="11"/>
      <c r="H261" s="11"/>
      <c r="I261" s="11"/>
    </row>
    <row r="262" spans="7:9" x14ac:dyDescent="0.35">
      <c r="G262" s="11"/>
      <c r="H262" s="11"/>
      <c r="I262" s="11"/>
    </row>
    <row r="263" spans="7:9" x14ac:dyDescent="0.35">
      <c r="G263" s="11"/>
      <c r="H263" s="11"/>
      <c r="I263" s="11"/>
    </row>
    <row r="264" spans="7:9" x14ac:dyDescent="0.35">
      <c r="G264" s="11"/>
      <c r="H264" s="11"/>
      <c r="I264" s="11"/>
    </row>
    <row r="265" spans="7:9" x14ac:dyDescent="0.35">
      <c r="G265" s="11"/>
      <c r="H265" s="11"/>
      <c r="I265" s="11"/>
    </row>
    <row r="266" spans="7:9" x14ac:dyDescent="0.35">
      <c r="G266" s="11"/>
      <c r="H266" s="11"/>
      <c r="I266" s="11"/>
    </row>
    <row r="267" spans="7:9" x14ac:dyDescent="0.35">
      <c r="G267" s="11"/>
      <c r="H267" s="11"/>
      <c r="I267" s="11"/>
    </row>
    <row r="268" spans="7:9" x14ac:dyDescent="0.35">
      <c r="G268" s="11"/>
      <c r="H268" s="11"/>
      <c r="I268" s="11"/>
    </row>
    <row r="269" spans="7:9" x14ac:dyDescent="0.35">
      <c r="G269" s="11"/>
      <c r="H269" s="11"/>
      <c r="I269" s="11"/>
    </row>
    <row r="270" spans="7:9" x14ac:dyDescent="0.35">
      <c r="G270" s="11"/>
      <c r="H270" s="11"/>
      <c r="I270" s="11"/>
    </row>
    <row r="271" spans="7:9" x14ac:dyDescent="0.35">
      <c r="G271" s="11"/>
      <c r="H271" s="11"/>
      <c r="I271" s="11"/>
    </row>
    <row r="272" spans="7:9" x14ac:dyDescent="0.35">
      <c r="G272" s="11"/>
      <c r="H272" s="11"/>
      <c r="I272" s="11"/>
    </row>
    <row r="273" spans="7:9" x14ac:dyDescent="0.35">
      <c r="G273" s="11"/>
      <c r="H273" s="11"/>
      <c r="I273" s="11"/>
    </row>
    <row r="274" spans="7:9" x14ac:dyDescent="0.35">
      <c r="G274" s="11"/>
      <c r="H274" s="11"/>
      <c r="I274" s="11"/>
    </row>
    <row r="275" spans="7:9" x14ac:dyDescent="0.35">
      <c r="G275" s="11"/>
      <c r="H275" s="11"/>
      <c r="I275" s="11"/>
    </row>
    <row r="276" spans="7:9" x14ac:dyDescent="0.35">
      <c r="G276" s="11"/>
      <c r="H276" s="11"/>
      <c r="I276" s="11"/>
    </row>
    <row r="277" spans="7:9" x14ac:dyDescent="0.35">
      <c r="G277" s="11"/>
      <c r="H277" s="11"/>
      <c r="I277" s="11"/>
    </row>
    <row r="278" spans="7:9" x14ac:dyDescent="0.35">
      <c r="G278" s="11"/>
      <c r="H278" s="11"/>
      <c r="I278" s="11"/>
    </row>
    <row r="279" spans="7:9" x14ac:dyDescent="0.35">
      <c r="G279" s="11"/>
      <c r="H279" s="11"/>
      <c r="I279" s="11"/>
    </row>
    <row r="280" spans="7:9" x14ac:dyDescent="0.35">
      <c r="G280" s="11"/>
      <c r="H280" s="11"/>
      <c r="I280" s="11"/>
    </row>
    <row r="281" spans="7:9" x14ac:dyDescent="0.35">
      <c r="G281" s="11"/>
      <c r="H281" s="11"/>
      <c r="I281" s="11"/>
    </row>
    <row r="282" spans="7:9" x14ac:dyDescent="0.35">
      <c r="G282" s="11"/>
      <c r="H282" s="11"/>
      <c r="I282" s="11"/>
    </row>
    <row r="283" spans="7:9" x14ac:dyDescent="0.35">
      <c r="G283" s="11"/>
      <c r="H283" s="11"/>
      <c r="I283" s="11"/>
    </row>
    <row r="284" spans="7:9" x14ac:dyDescent="0.35">
      <c r="G284" s="11"/>
      <c r="H284" s="11"/>
      <c r="I284" s="11"/>
    </row>
    <row r="285" spans="7:9" x14ac:dyDescent="0.35">
      <c r="G285" s="11"/>
      <c r="H285" s="11"/>
      <c r="I285" s="11"/>
    </row>
    <row r="286" spans="7:9" x14ac:dyDescent="0.35">
      <c r="G286" s="11"/>
      <c r="H286" s="11"/>
      <c r="I286" s="11"/>
    </row>
    <row r="287" spans="7:9" x14ac:dyDescent="0.35">
      <c r="G287" s="11"/>
      <c r="H287" s="11"/>
      <c r="I287" s="11"/>
    </row>
    <row r="288" spans="7:9" x14ac:dyDescent="0.35">
      <c r="G288" s="11"/>
      <c r="H288" s="11"/>
      <c r="I288" s="11"/>
    </row>
    <row r="289" spans="7:9" x14ac:dyDescent="0.35">
      <c r="G289" s="11"/>
      <c r="H289" s="11"/>
      <c r="I289" s="11"/>
    </row>
    <row r="290" spans="7:9" x14ac:dyDescent="0.35">
      <c r="G290" s="11"/>
      <c r="H290" s="11"/>
      <c r="I290" s="11"/>
    </row>
    <row r="291" spans="7:9" x14ac:dyDescent="0.35">
      <c r="G291" s="11"/>
      <c r="H291" s="11"/>
      <c r="I291" s="11"/>
    </row>
    <row r="292" spans="7:9" x14ac:dyDescent="0.35">
      <c r="G292" s="11"/>
      <c r="H292" s="11"/>
      <c r="I292" s="11"/>
    </row>
    <row r="293" spans="7:9" x14ac:dyDescent="0.35">
      <c r="G293" s="11"/>
      <c r="H293" s="11"/>
      <c r="I293" s="11"/>
    </row>
    <row r="294" spans="7:9" x14ac:dyDescent="0.35">
      <c r="G294" s="11"/>
      <c r="H294" s="11"/>
      <c r="I294" s="11"/>
    </row>
    <row r="295" spans="7:9" x14ac:dyDescent="0.35">
      <c r="G295" s="11"/>
      <c r="H295" s="11"/>
      <c r="I295" s="11"/>
    </row>
    <row r="296" spans="7:9" x14ac:dyDescent="0.35">
      <c r="G296" s="11"/>
      <c r="H296" s="11"/>
      <c r="I296" s="11"/>
    </row>
    <row r="297" spans="7:9" x14ac:dyDescent="0.35">
      <c r="G297" s="11"/>
      <c r="H297" s="11"/>
      <c r="I297" s="11"/>
    </row>
    <row r="298" spans="7:9" x14ac:dyDescent="0.35">
      <c r="G298" s="11"/>
      <c r="H298" s="11"/>
      <c r="I298" s="11"/>
    </row>
    <row r="299" spans="7:9" x14ac:dyDescent="0.35">
      <c r="G299" s="11"/>
      <c r="H299" s="11"/>
      <c r="I299" s="11"/>
    </row>
    <row r="300" spans="7:9" x14ac:dyDescent="0.35">
      <c r="G300" s="11"/>
      <c r="H300" s="11"/>
      <c r="I300" s="11"/>
    </row>
    <row r="301" spans="7:9" x14ac:dyDescent="0.35">
      <c r="G301" s="11"/>
      <c r="H301" s="11"/>
      <c r="I301" s="11"/>
    </row>
    <row r="302" spans="7:9" x14ac:dyDescent="0.35">
      <c r="G302" s="11"/>
      <c r="H302" s="11"/>
      <c r="I302" s="11"/>
    </row>
    <row r="303" spans="7:9" x14ac:dyDescent="0.35">
      <c r="G303" s="11"/>
      <c r="H303" s="11"/>
      <c r="I303" s="11"/>
    </row>
    <row r="304" spans="7:9" x14ac:dyDescent="0.35">
      <c r="G304" s="11"/>
      <c r="H304" s="11"/>
      <c r="I304" s="11"/>
    </row>
    <row r="305" spans="7:9" x14ac:dyDescent="0.35">
      <c r="G305" s="11"/>
      <c r="H305" s="11"/>
      <c r="I305" s="11"/>
    </row>
    <row r="306" spans="7:9" x14ac:dyDescent="0.35">
      <c r="G306" s="11"/>
      <c r="H306" s="11"/>
      <c r="I306" s="11"/>
    </row>
    <row r="307" spans="7:9" x14ac:dyDescent="0.35">
      <c r="G307" s="11"/>
      <c r="H307" s="11"/>
      <c r="I307" s="11"/>
    </row>
    <row r="308" spans="7:9" x14ac:dyDescent="0.35">
      <c r="G308" s="11"/>
      <c r="H308" s="11"/>
      <c r="I308" s="11"/>
    </row>
    <row r="309" spans="7:9" x14ac:dyDescent="0.35">
      <c r="G309" s="11"/>
      <c r="H309" s="11"/>
      <c r="I309" s="11"/>
    </row>
    <row r="310" spans="7:9" x14ac:dyDescent="0.35">
      <c r="G310" s="11"/>
      <c r="H310" s="11"/>
      <c r="I310" s="11"/>
    </row>
    <row r="311" spans="7:9" x14ac:dyDescent="0.35">
      <c r="G311" s="11"/>
      <c r="H311" s="11"/>
      <c r="I311" s="11"/>
    </row>
    <row r="312" spans="7:9" x14ac:dyDescent="0.35">
      <c r="G312" s="11"/>
      <c r="H312" s="11"/>
      <c r="I312" s="11"/>
    </row>
    <row r="313" spans="7:9" x14ac:dyDescent="0.35">
      <c r="G313" s="11"/>
      <c r="H313" s="11"/>
      <c r="I313" s="11"/>
    </row>
    <row r="314" spans="7:9" x14ac:dyDescent="0.35">
      <c r="G314" s="11"/>
      <c r="H314" s="11"/>
      <c r="I314" s="11"/>
    </row>
    <row r="315" spans="7:9" x14ac:dyDescent="0.35">
      <c r="G315" s="11"/>
      <c r="H315" s="11"/>
      <c r="I315" s="11"/>
    </row>
    <row r="316" spans="7:9" x14ac:dyDescent="0.35">
      <c r="G316" s="11"/>
      <c r="H316" s="11"/>
      <c r="I316" s="11"/>
    </row>
    <row r="317" spans="7:9" x14ac:dyDescent="0.35">
      <c r="G317" s="11"/>
      <c r="H317" s="11"/>
      <c r="I317" s="11"/>
    </row>
    <row r="318" spans="7:9" x14ac:dyDescent="0.35">
      <c r="G318" s="11"/>
      <c r="H318" s="11"/>
      <c r="I318" s="11"/>
    </row>
    <row r="319" spans="7:9" x14ac:dyDescent="0.35">
      <c r="G319" s="11"/>
      <c r="H319" s="11"/>
      <c r="I319" s="11"/>
    </row>
    <row r="320" spans="7:9" x14ac:dyDescent="0.35">
      <c r="G320" s="11"/>
      <c r="H320" s="11"/>
      <c r="I320" s="11"/>
    </row>
    <row r="321" spans="7:9" x14ac:dyDescent="0.35">
      <c r="G321" s="11"/>
      <c r="H321" s="11"/>
      <c r="I321" s="11"/>
    </row>
    <row r="322" spans="7:9" x14ac:dyDescent="0.35">
      <c r="G322" s="11"/>
      <c r="H322" s="11"/>
      <c r="I322" s="11"/>
    </row>
    <row r="323" spans="7:9" x14ac:dyDescent="0.35">
      <c r="G323" s="11"/>
      <c r="H323" s="11"/>
      <c r="I323" s="11"/>
    </row>
    <row r="324" spans="7:9" x14ac:dyDescent="0.35">
      <c r="G324" s="11"/>
      <c r="H324" s="11"/>
      <c r="I324" s="11"/>
    </row>
    <row r="325" spans="7:9" x14ac:dyDescent="0.35">
      <c r="G325" s="11"/>
      <c r="H325" s="11"/>
      <c r="I325" s="11"/>
    </row>
    <row r="326" spans="7:9" x14ac:dyDescent="0.35">
      <c r="G326" s="11"/>
      <c r="H326" s="11"/>
      <c r="I326" s="11"/>
    </row>
    <row r="327" spans="7:9" x14ac:dyDescent="0.35">
      <c r="G327" s="11"/>
      <c r="H327" s="11"/>
      <c r="I327" s="11"/>
    </row>
    <row r="328" spans="7:9" x14ac:dyDescent="0.35">
      <c r="G328" s="11"/>
      <c r="H328" s="11"/>
      <c r="I328" s="11"/>
    </row>
    <row r="329" spans="7:9" x14ac:dyDescent="0.35">
      <c r="G329" s="11"/>
      <c r="H329" s="11"/>
      <c r="I329" s="11"/>
    </row>
    <row r="330" spans="7:9" x14ac:dyDescent="0.35">
      <c r="G330" s="11"/>
      <c r="H330" s="11"/>
      <c r="I330" s="11"/>
    </row>
    <row r="331" spans="7:9" x14ac:dyDescent="0.35">
      <c r="G331" s="11"/>
      <c r="H331" s="11"/>
      <c r="I331" s="11"/>
    </row>
    <row r="332" spans="7:9" x14ac:dyDescent="0.35">
      <c r="G332" s="11"/>
      <c r="H332" s="11"/>
      <c r="I332" s="11"/>
    </row>
    <row r="333" spans="7:9" x14ac:dyDescent="0.35">
      <c r="G333" s="11"/>
      <c r="H333" s="11"/>
      <c r="I333" s="11"/>
    </row>
    <row r="334" spans="7:9" x14ac:dyDescent="0.35">
      <c r="G334" s="11"/>
      <c r="H334" s="11"/>
      <c r="I334" s="11"/>
    </row>
    <row r="335" spans="7:9" x14ac:dyDescent="0.35">
      <c r="G335" s="11"/>
      <c r="H335" s="11"/>
      <c r="I335" s="11"/>
    </row>
    <row r="336" spans="7:9" x14ac:dyDescent="0.35">
      <c r="G336" s="11"/>
      <c r="H336" s="11"/>
      <c r="I336" s="11"/>
    </row>
    <row r="337" spans="7:9" x14ac:dyDescent="0.35">
      <c r="G337" s="11"/>
      <c r="H337" s="11"/>
      <c r="I337" s="11"/>
    </row>
    <row r="338" spans="7:9" x14ac:dyDescent="0.35">
      <c r="G338" s="11"/>
      <c r="H338" s="11"/>
      <c r="I338" s="11"/>
    </row>
    <row r="339" spans="7:9" x14ac:dyDescent="0.35">
      <c r="G339" s="11"/>
      <c r="H339" s="11"/>
      <c r="I339" s="11"/>
    </row>
    <row r="340" spans="7:9" x14ac:dyDescent="0.35">
      <c r="G340" s="11"/>
      <c r="H340" s="11"/>
      <c r="I340" s="11"/>
    </row>
    <row r="341" spans="7:9" x14ac:dyDescent="0.35">
      <c r="G341" s="11"/>
      <c r="H341" s="11"/>
      <c r="I341" s="11"/>
    </row>
    <row r="342" spans="7:9" x14ac:dyDescent="0.35">
      <c r="G342" s="11"/>
      <c r="H342" s="11"/>
      <c r="I342" s="11"/>
    </row>
    <row r="343" spans="7:9" x14ac:dyDescent="0.35">
      <c r="G343" s="11"/>
      <c r="H343" s="11"/>
      <c r="I343" s="11"/>
    </row>
    <row r="344" spans="7:9" x14ac:dyDescent="0.35">
      <c r="G344" s="11"/>
      <c r="H344" s="11"/>
      <c r="I344" s="11"/>
    </row>
    <row r="345" spans="7:9" x14ac:dyDescent="0.35">
      <c r="G345" s="11"/>
      <c r="H345" s="11"/>
      <c r="I345" s="11"/>
    </row>
    <row r="346" spans="7:9" x14ac:dyDescent="0.35">
      <c r="G346" s="11"/>
      <c r="H346" s="11"/>
      <c r="I346" s="11"/>
    </row>
    <row r="347" spans="7:9" x14ac:dyDescent="0.35">
      <c r="G347" s="11"/>
      <c r="H347" s="11"/>
      <c r="I347" s="11"/>
    </row>
    <row r="348" spans="7:9" x14ac:dyDescent="0.35">
      <c r="G348" s="11"/>
      <c r="H348" s="11"/>
      <c r="I348" s="11"/>
    </row>
    <row r="349" spans="7:9" x14ac:dyDescent="0.35">
      <c r="G349" s="11"/>
      <c r="H349" s="11"/>
      <c r="I349" s="11"/>
    </row>
    <row r="350" spans="7:9" x14ac:dyDescent="0.35">
      <c r="G350" s="11"/>
      <c r="H350" s="11"/>
      <c r="I350" s="11"/>
    </row>
    <row r="351" spans="7:9" x14ac:dyDescent="0.35">
      <c r="G351" s="11"/>
      <c r="H351" s="11"/>
      <c r="I351" s="11"/>
    </row>
    <row r="352" spans="7:9" x14ac:dyDescent="0.35">
      <c r="G352" s="11"/>
      <c r="H352" s="11"/>
      <c r="I352" s="11"/>
    </row>
    <row r="353" spans="7:9" x14ac:dyDescent="0.35">
      <c r="G353" s="11"/>
      <c r="H353" s="11"/>
      <c r="I353" s="11"/>
    </row>
    <row r="354" spans="7:9" x14ac:dyDescent="0.35">
      <c r="G354" s="11"/>
      <c r="H354" s="11"/>
      <c r="I354" s="11"/>
    </row>
    <row r="355" spans="7:9" x14ac:dyDescent="0.35">
      <c r="G355" s="11"/>
      <c r="H355" s="11"/>
      <c r="I355" s="11"/>
    </row>
    <row r="356" spans="7:9" x14ac:dyDescent="0.35">
      <c r="G356" s="11"/>
      <c r="H356" s="11"/>
      <c r="I356" s="11"/>
    </row>
    <row r="357" spans="7:9" x14ac:dyDescent="0.35">
      <c r="G357" s="11"/>
      <c r="H357" s="11"/>
      <c r="I357" s="11"/>
    </row>
    <row r="358" spans="7:9" x14ac:dyDescent="0.35">
      <c r="G358" s="11"/>
      <c r="H358" s="11"/>
      <c r="I358" s="11"/>
    </row>
    <row r="359" spans="7:9" x14ac:dyDescent="0.35">
      <c r="G359" s="11"/>
      <c r="H359" s="11"/>
      <c r="I359" s="11"/>
    </row>
    <row r="360" spans="7:9" x14ac:dyDescent="0.35">
      <c r="G360" s="11"/>
      <c r="H360" s="11"/>
      <c r="I360" s="11"/>
    </row>
    <row r="361" spans="7:9" x14ac:dyDescent="0.35">
      <c r="G361" s="11"/>
      <c r="H361" s="11"/>
      <c r="I361" s="11"/>
    </row>
    <row r="362" spans="7:9" x14ac:dyDescent="0.35">
      <c r="G362" s="11"/>
      <c r="H362" s="11"/>
      <c r="I362" s="11"/>
    </row>
    <row r="363" spans="7:9" x14ac:dyDescent="0.35">
      <c r="G363" s="11"/>
      <c r="H363" s="11"/>
      <c r="I363" s="11"/>
    </row>
    <row r="364" spans="7:9" x14ac:dyDescent="0.35">
      <c r="G364" s="11"/>
      <c r="H364" s="11"/>
      <c r="I364" s="11"/>
    </row>
    <row r="365" spans="7:9" x14ac:dyDescent="0.35">
      <c r="G365" s="11"/>
      <c r="H365" s="11"/>
      <c r="I365" s="11"/>
    </row>
    <row r="366" spans="7:9" x14ac:dyDescent="0.35">
      <c r="G366" s="11"/>
      <c r="H366" s="11"/>
      <c r="I366" s="11"/>
    </row>
    <row r="367" spans="7:9" x14ac:dyDescent="0.35">
      <c r="G367" s="11"/>
      <c r="H367" s="11"/>
      <c r="I367" s="11"/>
    </row>
    <row r="368" spans="7:9" x14ac:dyDescent="0.35">
      <c r="G368" s="11"/>
      <c r="H368" s="11"/>
      <c r="I368" s="11"/>
    </row>
    <row r="369" spans="7:9" x14ac:dyDescent="0.35">
      <c r="G369" s="11"/>
      <c r="H369" s="11"/>
      <c r="I369" s="11"/>
    </row>
    <row r="370" spans="7:9" x14ac:dyDescent="0.35">
      <c r="G370" s="11"/>
      <c r="H370" s="11"/>
      <c r="I370" s="11"/>
    </row>
    <row r="371" spans="7:9" x14ac:dyDescent="0.35">
      <c r="G371" s="11"/>
      <c r="H371" s="11"/>
      <c r="I371" s="11"/>
    </row>
    <row r="372" spans="7:9" x14ac:dyDescent="0.35">
      <c r="G372" s="11"/>
      <c r="H372" s="11"/>
      <c r="I372" s="11"/>
    </row>
    <row r="373" spans="7:9" x14ac:dyDescent="0.35">
      <c r="G373" s="11"/>
      <c r="H373" s="11"/>
      <c r="I373" s="11"/>
    </row>
  </sheetData>
  <mergeCells count="1">
    <mergeCell ref="A2:I2"/>
  </mergeCells>
  <pageMargins left="0.7" right="0.7" top="0.89333333333333298" bottom="0.75" header="0.3" footer="0.3"/>
  <pageSetup scale="61" fitToHeight="0" orientation="landscape" cellComments="asDisplayed" r:id="rId1"/>
  <headerFooter>
    <oddHeader>&amp;RTO2021 Annual Update
Attachment 4
WP-Schedule 19 - FERC Account Summary and Adjustments
Page &amp;P of &amp;N</oddHeader>
  </headerFooter>
  <rowBreaks count="1" manualBreakCount="1">
    <brk id="37" max="16383" man="1"/>
  </rowBreaks>
  <customProperties>
    <customPr name="_pios_id" r:id="rId2"/>
  </customProperties>
  <ignoredErrors>
    <ignoredError sqref="G29:I2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42FDCE-AEB7-4A6D-88FF-E3D1804880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30FBDF-F296-46BB-AA29-EFCA2CBFD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561759-BFCA-4394-A8FC-DCA143B4C015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912f540d-d409-4b25-9a6c-10b1df9809fd"/>
    <ds:schemaRef ds:uri="0b48f424-00b0-4fd9-be0a-4afbd9d5426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2017-05-01T20:23:00Z</dcterms:created>
  <dcterms:modified xsi:type="dcterms:W3CDTF">2020-10-08T16:02:56Z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{ED7B634D-4946-4584-9F0A-B6E629942FF4}</vt:lpwstr>
  </property>
  <property fmtid="{D5CDD505-2E9C-101B-9397-08002B2CF9AE}" pid="3" name="ContentTypeId">
    <vt:lpwstr>0x010100A9B11A2DE9740D4488CD811630CB0C24</vt:lpwstr>
  </property>
</Properties>
</file>