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bookViews>
    <workbookView xWindow="0" yWindow="60" windowWidth="23040" windowHeight="9345"/>
  </bookViews>
  <sheets>
    <sheet name="WP Sch 16" sheetId="1" r:id="rId1"/>
    <sheet name="WP3 to Sch 16 (backup)" sheetId="2" state="hidden"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A" localSheetId="0">#REF!</definedName>
    <definedName name="\A" localSheetId="1">#REF!</definedName>
    <definedName name="\A">#REF!</definedName>
    <definedName name="\B" localSheetId="0">#REF!</definedName>
    <definedName name="\B" localSheetId="1">#REF!</definedName>
    <definedName name="\B">#REF!</definedName>
    <definedName name="\C" localSheetId="0">#REF!</definedName>
    <definedName name="\C" localSheetId="1">#REF!</definedName>
    <definedName name="\C">#REF!</definedName>
    <definedName name="\D" localSheetId="0">#REF!</definedName>
    <definedName name="\D" localSheetId="1">#REF!</definedName>
    <definedName name="\D">#REF!</definedName>
    <definedName name="\E" localSheetId="0">#REF!</definedName>
    <definedName name="\E" localSheetId="1">#REF!</definedName>
    <definedName name="\E">#REF!</definedName>
    <definedName name="\F" localSheetId="0">#REF!</definedName>
    <definedName name="\F" localSheetId="1">#REF!</definedName>
    <definedName name="\F">#REF!</definedName>
    <definedName name="\G" localSheetId="0">#REF!</definedName>
    <definedName name="\G" localSheetId="1">#REF!</definedName>
    <definedName name="\G">#REF!</definedName>
    <definedName name="\H" localSheetId="0">#REF!</definedName>
    <definedName name="\H" localSheetId="1">#REF!</definedName>
    <definedName name="\H">#REF!</definedName>
    <definedName name="\I" localSheetId="0">#REF!</definedName>
    <definedName name="\I" localSheetId="1">#REF!</definedName>
    <definedName name="\I">#REF!</definedName>
    <definedName name="\J" localSheetId="0">#REF!</definedName>
    <definedName name="\J" localSheetId="1">#REF!</definedName>
    <definedName name="\J">#REF!</definedName>
    <definedName name="\K" localSheetId="0">#REF!</definedName>
    <definedName name="\K" localSheetId="1">#REF!</definedName>
    <definedName name="\K">#REF!</definedName>
    <definedName name="\L" localSheetId="0">#REF!</definedName>
    <definedName name="\L" localSheetId="1">#REF!</definedName>
    <definedName name="\L">#REF!</definedName>
    <definedName name="\M" localSheetId="0">#REF!</definedName>
    <definedName name="\M" localSheetId="1">#REF!</definedName>
    <definedName name="\M">#REF!</definedName>
    <definedName name="\N" localSheetId="0">#REF!</definedName>
    <definedName name="\N" localSheetId="1">#REF!</definedName>
    <definedName name="\N">#REF!</definedName>
    <definedName name="__123Graph_A" localSheetId="0" hidden="1">[1]DOWNLOAD!#REF!</definedName>
    <definedName name="__123Graph_A" localSheetId="1" hidden="1">[1]DOWNLOAD!#REF!</definedName>
    <definedName name="__123Graph_A" hidden="1">[1]DOWNLOAD!#REF!</definedName>
    <definedName name="__123Graph_B" localSheetId="0" hidden="1">[1]DOWNLOAD!#REF!</definedName>
    <definedName name="__123Graph_B" localSheetId="1" hidden="1">[1]DOWNLOAD!#REF!</definedName>
    <definedName name="__123Graph_B" hidden="1">[1]DOWNLOAD!#REF!</definedName>
    <definedName name="__123Graph_C" localSheetId="0" hidden="1">[1]DOWNLOAD!#REF!</definedName>
    <definedName name="__123Graph_C" localSheetId="1" hidden="1">[1]DOWNLOAD!#REF!</definedName>
    <definedName name="__123Graph_C" hidden="1">[1]DOWNLOAD!#REF!</definedName>
    <definedName name="__123Graph_LBL_A" localSheetId="0" hidden="1">[2]Report!#REF!</definedName>
    <definedName name="__123Graph_LBL_A" localSheetId="1" hidden="1">[2]Report!#REF!</definedName>
    <definedName name="__123Graph_LBL_A" hidden="1">[2]Report!#REF!</definedName>
    <definedName name="_049_5005" localSheetId="0">#REF!</definedName>
    <definedName name="_049_5005" localSheetId="1">#REF!</definedName>
    <definedName name="_049_5005">#REF!</definedName>
    <definedName name="_1">'[3]Deferral Payoff'!$A$1:$IV$29</definedName>
    <definedName name="_1STAFT" localSheetId="0">#REF!</definedName>
    <definedName name="_1STAFT" localSheetId="1">#REF!</definedName>
    <definedName name="_1STAFT">#REF!</definedName>
    <definedName name="_2">'[3]Deferral Payoff'!$A$30:$IV$58</definedName>
    <definedName name="_2Module_EC_Cap_F_.RatioCal4" localSheetId="0">'WP Sch 16'!_2Module_EC_Cap_F_.RatioCal4</definedName>
    <definedName name="_2Module_EC_Cap_F_.RatioCal4" localSheetId="1">'WP3 to Sch 16 (backup)'!_2Module_EC_Cap_F_.RatioCal4</definedName>
    <definedName name="_2Module_EC_Cap_F_.RatioCal4">[0]!_2Module_EC_Cap_F_.RatioCal4</definedName>
    <definedName name="_3">'[3]Deferral Payoff'!$A$59:$IV$87</definedName>
    <definedName name="_4">'[3]Deferral Payoff'!$A$88:$IV$116</definedName>
    <definedName name="_4Module_EC_Cap_F_.RatioCal4">[0]!_4Module_EC_Cap_F_.RatioCal4</definedName>
    <definedName name="_a2" localSheetId="0" hidden="1">{#N/A,#N/A,FALSE,"Edison";#N/A,#N/A,FALSE," EIX"}</definedName>
    <definedName name="_a2" localSheetId="1" hidden="1">{#N/A,#N/A,FALSE,"Edison";#N/A,#N/A,FALSE," EIX"}</definedName>
    <definedName name="_a2" hidden="1">{#N/A,#N/A,FALSE,"Edison";#N/A,#N/A,FALSE," EIX"}</definedName>
    <definedName name="_bb2" localSheetId="0" hidden="1">{#N/A,#N/A,FALSE,"Edison";#N/A,#N/A,FALSE," EIX"}</definedName>
    <definedName name="_bb2" localSheetId="1" hidden="1">{#N/A,#N/A,FALSE,"Edison";#N/A,#N/A,FALSE," EIX"}</definedName>
    <definedName name="_bb2" hidden="1">{#N/A,#N/A,FALSE,"Edison";#N/A,#N/A,FALSE," EIX"}</definedName>
    <definedName name="_ccc2" localSheetId="0" hidden="1">{#N/A,#N/A,FALSE,"Edison";#N/A,#N/A,FALSE," EIX"}</definedName>
    <definedName name="_ccc2" localSheetId="1" hidden="1">{#N/A,#N/A,FALSE,"Edison";#N/A,#N/A,FALSE," EIX"}</definedName>
    <definedName name="_ccc2" hidden="1">{#N/A,#N/A,FALSE,"Edison";#N/A,#N/A,FALSE," EIX"}</definedName>
    <definedName name="_Esc2">1.035</definedName>
    <definedName name="_Fill" localSheetId="0" hidden="1">[1]SCE00!#REF!</definedName>
    <definedName name="_Fill" localSheetId="1" hidden="1">[1]SCE00!#REF!</definedName>
    <definedName name="_Fill" hidden="1">[1]SCE00!#REF!</definedName>
    <definedName name="_xlnm._FilterDatabase" localSheetId="0" hidden="1">'WP Sch 16'!$B$3:$O$154</definedName>
    <definedName name="_xlnm._FilterDatabase" localSheetId="1" hidden="1">'WP3 to Sch 16 (backup)'!$B$3:$O$129</definedName>
    <definedName name="_Kap1" localSheetId="0">[4]Current!#REF!</definedName>
    <definedName name="_Kap1" localSheetId="1">[4]Current!#REF!</definedName>
    <definedName name="_Kap1">[4]Current!#REF!</definedName>
    <definedName name="_Kap2" localSheetId="0">[4]Current!#REF!</definedName>
    <definedName name="_Kap2" localSheetId="1">[4]Current!#REF!</definedName>
    <definedName name="_Kap2">[4]Current!#REF!</definedName>
    <definedName name="_Key1" localSheetId="0" hidden="1">#REF!</definedName>
    <definedName name="_Key1" localSheetId="1" hidden="1">#REF!</definedName>
    <definedName name="_Key1" hidden="1">#REF!</definedName>
    <definedName name="_Order1" hidden="1">255</definedName>
    <definedName name="_pg1" localSheetId="0">#REF!</definedName>
    <definedName name="_pg1" localSheetId="1">#REF!</definedName>
    <definedName name="_pg1">#REF!</definedName>
    <definedName name="_pg2" localSheetId="0">#REF!</definedName>
    <definedName name="_pg2" localSheetId="1">#REF!</definedName>
    <definedName name="_pg2">#REF!</definedName>
    <definedName name="_pg3" localSheetId="0">#REF!</definedName>
    <definedName name="_pg3" localSheetId="1">#REF!</definedName>
    <definedName name="_pg3">#REF!</definedName>
    <definedName name="_Sort" localSheetId="0" hidden="1">#REF!</definedName>
    <definedName name="_Sort" localSheetId="1" hidden="1">#REF!</definedName>
    <definedName name="_Sort" hidden="1">#REF!</definedName>
    <definedName name="_table_out" localSheetId="0" hidden="1">'[5]Unit Data Real$'!#REF!</definedName>
    <definedName name="_table_out" localSheetId="1" hidden="1">'[5]Unit Data Real$'!#REF!</definedName>
    <definedName name="_table_out" hidden="1">'[5]Unit Data Real$'!#REF!</definedName>
    <definedName name="_Table1_In1" localSheetId="0" hidden="1">'[5]Unit Data Real$'!#REF!</definedName>
    <definedName name="_Table1_In1" localSheetId="1" hidden="1">'[5]Unit Data Real$'!#REF!</definedName>
    <definedName name="_Table1_In1" hidden="1">'[5]Unit Data Real$'!#REF!</definedName>
    <definedName name="_Table1_Out" localSheetId="0" hidden="1">'[5]Unit Data Real$'!#REF!</definedName>
    <definedName name="_Table1_Out" localSheetId="1" hidden="1">'[5]Unit Data Real$'!#REF!</definedName>
    <definedName name="_Table1_Out" hidden="1">'[5]Unit Data Real$'!#REF!</definedName>
    <definedName name="_Table2_In1" hidden="1">'[5]Unit Data Real$'!$P$17:$P$17</definedName>
    <definedName name="_Table2_In2" hidden="1">'[5]Unit Data Real$'!$G$62:$G$62</definedName>
    <definedName name="_Table2_Out" localSheetId="0" hidden="1">'[5]Unit Data Real$'!#REF!</definedName>
    <definedName name="_Table2_Out" localSheetId="1" hidden="1">'[5]Unit Data Real$'!#REF!</definedName>
    <definedName name="_Table2_Out" hidden="1">'[5]Unit Data Real$'!#REF!</definedName>
    <definedName name="_Table3_In2" hidden="1">'[5]Unit Data Real$'!$P$12:$P$12</definedName>
    <definedName name="_TCW1" localSheetId="0">#REF!</definedName>
    <definedName name="_TCW1" localSheetId="1">#REF!</definedName>
    <definedName name="_TCW1">#REF!</definedName>
    <definedName name="_TCW2" localSheetId="0">#REF!</definedName>
    <definedName name="_TCW2" localSheetId="1">#REF!</definedName>
    <definedName name="_TCW2">#REF!</definedName>
    <definedName name="_TCW3" localSheetId="0">#REF!</definedName>
    <definedName name="_TCW3" localSheetId="1">#REF!</definedName>
    <definedName name="_TCW3">#REF!</definedName>
    <definedName name="a" localSheetId="0" hidden="1">{#N/A,#N/A,FALSE,"Edison";#N/A,#N/A,FALSE," EIX"}</definedName>
    <definedName name="a" localSheetId="1" hidden="1">{#N/A,#N/A,FALSE,"Edison";#N/A,#N/A,FALSE," EIX"}</definedName>
    <definedName name="a" hidden="1">{#N/A,#N/A,FALSE,"Edison";#N/A,#N/A,FALSE," EIX"}</definedName>
    <definedName name="abc" localSheetId="0">'WP Sch 16'!abc</definedName>
    <definedName name="abc" localSheetId="1">'WP3 to Sch 16 (backup)'!abc</definedName>
    <definedName name="abc">[0]!abc</definedName>
    <definedName name="abckjeioaphghasg" localSheetId="0">'WP Sch 16'!abckjeioaphghasg</definedName>
    <definedName name="abckjeioaphghasg" localSheetId="1">'WP3 to Sch 16 (backup)'!abckjeioaphghasg</definedName>
    <definedName name="abckjeioaphghasg">[0]!abckjeioaphghasg</definedName>
    <definedName name="Actuals">'[6]Model Inputs'!$H$109</definedName>
    <definedName name="Affd_Hsg_Adjust">'[7]Income Stmt'!$A$238:$C$247</definedName>
    <definedName name="AIG_GECap" localSheetId="0">#REF!</definedName>
    <definedName name="AIG_GECap" localSheetId="1">#REF!</definedName>
    <definedName name="AIG_GECap">#REF!</definedName>
    <definedName name="AIG_GECap2" localSheetId="0">#REF!</definedName>
    <definedName name="AIG_GECap2" localSheetId="1">#REF!</definedName>
    <definedName name="AIG_GECap2">#REF!</definedName>
    <definedName name="AIG_GECap3" localSheetId="0">#REF!</definedName>
    <definedName name="AIG_GECap3" localSheetId="1">#REF!</definedName>
    <definedName name="AIG_GECap3">#REF!</definedName>
    <definedName name="all" localSheetId="0">#REF!</definedName>
    <definedName name="all" localSheetId="1">#REF!</definedName>
    <definedName name="all">#REF!</definedName>
    <definedName name="AllocOH">[8]Setup!$D$67</definedName>
    <definedName name="Annual_Cash_Flow">'[7]Cash Flow'!$A$33:$M$92</definedName>
    <definedName name="AnnualCashFlow">'[7]Cash Flow'!$A$33:$M$154</definedName>
    <definedName name="AS_IN_01_102" localSheetId="0">#REF!</definedName>
    <definedName name="AS_IN_01_102" localSheetId="1">#REF!</definedName>
    <definedName name="AS_IN_01_102">#REF!</definedName>
    <definedName name="AS_IN_01_72_15" localSheetId="0">#REF!</definedName>
    <definedName name="AS_IN_01_72_15" localSheetId="1">#REF!</definedName>
    <definedName name="AS_IN_01_72_15">#REF!</definedName>
    <definedName name="AS_IN_01_72_30" localSheetId="0">#REF!</definedName>
    <definedName name="AS_IN_01_72_30" localSheetId="1">#REF!</definedName>
    <definedName name="AS_IN_01_72_30">#REF!</definedName>
    <definedName name="AS_IN_02_102" localSheetId="0">#REF!</definedName>
    <definedName name="AS_IN_02_102" localSheetId="1">#REF!</definedName>
    <definedName name="AS_IN_02_102">#REF!</definedName>
    <definedName name="AS_IN_02_72_15" localSheetId="0">#REF!</definedName>
    <definedName name="AS_IN_02_72_15" localSheetId="1">#REF!</definedName>
    <definedName name="AS_IN_02_72_15">#REF!</definedName>
    <definedName name="AS_IN_02_72_30" localSheetId="0">#REF!</definedName>
    <definedName name="AS_IN_02_72_30" localSheetId="1">#REF!</definedName>
    <definedName name="AS_IN_02_72_30">#REF!</definedName>
    <definedName name="AS_IN_03_102" localSheetId="0">#REF!</definedName>
    <definedName name="AS_IN_03_102" localSheetId="1">#REF!</definedName>
    <definedName name="AS_IN_03_102">#REF!</definedName>
    <definedName name="AS_IN_03_72_15" localSheetId="0">#REF!</definedName>
    <definedName name="AS_IN_03_72_15" localSheetId="1">#REF!</definedName>
    <definedName name="AS_IN_03_72_15">#REF!</definedName>
    <definedName name="AS_IN_03_72_30" localSheetId="0">#REF!</definedName>
    <definedName name="AS_IN_03_72_30" localSheetId="1">#REF!</definedName>
    <definedName name="AS_IN_03_72_30">#REF!</definedName>
    <definedName name="AS_OUT_01_102" localSheetId="0">#REF!</definedName>
    <definedName name="AS_OUT_01_102" localSheetId="1">#REF!</definedName>
    <definedName name="AS_OUT_01_102">#REF!</definedName>
    <definedName name="AS_OUT_01_72_15" localSheetId="0">#REF!</definedName>
    <definedName name="AS_OUT_01_72_15" localSheetId="1">#REF!</definedName>
    <definedName name="AS_OUT_01_72_15">#REF!</definedName>
    <definedName name="AS_OUT_01_72_30" localSheetId="0">#REF!</definedName>
    <definedName name="AS_OUT_01_72_30" localSheetId="1">#REF!</definedName>
    <definedName name="AS_OUT_01_72_30">#REF!</definedName>
    <definedName name="AS_OUT_02_102" localSheetId="0">#REF!</definedName>
    <definedName name="AS_OUT_02_102" localSheetId="1">#REF!</definedName>
    <definedName name="AS_OUT_02_102">#REF!</definedName>
    <definedName name="AS_OUT_02_72_15" localSheetId="0">#REF!</definedName>
    <definedName name="AS_OUT_02_72_15" localSheetId="1">#REF!</definedName>
    <definedName name="AS_OUT_02_72_15">#REF!</definedName>
    <definedName name="AS_OUT_02_72_30" localSheetId="0">#REF!</definedName>
    <definedName name="AS_OUT_02_72_30" localSheetId="1">#REF!</definedName>
    <definedName name="AS_OUT_02_72_30">#REF!</definedName>
    <definedName name="AS_OUT_03_102" localSheetId="0">#REF!</definedName>
    <definedName name="AS_OUT_03_102" localSheetId="1">#REF!</definedName>
    <definedName name="AS_OUT_03_102">#REF!</definedName>
    <definedName name="AS_OUT_03_72_15" localSheetId="0">#REF!</definedName>
    <definedName name="AS_OUT_03_72_15" localSheetId="1">#REF!</definedName>
    <definedName name="AS_OUT_03_72_15">#REF!</definedName>
    <definedName name="AS_OUT_03_72_30" localSheetId="0">#REF!</definedName>
    <definedName name="AS_OUT_03_72_30" localSheetId="1">#REF!</definedName>
    <definedName name="AS_OUT_03_72_30">#REF!</definedName>
    <definedName name="Asia" localSheetId="0">#REF!</definedName>
    <definedName name="Asia" localSheetId="1">#REF!</definedName>
    <definedName name="Asia">#REF!</definedName>
    <definedName name="Asia1" localSheetId="0">#REF!</definedName>
    <definedName name="Asia1" localSheetId="1">#REF!</definedName>
    <definedName name="Asia1">#REF!</definedName>
    <definedName name="Asia2" localSheetId="0">#REF!</definedName>
    <definedName name="Asia2" localSheetId="1">#REF!</definedName>
    <definedName name="Asia2">#REF!</definedName>
    <definedName name="Asia3" localSheetId="0">#REF!</definedName>
    <definedName name="Asia3" localSheetId="1">#REF!</definedName>
    <definedName name="Asia3">#REF!</definedName>
    <definedName name="AUTO_RATE">[8]Setup!$D$66</definedName>
    <definedName name="b" localSheetId="0" hidden="1">{#N/A,#N/A,FALSE,"Edison";#N/A,#N/A,FALSE," EIX"}</definedName>
    <definedName name="b" localSheetId="1" hidden="1">{#N/A,#N/A,FALSE,"Edison";#N/A,#N/A,FALSE," EIX"}</definedName>
    <definedName name="b" hidden="1">{#N/A,#N/A,FALSE,"Edison";#N/A,#N/A,FALSE," EIX"}</definedName>
    <definedName name="BalSht_10Yrs">'[7]Balance Sheet'!$A$39:$O$83</definedName>
    <definedName name="BalSht_1996_2006">'[7]Balance Sheet'!$E$52:$O$84</definedName>
    <definedName name="BalSht2005_2025">'[7]Balance Sheet'!$P$39:$AJ$83</definedName>
    <definedName name="Bankers__Book_Output">'[7]Edison Funding'!$A$218:$H$264</definedName>
    <definedName name="BankLoan_Intr">'[3]Interest Rate Summary'!$A$17:$IV$18</definedName>
    <definedName name="bb" localSheetId="0" hidden="1">{#N/A,#N/A,FALSE,"Edison";#N/A,#N/A,FALSE," EIX"}</definedName>
    <definedName name="bb" localSheetId="1" hidden="1">{#N/A,#N/A,FALSE,"Edison";#N/A,#N/A,FALSE," EIX"}</definedName>
    <definedName name="bb" hidden="1">{#N/A,#N/A,FALSE,"Edison";#N/A,#N/A,FALSE," EIX"}</definedName>
    <definedName name="blah" localSheetId="0">'WP Sch 16'!blah</definedName>
    <definedName name="blah" localSheetId="1">'WP3 to Sch 16 (backup)'!blah</definedName>
    <definedName name="blah">[0]!blah</definedName>
    <definedName name="BondsIssued">'[6]Model Inputs'!$H$108</definedName>
    <definedName name="Bridge_Intr">'[3]Interest Rate Summary'!$A$73:$IV$74</definedName>
    <definedName name="BUDG0124" localSheetId="0">#REF!</definedName>
    <definedName name="BUDG0124" localSheetId="1">#REF!</definedName>
    <definedName name="BUDG0124">#REF!</definedName>
    <definedName name="Budget" localSheetId="0">'[9]Budget by Acct.'!#REF!</definedName>
    <definedName name="Budget" localSheetId="1">'[9]Budget by Acct.'!#REF!</definedName>
    <definedName name="Budget">'[9]Budget by Acct.'!#REF!</definedName>
    <definedName name="budgjunk" localSheetId="0">#REF!</definedName>
    <definedName name="budgjunk" localSheetId="1">#REF!</definedName>
    <definedName name="budgjunk">#REF!</definedName>
    <definedName name="BUDPAGE1" localSheetId="0">#REF!</definedName>
    <definedName name="BUDPAGE1" localSheetId="1">#REF!</definedName>
    <definedName name="BUDPAGE1">#REF!</definedName>
    <definedName name="CADY" localSheetId="0">[10]Accrual!#REF!</definedName>
    <definedName name="CADY" localSheetId="1">[10]Accrual!#REF!</definedName>
    <definedName name="CADY">[10]Accrual!#REF!</definedName>
    <definedName name="CapFacLookUp" localSheetId="0">#REF!</definedName>
    <definedName name="CapFacLookUp" localSheetId="1">#REF!</definedName>
    <definedName name="CapFacLookUp">#REF!</definedName>
    <definedName name="CashFlow_Chart1">'[7]Cash Flow'!$BV$44:$CJ$135</definedName>
    <definedName name="CATAXRATE" localSheetId="0">#REF!</definedName>
    <definedName name="CATAXRATE" localSheetId="1">#REF!</definedName>
    <definedName name="CATAXRATE">#REF!</definedName>
    <definedName name="Category1">'[11]GRC Plus 2009'!$D$7:$D$190</definedName>
    <definedName name="ccc" localSheetId="0" hidden="1">{#N/A,#N/A,FALSE,"Edison";#N/A,#N/A,FALSE," EIX"}</definedName>
    <definedName name="ccc" localSheetId="1" hidden="1">{#N/A,#N/A,FALSE,"Edison";#N/A,#N/A,FALSE," EIX"}</definedName>
    <definedName name="ccc" hidden="1">{#N/A,#N/A,FALSE,"Edison";#N/A,#N/A,FALSE," EIX"}</definedName>
    <definedName name="CDWR">'[3]FPP - CDWR'!$A$57:$IV$87</definedName>
    <definedName name="CF">'[12]Data - Missing'!$H$1:$W$65536</definedName>
    <definedName name="Change_From_August_2002_to_March_2003" localSheetId="0">#REF!</definedName>
    <definedName name="Change_From_August_2002_to_March_2003" localSheetId="1">#REF!</definedName>
    <definedName name="Change_From_August_2002_to_March_2003">#REF!</definedName>
    <definedName name="Coinvestment" localSheetId="0">#REF!</definedName>
    <definedName name="Coinvestment" localSheetId="1">#REF!</definedName>
    <definedName name="Coinvestment">#REF!</definedName>
    <definedName name="Coinvestment1" localSheetId="0">#REF!</definedName>
    <definedName name="Coinvestment1" localSheetId="1">#REF!</definedName>
    <definedName name="Coinvestment1">#REF!</definedName>
    <definedName name="Coinvestment2" localSheetId="0">#REF!</definedName>
    <definedName name="Coinvestment2" localSheetId="1">#REF!</definedName>
    <definedName name="Coinvestment2">#REF!</definedName>
    <definedName name="Coinvestment3" localSheetId="0">#REF!</definedName>
    <definedName name="Coinvestment3" localSheetId="1">#REF!</definedName>
    <definedName name="Coinvestment3">#REF!</definedName>
    <definedName name="copy1" localSheetId="0">#REF!</definedName>
    <definedName name="copy1" localSheetId="1">#REF!</definedName>
    <definedName name="copy1">#REF!</definedName>
    <definedName name="copy2" localSheetId="0">#REF!</definedName>
    <definedName name="copy2" localSheetId="1">#REF!</definedName>
    <definedName name="copy2">#REF!</definedName>
    <definedName name="CostComponent">[13]Tables!$A$2:$B$7</definedName>
    <definedName name="CPIntRate" localSheetId="0">#REF!</definedName>
    <definedName name="CPIntRate" localSheetId="1">#REF!</definedName>
    <definedName name="CPIntRate">#REF!</definedName>
    <definedName name="cpucrevenue" localSheetId="0">#REF!</definedName>
    <definedName name="cpucrevenue" localSheetId="1">#REF!</definedName>
    <definedName name="cpucrevenue">#REF!</definedName>
    <definedName name="cpucrevs" localSheetId="0">#REF!</definedName>
    <definedName name="cpucrevs" localSheetId="1">#REF!</definedName>
    <definedName name="cpucrevs">#REF!</definedName>
    <definedName name="CR_2003" localSheetId="0">#REF!</definedName>
    <definedName name="CR_2003" localSheetId="1">#REF!</definedName>
    <definedName name="CR_2003">#REF!</definedName>
    <definedName name="CR_2004" localSheetId="0">#REF!</definedName>
    <definedName name="CR_2004" localSheetId="1">#REF!</definedName>
    <definedName name="CR_2004">#REF!</definedName>
    <definedName name="CR_2005" localSheetId="0">#REF!</definedName>
    <definedName name="CR_2005" localSheetId="1">#REF!</definedName>
    <definedName name="CR_2005">#REF!</definedName>
    <definedName name="csDesignMode">1</definedName>
    <definedName name="Curr_Yr_CF_Short">'[7]Cash Flow'!$AI$167:$AV$205</definedName>
    <definedName name="d" localSheetId="0">'WP Sch 16'!d</definedName>
    <definedName name="d" localSheetId="1">'WP3 to Sch 16 (backup)'!d</definedName>
    <definedName name="d">[0]!d</definedName>
    <definedName name="DATA1" localSheetId="0">#REF!</definedName>
    <definedName name="DATA1" localSheetId="1">#REF!</definedName>
    <definedName name="DATA1">#REF!</definedName>
    <definedName name="DATA2" localSheetId="0">#REF!</definedName>
    <definedName name="DATA2" localSheetId="1">#REF!</definedName>
    <definedName name="DATA2">#REF!</definedName>
    <definedName name="DATA3" localSheetId="0">#REF!</definedName>
    <definedName name="DATA3" localSheetId="1">#REF!</definedName>
    <definedName name="DATA3">#REF!</definedName>
    <definedName name="DATA4" localSheetId="0">#REF!</definedName>
    <definedName name="DATA4" localSheetId="1">#REF!</definedName>
    <definedName name="DATA4">#REF!</definedName>
    <definedName name="DATA5" localSheetId="0">#REF!</definedName>
    <definedName name="DATA5" localSheetId="1">#REF!</definedName>
    <definedName name="DATA5">#REF!</definedName>
    <definedName name="DATA6" localSheetId="0">#REF!</definedName>
    <definedName name="DATA6" localSheetId="1">#REF!</definedName>
    <definedName name="DATA6">#REF!</definedName>
    <definedName name="_xlnm.Database" localSheetId="0">#REF!</definedName>
    <definedName name="_xlnm.Database" localSheetId="1">#REF!</definedName>
    <definedName name="_xlnm.Database">#REF!</definedName>
    <definedName name="dbAIG_GECapt" localSheetId="0">#REF!</definedName>
    <definedName name="dbAIG_GECapt" localSheetId="1">#REF!</definedName>
    <definedName name="dbAIG_GECapt">#REF!</definedName>
    <definedName name="dbAsia" localSheetId="0">#REF!</definedName>
    <definedName name="dbAsia" localSheetId="1">#REF!</definedName>
    <definedName name="dbAsia">#REF!</definedName>
    <definedName name="dbCo_Investment" localSheetId="0">#REF!</definedName>
    <definedName name="dbCo_Investment" localSheetId="1">#REF!</definedName>
    <definedName name="dbCo_Investment">#REF!</definedName>
    <definedName name="dbEquityFunds" localSheetId="0">#REF!</definedName>
    <definedName name="dbEquityFunds" localSheetId="1">#REF!</definedName>
    <definedName name="dbEquityFunds">#REF!</definedName>
    <definedName name="dbEurope" localSheetId="0">#REF!</definedName>
    <definedName name="dbEurope" localSheetId="1">#REF!</definedName>
    <definedName name="dbEurope">#REF!</definedName>
    <definedName name="dbFerronorte" localSheetId="0">[4]Current!#REF!</definedName>
    <definedName name="dbFerronorte" localSheetId="1">[4]Current!#REF!</definedName>
    <definedName name="dbFerronorte">[4]Current!#REF!</definedName>
    <definedName name="dbHansol" localSheetId="0">[4]Current!#REF!</definedName>
    <definedName name="dbHansol" localSheetId="1">[4]Current!#REF!</definedName>
    <definedName name="dbHansol">[4]Current!#REF!</definedName>
    <definedName name="dbInfrastructure_Generic" localSheetId="0">#REF!</definedName>
    <definedName name="dbInfrastructure_Generic" localSheetId="1">#REF!</definedName>
    <definedName name="dbInfrastructure_Generic">#REF!</definedName>
    <definedName name="dbKap" localSheetId="0">[4]Current!#REF!</definedName>
    <definedName name="dbKap" localSheetId="1">[4]Current!#REF!</definedName>
    <definedName name="dbKap">[4]Current!#REF!</definedName>
    <definedName name="dbLAIFCosts" localSheetId="0">[4]Current!#REF!</definedName>
    <definedName name="dbLAIFCosts" localSheetId="1">[4]Current!#REF!</definedName>
    <definedName name="dbLAIFCosts">[4]Current!#REF!</definedName>
    <definedName name="dbLatin_American" localSheetId="0">#REF!</definedName>
    <definedName name="dbLatin_American" localSheetId="1">#REF!</definedName>
    <definedName name="dbLatin_American">#REF!</definedName>
    <definedName name="dbLylaw" localSheetId="0">#REF!</definedName>
    <definedName name="dbLylaw" localSheetId="1">#REF!</definedName>
    <definedName name="dbLylaw">#REF!</definedName>
    <definedName name="dbMandeville_directinvestment" localSheetId="0">[4]Current!#REF!</definedName>
    <definedName name="dbMandeville_directinvestment" localSheetId="1">[4]Current!#REF!</definedName>
    <definedName name="dbMandeville_directinvestment">[4]Current!#REF!</definedName>
    <definedName name="dbMandeville_LAIF" localSheetId="0">[4]Current!#REF!</definedName>
    <definedName name="dbMandeville_LAIF" localSheetId="1">[4]Current!#REF!</definedName>
    <definedName name="dbMandeville_LAIF">[4]Current!#REF!</definedName>
    <definedName name="dbMezzineFunds" localSheetId="0">#REF!</definedName>
    <definedName name="dbMezzineFunds" localSheetId="1">#REF!</definedName>
    <definedName name="dbMezzineFunds">#REF!</definedName>
    <definedName name="dbMezzinineCoInvest" localSheetId="0">#REF!</definedName>
    <definedName name="dbMezzinineCoInvest" localSheetId="1">#REF!</definedName>
    <definedName name="dbMezzinineCoInvest">#REF!</definedName>
    <definedName name="dbPFI" localSheetId="0">#REF!</definedName>
    <definedName name="dbPFI" localSheetId="1">#REF!</definedName>
    <definedName name="dbPFI">#REF!</definedName>
    <definedName name="dbPoerGenII" localSheetId="0">#REF!</definedName>
    <definedName name="dbPoerGenII" localSheetId="1">#REF!</definedName>
    <definedName name="dbPoerGenII">#REF!</definedName>
    <definedName name="dbPowerGenII" localSheetId="0">#REF!</definedName>
    <definedName name="dbPowerGenII" localSheetId="1">#REF!</definedName>
    <definedName name="dbPowerGenII">#REF!</definedName>
    <definedName name="dbSprintshanghai" localSheetId="0">[4]Current!#REF!</definedName>
    <definedName name="dbSprintshanghai" localSheetId="1">[4]Current!#REF!</definedName>
    <definedName name="dbSprintshanghai">[4]Current!#REF!</definedName>
    <definedName name="dbSuccessfulroad" localSheetId="0">[4]Current!#REF!</definedName>
    <definedName name="dbSuccessfulroad" localSheetId="1">[4]Current!#REF!</definedName>
    <definedName name="dbSuccessfulroad">[4]Current!#REF!</definedName>
    <definedName name="dbTCW" localSheetId="0">#REF!</definedName>
    <definedName name="dbTCW" localSheetId="1">#REF!</definedName>
    <definedName name="dbTCW">#REF!</definedName>
    <definedName name="dbTransport" localSheetId="0">[4]Current!#REF!</definedName>
    <definedName name="dbTransport" localSheetId="1">[4]Current!#REF!</definedName>
    <definedName name="dbTransport">[4]Current!#REF!</definedName>
    <definedName name="DebtEqvDiscRate" localSheetId="0">#REF!</definedName>
    <definedName name="DebtEqvDiscRate" localSheetId="1">#REF!</definedName>
    <definedName name="DebtEqvDiscRate">#REF!</definedName>
    <definedName name="def" localSheetId="0">'WP Sch 16'!def</definedName>
    <definedName name="def" localSheetId="1">'WP3 to Sch 16 (backup)'!def</definedName>
    <definedName name="def">[0]!def</definedName>
    <definedName name="DiscountRate" localSheetId="0">#REF!</definedName>
    <definedName name="DiscountRate" localSheetId="1">#REF!</definedName>
    <definedName name="DiscountRate">#REF!</definedName>
    <definedName name="DRI_Forecast">'[3]Interest Rate Summary'!$A$3:$IV$6</definedName>
    <definedName name="DWR_AS_OUT_02_7230" localSheetId="0">#REF!</definedName>
    <definedName name="DWR_AS_OUT_02_7230" localSheetId="1">#REF!</definedName>
    <definedName name="DWR_AS_OUT_02_7230">#REF!</definedName>
    <definedName name="DWR_ASin_01_102" localSheetId="0">#REF!</definedName>
    <definedName name="DWR_ASin_01_102" localSheetId="1">#REF!</definedName>
    <definedName name="DWR_ASin_01_102">#REF!</definedName>
    <definedName name="DWR_ASin_01_7215" localSheetId="0">#REF!</definedName>
    <definedName name="DWR_ASin_01_7215" localSheetId="1">#REF!</definedName>
    <definedName name="DWR_ASin_01_7215">#REF!</definedName>
    <definedName name="DWR_ASin_01_7230" localSheetId="0">#REF!</definedName>
    <definedName name="DWR_ASin_01_7230" localSheetId="1">#REF!</definedName>
    <definedName name="DWR_ASin_01_7230">#REF!</definedName>
    <definedName name="DWR_ASin_02_102" localSheetId="0">#REF!</definedName>
    <definedName name="DWR_ASin_02_102" localSheetId="1">#REF!</definedName>
    <definedName name="DWR_ASin_02_102">#REF!</definedName>
    <definedName name="DWR_ASin_02_7215" localSheetId="0">#REF!</definedName>
    <definedName name="DWR_ASin_02_7215" localSheetId="1">#REF!</definedName>
    <definedName name="DWR_ASin_02_7215">#REF!</definedName>
    <definedName name="DWR_ASin_02_7230" localSheetId="0">#REF!</definedName>
    <definedName name="DWR_ASin_02_7230" localSheetId="1">#REF!</definedName>
    <definedName name="DWR_ASin_02_7230">#REF!</definedName>
    <definedName name="DWR_ASin_03_102" localSheetId="0">#REF!</definedName>
    <definedName name="DWR_ASin_03_102" localSheetId="1">#REF!</definedName>
    <definedName name="DWR_ASin_03_102">#REF!</definedName>
    <definedName name="DWR_ASin_03_7215" localSheetId="0">#REF!</definedName>
    <definedName name="DWR_ASin_03_7215" localSheetId="1">#REF!</definedName>
    <definedName name="DWR_ASin_03_7215">#REF!</definedName>
    <definedName name="DWR_ASin_03_7230" localSheetId="0">#REF!</definedName>
    <definedName name="DWR_ASin_03_7230" localSheetId="1">#REF!</definedName>
    <definedName name="DWR_ASin_03_7230">#REF!</definedName>
    <definedName name="DWR_ASout_01_102" localSheetId="0">#REF!</definedName>
    <definedName name="DWR_ASout_01_102" localSheetId="1">#REF!</definedName>
    <definedName name="DWR_ASout_01_102">#REF!</definedName>
    <definedName name="DWR_ASout_01_7215" localSheetId="0">#REF!</definedName>
    <definedName name="DWR_ASout_01_7215" localSheetId="1">#REF!</definedName>
    <definedName name="DWR_ASout_01_7215">#REF!</definedName>
    <definedName name="DWR_ASout_01_7230" localSheetId="0">#REF!</definedName>
    <definedName name="DWR_ASout_01_7230" localSheetId="1">#REF!</definedName>
    <definedName name="DWR_ASout_01_7230">#REF!</definedName>
    <definedName name="DWR_ASout_02_102" localSheetId="0">#REF!</definedName>
    <definedName name="DWR_ASout_02_102" localSheetId="1">#REF!</definedName>
    <definedName name="DWR_ASout_02_102">#REF!</definedName>
    <definedName name="DWR_ASout_02_7215" localSheetId="0">#REF!</definedName>
    <definedName name="DWR_ASout_02_7215" localSheetId="1">#REF!</definedName>
    <definedName name="DWR_ASout_02_7215">#REF!</definedName>
    <definedName name="DWR_ASout_02_7230" localSheetId="0">#REF!</definedName>
    <definedName name="DWR_ASout_02_7230" localSheetId="1">#REF!</definedName>
    <definedName name="DWR_ASout_02_7230">#REF!</definedName>
    <definedName name="DWR_ASout_03_102" localSheetId="0">#REF!</definedName>
    <definedName name="DWR_ASout_03_102" localSheetId="1">#REF!</definedName>
    <definedName name="DWR_ASout_03_102">#REF!</definedName>
    <definedName name="DWR_ASout_03_7215" localSheetId="0">#REF!</definedName>
    <definedName name="DWR_ASout_03_7215" localSheetId="1">#REF!</definedName>
    <definedName name="DWR_ASout_03_7215">#REF!</definedName>
    <definedName name="DWR_ASout_03_7230" localSheetId="0">#REF!</definedName>
    <definedName name="DWR_ASout_03_7230" localSheetId="1">#REF!</definedName>
    <definedName name="DWR_ASout_03_7230">#REF!</definedName>
    <definedName name="EC_Discussion" localSheetId="0">#REF!</definedName>
    <definedName name="EC_Discussion" localSheetId="1">#REF!</definedName>
    <definedName name="EC_Discussion">#REF!</definedName>
    <definedName name="EC_Outlook" localSheetId="0">#REF!</definedName>
    <definedName name="EC_Outlook" localSheetId="1">#REF!</definedName>
    <definedName name="EC_Outlook">#REF!</definedName>
    <definedName name="EC_Table" localSheetId="0">#REF!</definedName>
    <definedName name="EC_Table" localSheetId="1">#REF!</definedName>
    <definedName name="EC_Table">#REF!</definedName>
    <definedName name="EIX_Discussion" localSheetId="0">#REF!</definedName>
    <definedName name="EIX_Discussion" localSheetId="1">#REF!</definedName>
    <definedName name="EIX_Discussion">#REF!</definedName>
    <definedName name="EIX_Outlook" localSheetId="0">#REF!</definedName>
    <definedName name="EIX_Outlook" localSheetId="1">#REF!</definedName>
    <definedName name="EIX_Outlook">#REF!</definedName>
    <definedName name="EIX_table" localSheetId="0">#REF!</definedName>
    <definedName name="EIX_table" localSheetId="1">#REF!</definedName>
    <definedName name="EIX_table">#REF!</definedName>
    <definedName name="EME_Discussion" localSheetId="0">#REF!</definedName>
    <definedName name="EME_Discussion" localSheetId="1">#REF!</definedName>
    <definedName name="EME_Discussion">#REF!</definedName>
    <definedName name="EME_Outlook" localSheetId="0">#REF!</definedName>
    <definedName name="EME_Outlook" localSheetId="1">#REF!</definedName>
    <definedName name="EME_Outlook">#REF!</definedName>
    <definedName name="Energy_01">'[14]Energy Components'!$A$6:$P$25</definedName>
    <definedName name="Energy_02">'[14]Energy Components'!$A$29:$P$59</definedName>
    <definedName name="Energy_03">'[14]Energy Components'!$A$62:$P$88</definedName>
    <definedName name="Energy_Intr">'[3]Interest Rate Summary'!$A$52:$IV$56</definedName>
    <definedName name="EnergyComponent_2001">'[14]Energy Components'!$A$6:$N$25</definedName>
    <definedName name="EnergyComponent_2002">'[14]Energy Components'!$A$29:$N$59</definedName>
    <definedName name="Esc">1.025</definedName>
    <definedName name="Europe" localSheetId="0">#REF!</definedName>
    <definedName name="Europe" localSheetId="1">#REF!</definedName>
    <definedName name="Europe">#REF!</definedName>
    <definedName name="Europe1" localSheetId="0">#REF!</definedName>
    <definedName name="Europe1" localSheetId="1">#REF!</definedName>
    <definedName name="Europe1">#REF!</definedName>
    <definedName name="Europe2" localSheetId="0">#REF!</definedName>
    <definedName name="Europe2" localSheetId="1">#REF!</definedName>
    <definedName name="Europe2">#REF!</definedName>
    <definedName name="Europe3" localSheetId="0">#REF!</definedName>
    <definedName name="Europe3" localSheetId="1">#REF!</definedName>
    <definedName name="Europe3">#REF!</definedName>
    <definedName name="ExcessEquity_1999" localSheetId="0">#REF!</definedName>
    <definedName name="ExcessEquity_1999" localSheetId="1">#REF!</definedName>
    <definedName name="ExcessEquity_1999">#REF!</definedName>
    <definedName name="ExcessEquity_2000" localSheetId="0">#REF!</definedName>
    <definedName name="ExcessEquity_2000" localSheetId="1">#REF!</definedName>
    <definedName name="ExcessEquity_2000">#REF!</definedName>
    <definedName name="ExcessEquity_2001" localSheetId="0">#REF!</definedName>
    <definedName name="ExcessEquity_2001" localSheetId="1">#REF!</definedName>
    <definedName name="ExcessEquity_2001">#REF!</definedName>
    <definedName name="fd" localSheetId="0">'WP Sch 16'!fd</definedName>
    <definedName name="fd" localSheetId="1">'WP3 to Sch 16 (backup)'!fd</definedName>
    <definedName name="fd">[0]!fd</definedName>
    <definedName name="FED_CATAXRATE" localSheetId="0">#REF!</definedName>
    <definedName name="FED_CATAXRATE" localSheetId="1">#REF!</definedName>
    <definedName name="FED_CATAXRATE">#REF!</definedName>
    <definedName name="FEDTAXRATE" localSheetId="0">#REF!</definedName>
    <definedName name="FEDTAXRATE" localSheetId="1">#REF!</definedName>
    <definedName name="FEDTAXRATE">#REF!</definedName>
    <definedName name="Ferronorte" localSheetId="0">[4]Current!#REF!</definedName>
    <definedName name="Ferronorte" localSheetId="1">[4]Current!#REF!</definedName>
    <definedName name="Ferronorte">[4]Current!#REF!</definedName>
    <definedName name="Ferronorte1" localSheetId="0">[4]Current!#REF!</definedName>
    <definedName name="Ferronorte1" localSheetId="1">[4]Current!#REF!</definedName>
    <definedName name="Ferronorte1">[4]Current!#REF!</definedName>
    <definedName name="Ferronorte2" localSheetId="0">[4]Current!#REF!</definedName>
    <definedName name="Ferronorte2" localSheetId="1">[4]Current!#REF!</definedName>
    <definedName name="Ferronorte2">[4]Current!#REF!</definedName>
    <definedName name="Ferronorte3" localSheetId="0">[4]Current!#REF!</definedName>
    <definedName name="Ferronorte3" localSheetId="1">[4]Current!#REF!</definedName>
    <definedName name="Ferronorte3">[4]Current!#REF!</definedName>
    <definedName name="Final___5_yr_TDBU_Capital_Budget" localSheetId="0">#REF!</definedName>
    <definedName name="Final___5_yr_TDBU_Capital_Budget" localSheetId="1">#REF!</definedName>
    <definedName name="Final___5_yr_TDBU_Capital_Budget">#REF!</definedName>
    <definedName name="FPP_2003" localSheetId="0">#REF!</definedName>
    <definedName name="FPP_2003" localSheetId="1">#REF!</definedName>
    <definedName name="FPP_2003">#REF!</definedName>
    <definedName name="FPP_2004" localSheetId="0">#REF!</definedName>
    <definedName name="FPP_2004" localSheetId="1">#REF!</definedName>
    <definedName name="FPP_2004">#REF!</definedName>
    <definedName name="FPP_2005" localSheetId="0">#REF!</definedName>
    <definedName name="FPP_2005" localSheetId="1">#REF!</definedName>
    <definedName name="FPP_2005">#REF!</definedName>
    <definedName name="g" localSheetId="0">'WP Sch 16'!g</definedName>
    <definedName name="g" localSheetId="1">'WP3 to Sch 16 (backup)'!g</definedName>
    <definedName name="g">[0]!g</definedName>
    <definedName name="Generic_Infrastructure" localSheetId="0">#REF!</definedName>
    <definedName name="Generic_Infrastructure" localSheetId="1">#REF!</definedName>
    <definedName name="Generic_Infrastructure">#REF!</definedName>
    <definedName name="graphexport" localSheetId="0">#REF!</definedName>
    <definedName name="graphexport" localSheetId="1">#REF!</definedName>
    <definedName name="graphexport">#REF!</definedName>
    <definedName name="Hansol1" localSheetId="0">[4]Current!#REF!</definedName>
    <definedName name="Hansol1" localSheetId="1">[4]Current!#REF!</definedName>
    <definedName name="Hansol1">[4]Current!#REF!</definedName>
    <definedName name="Hansol2" localSheetId="0">[4]Current!#REF!</definedName>
    <definedName name="Hansol2" localSheetId="1">[4]Current!#REF!</definedName>
    <definedName name="Hansol2">[4]Current!#REF!</definedName>
    <definedName name="Hansol3" localSheetId="0">[4]Current!#REF!</definedName>
    <definedName name="Hansol3" localSheetId="1">[4]Current!#REF!</definedName>
    <definedName name="Hansol3">[4]Current!#REF!</definedName>
    <definedName name="HTML_CodePage" hidden="1">1252</definedName>
    <definedName name="HTML_Control" localSheetId="0" hidden="1">{"'Summary'!$A$1:$J$24"}</definedName>
    <definedName name="HTML_Control" localSheetId="1" hidden="1">{"'Summary'!$A$1:$J$24"}</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Inc_Stmt_1996_2006">'[7]Income Stmt'!$A$41:$L$102</definedName>
    <definedName name="Income_Intr">'[3]Interest Rate Summary'!$A$61:$IV$62</definedName>
    <definedName name="Input_Items">'[7]Income Stmt'!$AK$4:$AQ$36</definedName>
    <definedName name="Interest">'[3]Intr Schedule'!$B$36:$BT$59</definedName>
    <definedName name="interst" localSheetId="0">#REF!</definedName>
    <definedName name="interst" localSheetId="1">#REF!</definedName>
    <definedName name="interst">#REF!</definedName>
    <definedName name="IntExp">'[7]Income Stmt'!$A$299:$L$357</definedName>
    <definedName name="IntInc">'[7]Income Stmt'!$A$283:$L$296</definedName>
    <definedName name="IntIncRate" localSheetId="0">#REF!</definedName>
    <definedName name="IntIncRate" localSheetId="1">#REF!</definedName>
    <definedName name="IntIncRate">#REF!</definedName>
    <definedName name="Kap" localSheetId="0">[4]Current!#REF!</definedName>
    <definedName name="Kap" localSheetId="1">[4]Current!#REF!</definedName>
    <definedName name="Kap">[4]Current!#REF!</definedName>
    <definedName name="key" localSheetId="0" hidden="1">'[5]Unit Data Real$'!#REF!</definedName>
    <definedName name="key" localSheetId="1" hidden="1">'[5]Unit Data Real$'!#REF!</definedName>
    <definedName name="key" hidden="1">'[5]Unit Data Real$'!#REF!</definedName>
    <definedName name="l" localSheetId="0">'WP Sch 16'!l</definedName>
    <definedName name="l" localSheetId="1">'WP3 to Sch 16 (backup)'!l</definedName>
    <definedName name="l">[0]!l</definedName>
    <definedName name="LAIFCosts" localSheetId="0">[4]Current!#REF!</definedName>
    <definedName name="LAIFCosts" localSheetId="1">[4]Current!#REF!</definedName>
    <definedName name="LAIFCosts">[4]Current!#REF!</definedName>
    <definedName name="LAIFCosts1" localSheetId="0">[4]Current!#REF!</definedName>
    <definedName name="LAIFCosts1" localSheetId="1">[4]Current!#REF!</definedName>
    <definedName name="LAIFCosts1">[4]Current!#REF!</definedName>
    <definedName name="LAIFCosts2" localSheetId="0">[4]Current!#REF!</definedName>
    <definedName name="LAIFCosts2" localSheetId="1">[4]Current!#REF!</definedName>
    <definedName name="LAIFCosts2">[4]Current!#REF!</definedName>
    <definedName name="LAIFCosts3" localSheetId="0">[4]Current!#REF!</definedName>
    <definedName name="LAIFCosts3" localSheetId="1">[4]Current!#REF!</definedName>
    <definedName name="LAIFCosts3">[4]Current!#REF!</definedName>
    <definedName name="Latin_American" localSheetId="0">#REF!</definedName>
    <definedName name="Latin_American" localSheetId="1">#REF!</definedName>
    <definedName name="Latin_American">#REF!</definedName>
    <definedName name="Latin_American1" localSheetId="0">#REF!</definedName>
    <definedName name="Latin_American1" localSheetId="1">#REF!</definedName>
    <definedName name="Latin_American1">#REF!</definedName>
    <definedName name="Latin_American3" localSheetId="0">#REF!</definedName>
    <definedName name="Latin_American3" localSheetId="1">#REF!</definedName>
    <definedName name="Latin_American3">#REF!</definedName>
    <definedName name="ListOffset" hidden="1">1</definedName>
    <definedName name="LTDIntRate" localSheetId="0">#REF!</definedName>
    <definedName name="LTDIntRate" localSheetId="1">#REF!</definedName>
    <definedName name="LTDIntRate">#REF!</definedName>
    <definedName name="Lylaw" localSheetId="0">#REF!</definedName>
    <definedName name="Lylaw" localSheetId="1">#REF!</definedName>
    <definedName name="Lylaw">#REF!</definedName>
    <definedName name="Lylaw1" localSheetId="0">#REF!</definedName>
    <definedName name="Lylaw1" localSheetId="1">#REF!</definedName>
    <definedName name="Lylaw1">#REF!</definedName>
    <definedName name="Lylaw2" localSheetId="0">#REF!</definedName>
    <definedName name="Lylaw2" localSheetId="1">#REF!</definedName>
    <definedName name="Lylaw2">#REF!</definedName>
    <definedName name="Lylaw3" localSheetId="0">#REF!</definedName>
    <definedName name="Lylaw3" localSheetId="1">#REF!</definedName>
    <definedName name="Lylaw3">#REF!</definedName>
    <definedName name="Mandeville_Direct1" localSheetId="0">[4]Current!#REF!</definedName>
    <definedName name="Mandeville_Direct1" localSheetId="1">[4]Current!#REF!</definedName>
    <definedName name="Mandeville_Direct1">[4]Current!#REF!</definedName>
    <definedName name="Mandeville_LAIF1" localSheetId="0">[4]Current!#REF!</definedName>
    <definedName name="Mandeville_LAIF1" localSheetId="1">[4]Current!#REF!</definedName>
    <definedName name="Mandeville_LAIF1">[4]Current!#REF!</definedName>
    <definedName name="March2003_Forecast" localSheetId="0">#REF!</definedName>
    <definedName name="March2003_Forecast" localSheetId="1">#REF!</definedName>
    <definedName name="March2003_Forecast">#REF!</definedName>
    <definedName name="MatlMgmt_RATE">[8]Setup!$D$71</definedName>
    <definedName name="MedTermRate" localSheetId="0">#REF!</definedName>
    <definedName name="MedTermRate" localSheetId="1">#REF!</definedName>
    <definedName name="MedTermRate">#REF!</definedName>
    <definedName name="MezzanineCo_Invest" localSheetId="0">#REF!</definedName>
    <definedName name="MezzanineCo_Invest" localSheetId="1">#REF!</definedName>
    <definedName name="MezzanineCo_Invest">#REF!</definedName>
    <definedName name="MezzanineFunds" localSheetId="0">#REF!</definedName>
    <definedName name="MezzanineFunds" localSheetId="1">#REF!</definedName>
    <definedName name="MezzanineFunds">#REF!</definedName>
    <definedName name="MezzineFunds" localSheetId="0">#REF!</definedName>
    <definedName name="MezzineFunds" localSheetId="1">#REF!</definedName>
    <definedName name="MezzineFunds">#REF!</definedName>
    <definedName name="MFC_BalSht">'[7]Edison Funding'!$A$163:$L$209</definedName>
    <definedName name="MFC_CashFlow">'[7]Edison Funding'!$A$123:$L$150</definedName>
    <definedName name="MFC_IncStmt">'[7]Edison Funding'!$A$37:$L$66</definedName>
    <definedName name="Monthly_CF" localSheetId="0">#REF!</definedName>
    <definedName name="Monthly_CF" localSheetId="1">#REF!</definedName>
    <definedName name="Monthly_CF">#REF!</definedName>
    <definedName name="MonthlyCashFow">'[7]Cash Flow'!$AI$33:$BJ$152</definedName>
    <definedName name="MonthlyCurrYr_IncStmt">'[7]Income Stmt'!$AM$42:$AY$95</definedName>
    <definedName name="MonthlyNextYr_IncStmt">'[7]Income Stmt'!$BA$41:$BM$95</definedName>
    <definedName name="n" localSheetId="0">'WP Sch 16'!n</definedName>
    <definedName name="n" localSheetId="1">'WP3 to Sch 16 (backup)'!n</definedName>
    <definedName name="n">[0]!n</definedName>
    <definedName name="NETTAX" localSheetId="0">#REF!</definedName>
    <definedName name="NETTAX" localSheetId="1">#REF!</definedName>
    <definedName name="NETTAX">#REF!</definedName>
    <definedName name="NewConsSums">[8]Setup!$AZ$106</definedName>
    <definedName name="NextYrCashFlow">'[7]Cash Flow'!$AX$165:$BJ$206</definedName>
    <definedName name="o" localSheetId="0">'WP Sch 16'!o</definedName>
    <definedName name="o" localSheetId="1">'WP3 to Sch 16 (backup)'!o</definedName>
    <definedName name="o">[0]!o</definedName>
    <definedName name="Oeight1">'[11]GRC Plus 2009'!$T$7:$T$190</definedName>
    <definedName name="Ofive1">'[11]GRC Plus 2009'!$Q$7:$Q$190</definedName>
    <definedName name="Ofour1">'[11]GRC Plus 2009'!$P$7:$P$190</definedName>
    <definedName name="OM" localSheetId="0">#REF!</definedName>
    <definedName name="OM" localSheetId="1">#REF!</definedName>
    <definedName name="OM">#REF!</definedName>
    <definedName name="OM_Capital">'[3]O&amp;M and Capital'!$A$3:$IV$57</definedName>
    <definedName name="OperExp">'[7]Income Stmt'!$A$360:$L$392</definedName>
    <definedName name="oprev0" localSheetId="0">#REF!</definedName>
    <definedName name="oprev0" localSheetId="1">#REF!</definedName>
    <definedName name="oprev0">#REF!</definedName>
    <definedName name="oprev1" localSheetId="0">#REF!</definedName>
    <definedName name="oprev1" localSheetId="1">#REF!</definedName>
    <definedName name="oprev1">#REF!</definedName>
    <definedName name="Oseven1">'[11]GRC Plus 2009'!$S$7:$S$190</definedName>
    <definedName name="Osix1">'[11]GRC Plus 2009'!$R$7:$R$190</definedName>
    <definedName name="OthConsSums">[8]Setup!$AZ$108</definedName>
    <definedName name="Other">'[3]Other '!$A$11:$IV$48</definedName>
    <definedName name="OutputData">[15]C600!$A$10:$O$473</definedName>
    <definedName name="p" localSheetId="0">'WP Sch 16'!p</definedName>
    <definedName name="p" localSheetId="1">'WP3 to Sch 16 (backup)'!p</definedName>
    <definedName name="p">[0]!p</definedName>
    <definedName name="Paid_Absence">[8]LoadingRates!$B$24</definedName>
    <definedName name="PAYROLL_TAX">[8]Setup!$D$70</definedName>
    <definedName name="PBPCNT">[8]Setup!$D$76</definedName>
    <definedName name="PP_Fuel">'[3]FPP - CDWR'!$A$1:$IV$55</definedName>
    <definedName name="PriceIncrement" localSheetId="0">#REF!</definedName>
    <definedName name="PriceIncrement" localSheetId="1">#REF!</definedName>
    <definedName name="PriceIncrement">#REF!</definedName>
    <definedName name="PRINT" localSheetId="0">#REF!</definedName>
    <definedName name="PRINT" localSheetId="1">#REF!</definedName>
    <definedName name="PRINT">#REF!</definedName>
    <definedName name="_xlnm.Print_Area" localSheetId="0">'WP Sch 16'!$B$2:$O$154</definedName>
    <definedName name="_xlnm.Print_Area" localSheetId="1">'WP3 to Sch 16 (backup)'!$B$2:$O$138</definedName>
    <definedName name="Print_Area_MI" localSheetId="0">#REF!</definedName>
    <definedName name="Print_Area_MI" localSheetId="1">#REF!</definedName>
    <definedName name="Print_Area_MI">#REF!</definedName>
    <definedName name="Print_monthly">'[7]Income Stmt'!$AL$42:$AY$101</definedName>
    <definedName name="_xlnm.Print_Titles" localSheetId="0">'WP Sch 16'!$2:$4</definedName>
    <definedName name="_xlnm.Print_Titles" localSheetId="1">'WP3 to Sch 16 (backup)'!$2:$4</definedName>
    <definedName name="print1" localSheetId="0">#REF!</definedName>
    <definedName name="print1" localSheetId="1">#REF!</definedName>
    <definedName name="print1">#REF!</definedName>
    <definedName name="print2" localSheetId="0">#REF!</definedName>
    <definedName name="print2" localSheetId="1">#REF!</definedName>
    <definedName name="print2">#REF!</definedName>
    <definedName name="PRINTA" localSheetId="0">#REF!</definedName>
    <definedName name="PRINTA" localSheetId="1">#REF!</definedName>
    <definedName name="PRINTA">#REF!</definedName>
    <definedName name="PRINTB" localSheetId="0">#REF!</definedName>
    <definedName name="PRINTB" localSheetId="1">#REF!</definedName>
    <definedName name="PRINTB">#REF!</definedName>
    <definedName name="Procuremt_RATE">[8]Setup!$D$72</definedName>
    <definedName name="Proscreen_Inputs">[3]Data!$A$31:$N$57</definedName>
    <definedName name="PXPur_2003" localSheetId="0">#REF!</definedName>
    <definedName name="PXPur_2003" localSheetId="1">#REF!</definedName>
    <definedName name="PXPur_2003">#REF!</definedName>
    <definedName name="PXPur_2004" localSheetId="0">#REF!</definedName>
    <definedName name="PXPur_2004" localSheetId="1">#REF!</definedName>
    <definedName name="PXPur_2004">#REF!</definedName>
    <definedName name="PXPur_2005" localSheetId="0">#REF!</definedName>
    <definedName name="PXPur_2005" localSheetId="1">#REF!</definedName>
    <definedName name="PXPur_2005">#REF!</definedName>
    <definedName name="PXSales_2003" localSheetId="0">#REF!</definedName>
    <definedName name="PXSales_2003" localSheetId="1">#REF!</definedName>
    <definedName name="PXSales_2003">#REF!</definedName>
    <definedName name="PXSales_2004" localSheetId="0">#REF!</definedName>
    <definedName name="PXSales_2004" localSheetId="1">#REF!</definedName>
    <definedName name="PXSales_2004">#REF!</definedName>
    <definedName name="PXSales_2005" localSheetId="0">#REF!</definedName>
    <definedName name="PXSales_2005" localSheetId="1">#REF!</definedName>
    <definedName name="PXSales_2005">#REF!</definedName>
    <definedName name="qxtbDailyForecasts" localSheetId="0">#REF!</definedName>
    <definedName name="qxtbDailyForecasts" localSheetId="1">#REF!</definedName>
    <definedName name="qxtbDailyForecasts">#REF!</definedName>
    <definedName name="qxtbDailyTransactions" localSheetId="0">#REF!</definedName>
    <definedName name="qxtbDailyTransactions" localSheetId="1">#REF!</definedName>
    <definedName name="qxtbDailyTransactions">#REF!</definedName>
    <definedName name="qxtbDailyTransactions_All" localSheetId="0">#REF!</definedName>
    <definedName name="qxtbDailyTransactions_All" localSheetId="1">#REF!</definedName>
    <definedName name="qxtbDailyTransactions_All">#REF!</definedName>
    <definedName name="Range_Name" localSheetId="0">#REF!</definedName>
    <definedName name="Range_Name" localSheetId="1">#REF!</definedName>
    <definedName name="Range_Name">#REF!</definedName>
    <definedName name="Rate_NT">[8]Setup!$C$176</definedName>
    <definedName name="RatebaseData_Avg">'[16](1) AVG RB_ALCAR'!$A$97:$N$133</definedName>
    <definedName name="RatioC">[8]Setup!$C$128</definedName>
    <definedName name="RatioCal2" localSheetId="0">'WP Sch 16'!RatioCal2</definedName>
    <definedName name="RatioCal2" localSheetId="1">'WP3 to Sch 16 (backup)'!RatioCal2</definedName>
    <definedName name="RatioCal2">[0]!RatioCal2</definedName>
    <definedName name="RatioCal3" localSheetId="0">'WP Sch 16'!RatioCal3</definedName>
    <definedName name="RatioCal3" localSheetId="1">'WP3 to Sch 16 (backup)'!RatioCal3</definedName>
    <definedName name="RatioCal3">[0]!RatioCal3</definedName>
    <definedName name="RatioCal4" localSheetId="0">'WP Sch 16'!RatioCal4</definedName>
    <definedName name="RatioCal4" localSheetId="1">'WP3 to Sch 16 (backup)'!RatioCal4</definedName>
    <definedName name="RatioCal4">[0]!RatioCal4</definedName>
    <definedName name="RatioCal5" localSheetId="0">'WP Sch 16'!RatioCal5</definedName>
    <definedName name="RatioCal5" localSheetId="1">'WP3 to Sch 16 (backup)'!RatioCal5</definedName>
    <definedName name="RatioCal5">[0]!RatioCal5</definedName>
    <definedName name="record1" localSheetId="0">#REF!</definedName>
    <definedName name="record1" localSheetId="1">#REF!</definedName>
    <definedName name="record1">#REF!</definedName>
    <definedName name="Record2" localSheetId="0">#REF!</definedName>
    <definedName name="Record2" localSheetId="1">#REF!</definedName>
    <definedName name="Record2">#REF!</definedName>
    <definedName name="Recorded" localSheetId="0">'[9]Budget by Acct.'!#REF!</definedName>
    <definedName name="Recorded" localSheetId="1">'[9]Budget by Acct.'!#REF!</definedName>
    <definedName name="Recorded">'[9]Budget by Acct.'!#REF!</definedName>
    <definedName name="RelConsSums">[8]Setup!$AZ$109</definedName>
    <definedName name="RemConsSums">[8]Setup!$AZ$107</definedName>
    <definedName name="ResMaint">'[7]Income Stmt'!$A$259:$L$281</definedName>
    <definedName name="revenue">'[17]Revenue (2001-2005)'!$A$1:$IV$40</definedName>
    <definedName name="Revenues">[3]Revenues!$A$1:$IV$48</definedName>
    <definedName name="REVREQ" localSheetId="0">#REF!</definedName>
    <definedName name="REVREQ" localSheetId="1">#REF!</definedName>
    <definedName name="REVREQ">#REF!</definedName>
    <definedName name="SCE_Discussion" localSheetId="0">#REF!</definedName>
    <definedName name="SCE_Discussion" localSheetId="1">#REF!</definedName>
    <definedName name="SCE_Discussion">#REF!</definedName>
    <definedName name="SCE_Outlook" localSheetId="0">#REF!</definedName>
    <definedName name="SCE_Outlook" localSheetId="1">#REF!</definedName>
    <definedName name="SCE_Outlook">#REF!</definedName>
    <definedName name="SCE_Table" localSheetId="0">#REF!</definedName>
    <definedName name="SCE_Table" localSheetId="1">#REF!</definedName>
    <definedName name="SCE_Table">#REF!</definedName>
    <definedName name="Scenario">'[7]Cash Flow'!$CK$98:$CU$161</definedName>
    <definedName name="solver_cvg" hidden="1">0.0001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3</definedName>
    <definedName name="solver_val" hidden="1">140835</definedName>
    <definedName name="SONGS1">'[13]2001 Purchases, 100%'!$Q$3</definedName>
    <definedName name="SONGS23">'[13]2001 Purchases, 100%'!$Q$2</definedName>
    <definedName name="Sprintshanghai1" localSheetId="0">[4]Current!#REF!</definedName>
    <definedName name="Sprintshanghai1" localSheetId="1">[4]Current!#REF!</definedName>
    <definedName name="Sprintshanghai1">[4]Current!#REF!</definedName>
    <definedName name="ST_Int_01">'[14]ST Interest Exp_Inc'!$A$39:$O$69</definedName>
    <definedName name="ST_Int_03">'[14]ST Interest Exp_Inc'!$A$136:$O$167</definedName>
    <definedName name="ST_Intr_02">'[14]ST Interest Exp_Inc'!$A$72:$O$103</definedName>
    <definedName name="Successfulroad1" localSheetId="0">[4]Current!#REF!</definedName>
    <definedName name="Successfulroad1" localSheetId="1">[4]Current!#REF!</definedName>
    <definedName name="Successfulroad1">[4]Current!#REF!</definedName>
    <definedName name="SUMMARY" localSheetId="0">#REF!</definedName>
    <definedName name="SUMMARY" localSheetId="1">#REF!</definedName>
    <definedName name="SUMMARY">#REF!</definedName>
    <definedName name="sysrevenue" localSheetId="0">#REF!</definedName>
    <definedName name="sysrevenue" localSheetId="1">#REF!</definedName>
    <definedName name="sysrevenue">#REF!</definedName>
    <definedName name="sysrevs" localSheetId="0">#REF!</definedName>
    <definedName name="sysrevs" localSheetId="1">#REF!</definedName>
    <definedName name="sysrevs">#REF!</definedName>
    <definedName name="TCW" localSheetId="0">#REF!</definedName>
    <definedName name="TCW" localSheetId="1">#REF!</definedName>
    <definedName name="TCW">#REF!</definedName>
    <definedName name="TEST1" localSheetId="0">#REF!</definedName>
    <definedName name="TEST1" localSheetId="1">#REF!</definedName>
    <definedName name="TEST1">#REF!</definedName>
    <definedName name="TESTHKEY" localSheetId="0">#REF!</definedName>
    <definedName name="TESTHKEY" localSheetId="1">#REF!</definedName>
    <definedName name="TESTHKEY">#REF!</definedName>
    <definedName name="TESTKEYS" localSheetId="0">#REF!</definedName>
    <definedName name="TESTKEYS" localSheetId="1">#REF!</definedName>
    <definedName name="TESTKEYS">#REF!</definedName>
    <definedName name="TESTVKEY" localSheetId="0">#REF!</definedName>
    <definedName name="TESTVKEY" localSheetId="1">#REF!</definedName>
    <definedName name="TESTVKEY">#REF!</definedName>
    <definedName name="Tot_Dir_Contract">[8]Setup!$C$207</definedName>
    <definedName name="Total_Interest" localSheetId="0">'[14]Other (01-03)'!#REF!</definedName>
    <definedName name="Total_Interest" localSheetId="1">'[14]Other (01-03)'!#REF!</definedName>
    <definedName name="Total_Interest">'[14]Other (01-03)'!#REF!</definedName>
    <definedName name="TRANS_SUBS" localSheetId="0">'[18]Transmission - Lines'!#REF!</definedName>
    <definedName name="TRANS_SUBS" localSheetId="1">'[18]Transmission - Lines'!#REF!</definedName>
    <definedName name="TRANS_SUBS">'[18]Transmission - Lines'!#REF!</definedName>
    <definedName name="Transport" localSheetId="0">[4]Current!#REF!</definedName>
    <definedName name="Transport" localSheetId="1">[4]Current!#REF!</definedName>
    <definedName name="Transport">[4]Current!#REF!</definedName>
    <definedName name="Transport1" localSheetId="0">[4]Current!#REF!</definedName>
    <definedName name="Transport1" localSheetId="1">[4]Current!#REF!</definedName>
    <definedName name="Transport1">[4]Current!#REF!</definedName>
    <definedName name="Transport2" localSheetId="0">[4]Current!#REF!</definedName>
    <definedName name="Transport2" localSheetId="1">[4]Current!#REF!</definedName>
    <definedName name="Transport2">[4]Current!#REF!</definedName>
    <definedName name="Transport3" localSheetId="0">[4]Current!#REF!</definedName>
    <definedName name="Transport3" localSheetId="1">[4]Current!#REF!</definedName>
    <definedName name="Transport3">[4]Current!#REF!</definedName>
    <definedName name="ttttt" localSheetId="0">'WP Sch 16'!ttttt</definedName>
    <definedName name="ttttt" localSheetId="1">'WP3 to Sch 16 (backup)'!ttttt</definedName>
    <definedName name="ttttt">[0]!ttttt</definedName>
    <definedName name="u" localSheetId="0">'WP Sch 16'!u</definedName>
    <definedName name="u" localSheetId="1">'WP3 to Sch 16 (backup)'!u</definedName>
    <definedName name="u">[0]!u</definedName>
    <definedName name="Value_Added_Base">'[7]Value Added'!$E$44:$AX$113</definedName>
    <definedName name="VARP2" localSheetId="0">#REF!</definedName>
    <definedName name="VARP2" localSheetId="1">#REF!</definedName>
    <definedName name="VARP2">#REF!</definedName>
    <definedName name="WorkersComp">[8]Setup!$D$75</definedName>
    <definedName name="wrn.Cash._.Forecast._.Monthly._.Update." localSheetId="0" hidden="1">{#N/A,#N/A,FALSE,"Edison";#N/A,#N/A,FALSE," EIX"}</definedName>
    <definedName name="wrn.Cash._.Forecast._.Monthly._.Update." localSheetId="1" hidden="1">{#N/A,#N/A,FALSE,"Edison";#N/A,#N/A,FALSE," EIX"}</definedName>
    <definedName name="wrn.Cash._.Forecast._.Monthly._.Update." hidden="1">{#N/A,#N/A,FALSE,"Edison";#N/A,#N/A,FALSE," EIX"}</definedName>
    <definedName name="x" localSheetId="0">'WP Sch 16'!x</definedName>
    <definedName name="x" localSheetId="1">'WP3 to Sch 16 (backup)'!x</definedName>
    <definedName name="x">[0]!x</definedName>
    <definedName name="xxx" localSheetId="0">'WP Sch 16'!xxx</definedName>
    <definedName name="xxx" localSheetId="1">'WP3 to Sch 16 (backup)'!xxx</definedName>
    <definedName name="xxx">[0]!xxx</definedName>
    <definedName name="y" localSheetId="0">'WP Sch 16'!y</definedName>
    <definedName name="y" localSheetId="1">'WP3 to Sch 16 (backup)'!y</definedName>
    <definedName name="y">[0]!y</definedName>
    <definedName name="Z_2076675E_4290_47A8_9746_478C566E37E5_.wvu.FilterData" localSheetId="0" hidden="1">'WP Sch 16'!$B$3:$O$62</definedName>
    <definedName name="Z_2076675E_4290_47A8_9746_478C566E37E5_.wvu.FilterData" localSheetId="1" hidden="1">'WP3 to Sch 16 (backup)'!$A$3:$O$91</definedName>
    <definedName name="Z_6B81D7D8_2600_4506_BD9F_9C440C5484A4_.wvu.Cols" localSheetId="1" hidden="1">'WP3 to Sch 16 (backup)'!$L:$O</definedName>
    <definedName name="Z_6B81D7D8_2600_4506_BD9F_9C440C5484A4_.wvu.FilterData" localSheetId="1" hidden="1">'WP3 to Sch 16 (backup)'!$A$3:$O$91</definedName>
    <definedName name="Z_6B81D7D8_2600_4506_BD9F_9C440C5484A4_.wvu.PrintArea" localSheetId="1" hidden="1">'WP3 to Sch 16 (backup)'!$B$2:$O$138</definedName>
    <definedName name="Z_6B81D7D8_2600_4506_BD9F_9C440C5484A4_.wvu.PrintTitles" localSheetId="1" hidden="1">'WP3 to Sch 16 (backup)'!$2:$4</definedName>
    <definedName name="Z_6B81D7D8_2600_4506_BD9F_9C440C5484A4_.wvu.Rows" localSheetId="1" hidden="1">'WP3 to Sch 16 (backup)'!$94:$138</definedName>
    <definedName name="Z_775DED58_7CC7_479D_863B_0C307AFF8D0C_.wvu.FilterData" localSheetId="0" hidden="1">'WP Sch 16'!$B$3:$O$62</definedName>
    <definedName name="Z_775DED58_7CC7_479D_863B_0C307AFF8D0C_.wvu.FilterData" localSheetId="1" hidden="1">'WP3 to Sch 16 (backup)'!$A$3:$O$91</definedName>
    <definedName name="Z_85808321_DFCD_47D3_B3A3_251B6D2485F9_.wvu.Cols" localSheetId="1" hidden="1">'WP3 to Sch 16 (backup)'!$L:$O</definedName>
    <definedName name="Z_85808321_DFCD_47D3_B3A3_251B6D2485F9_.wvu.FilterData" localSheetId="1" hidden="1">'WP3 to Sch 16 (backup)'!$A$3:$O$91</definedName>
    <definedName name="Z_85808321_DFCD_47D3_B3A3_251B6D2485F9_.wvu.PrintArea" localSheetId="1" hidden="1">'WP3 to Sch 16 (backup)'!$B$2:$K$92</definedName>
    <definedName name="Z_85808321_DFCD_47D3_B3A3_251B6D2485F9_.wvu.PrintTitles" localSheetId="1" hidden="1">'WP3 to Sch 16 (backup)'!$2:$4</definedName>
    <definedName name="Z_85808321_DFCD_47D3_B3A3_251B6D2485F9_.wvu.Rows" localSheetId="1" hidden="1">'WP3 to Sch 16 (backup)'!$94:$138</definedName>
    <definedName name="Z_9DCD5491_6828_4829_B969_D06DDC6737F9_.wvu.Rows" hidden="1">'[19]Graph Data'!$A$6:$IV$7,'[19]Graph Data'!$A$14:$IV$17,'[19]Graph Data'!$A$19:$IV$30,'[19]Graph Data'!$A$32:$IV$40</definedName>
    <definedName name="Z_AB9F1D98_BF81_4CB0_8A45_92C44F32B51D_.wvu.FilterData" localSheetId="0" hidden="1">'WP Sch 16'!$B$3:$O$62</definedName>
    <definedName name="Z_AB9F1D98_BF81_4CB0_8A45_92C44F32B51D_.wvu.FilterData" localSheetId="1" hidden="1">'WP3 to Sch 16 (backup)'!$A$3:$O$91</definedName>
    <definedName name="Z_ADFEDC25_2818_43FF_B9F1_C3F24DE605F6_.wvu.FilterData" localSheetId="0" hidden="1">'WP Sch 16'!$B$3:$O$62</definedName>
    <definedName name="Z_ADFEDC25_2818_43FF_B9F1_C3F24DE605F6_.wvu.FilterData" localSheetId="1" hidden="1">'WP3 to Sch 16 (backup)'!$A$3:$O$91</definedName>
    <definedName name="Z_B6D26480_2225_4B43_9D4A_0F5D656347A0_.wvu.FilterData" localSheetId="0" hidden="1">'WP Sch 16'!$A$3:$O$154</definedName>
    <definedName name="Z_C8F86881_AF82_4B92_ABDC_2F1F919D6AE5_.wvu.FilterData" localSheetId="0" hidden="1">'WP Sch 16'!$B$3:$O$62</definedName>
    <definedName name="Z_C8F86881_AF82_4B92_ABDC_2F1F919D6AE5_.wvu.FilterData" localSheetId="1" hidden="1">'WP3 to Sch 16 (backup)'!$A$3:$O$91</definedName>
    <definedName name="Z_E019AF3A_DE22_4CEC_BCC3_F3C0BCDAFB81_.wvu.Cols" localSheetId="1" hidden="1">'WP3 to Sch 16 (backup)'!$L:$O</definedName>
    <definedName name="Z_E019AF3A_DE22_4CEC_BCC3_F3C0BCDAFB81_.wvu.FilterData" localSheetId="1" hidden="1">'WP3 to Sch 16 (backup)'!$A$3:$O$91</definedName>
    <definedName name="Z_E019AF3A_DE22_4CEC_BCC3_F3C0BCDAFB81_.wvu.PrintArea" localSheetId="1" hidden="1">'WP3 to Sch 16 (backup)'!$B$2:$K$92</definedName>
    <definedName name="Z_E019AF3A_DE22_4CEC_BCC3_F3C0BCDAFB81_.wvu.PrintTitles" localSheetId="1" hidden="1">'WP3 to Sch 16 (backup)'!$2:$4</definedName>
    <definedName name="Z_E019AF3A_DE22_4CEC_BCC3_F3C0BCDAFB81_.wvu.Rows" localSheetId="1" hidden="1">'WP3 to Sch 16 (backup)'!$94:$138</definedName>
    <definedName name="Z_F5FA3D77_5066_400E_9DD0_C08F76D08182_.wvu.Cols" localSheetId="1" hidden="1">'WP3 to Sch 16 (backup)'!$L:$O</definedName>
    <definedName name="Z_F5FA3D77_5066_400E_9DD0_C08F76D08182_.wvu.FilterData" localSheetId="1" hidden="1">'WP3 to Sch 16 (backup)'!$A$3:$O$91</definedName>
    <definedName name="Z_F5FA3D77_5066_400E_9DD0_C08F76D08182_.wvu.PrintArea" localSheetId="1" hidden="1">'WP3 to Sch 16 (backup)'!$B$2:$K$92</definedName>
    <definedName name="Z_F5FA3D77_5066_400E_9DD0_C08F76D08182_.wvu.PrintTitles" localSheetId="1" hidden="1">'WP3 to Sch 16 (backup)'!$2:$4</definedName>
    <definedName name="Z_F5FA3D77_5066_400E_9DD0_C08F76D08182_.wvu.Rows" localSheetId="1" hidden="1">'WP3 to Sch 16 (backup)'!$94:$138</definedName>
    <definedName name="Z_FAD84690_5E31_402B_977B_179650B3B53D_.wvu.Rows" hidden="1">'[19]Graph Data'!$A$6:$IV$7,'[19]Graph Data'!$A$14:$IV$17,'[19]Graph Data'!$A$19:$IV$30,'[19]Graph Data'!$A$32:$IV$40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9" i="1" l="1"/>
  <c r="J139" i="1"/>
  <c r="K139" i="1"/>
  <c r="L139" i="1"/>
  <c r="M139" i="1"/>
  <c r="N139" i="1"/>
  <c r="O139" i="1"/>
  <c r="H139" i="1"/>
  <c r="O137" i="1"/>
  <c r="K137" i="1"/>
  <c r="I95" i="1" l="1"/>
  <c r="J95" i="1"/>
  <c r="L95" i="1"/>
  <c r="M95" i="1"/>
  <c r="N95" i="1"/>
  <c r="H95" i="1"/>
  <c r="I54" i="1" l="1"/>
  <c r="J54" i="1"/>
  <c r="I18" i="1"/>
  <c r="J18" i="1"/>
  <c r="I11" i="1" l="1"/>
  <c r="J11" i="1"/>
  <c r="K68" i="1" l="1"/>
  <c r="I114" i="1"/>
  <c r="J114" i="1"/>
  <c r="H114" i="1"/>
  <c r="K113" i="1"/>
  <c r="K111" i="1"/>
  <c r="K112" i="1"/>
  <c r="I66" i="1"/>
  <c r="J66" i="1"/>
  <c r="H66" i="1"/>
  <c r="K65" i="1"/>
  <c r="N66" i="1"/>
  <c r="M66" i="1"/>
  <c r="K64" i="1"/>
  <c r="K45" i="1"/>
  <c r="K15" i="1"/>
  <c r="K66" i="1" l="1"/>
  <c r="N114" i="1"/>
  <c r="O112" i="1"/>
  <c r="M114" i="1"/>
  <c r="O68" i="1"/>
  <c r="K114" i="1"/>
  <c r="O111" i="1"/>
  <c r="O113" i="1"/>
  <c r="L114" i="1"/>
  <c r="O64" i="1"/>
  <c r="O65" i="1"/>
  <c r="L66" i="1"/>
  <c r="O45" i="1"/>
  <c r="O15" i="1"/>
  <c r="M11" i="1" l="1"/>
  <c r="N18" i="1"/>
  <c r="M18" i="1"/>
  <c r="N11" i="1"/>
  <c r="O114" i="1"/>
  <c r="O66" i="1"/>
  <c r="I117" i="1" l="1"/>
  <c r="J117" i="1"/>
  <c r="H117" i="1"/>
  <c r="K109" i="1"/>
  <c r="O109" i="1" l="1"/>
  <c r="K129" i="1"/>
  <c r="K128" i="1"/>
  <c r="I124" i="1"/>
  <c r="J124" i="1"/>
  <c r="I135" i="1"/>
  <c r="J135" i="1"/>
  <c r="K127" i="1"/>
  <c r="K132" i="1"/>
  <c r="K134" i="1"/>
  <c r="K75" i="1"/>
  <c r="N117" i="1"/>
  <c r="M117" i="1"/>
  <c r="L117" i="1"/>
  <c r="O100" i="1" l="1"/>
  <c r="O143" i="1"/>
  <c r="O98" i="1"/>
  <c r="O99" i="1"/>
  <c r="O102" i="1"/>
  <c r="O75" i="1"/>
  <c r="O145" i="1"/>
  <c r="O97" i="1"/>
  <c r="O101" i="1"/>
  <c r="O144" i="1"/>
  <c r="O128" i="1"/>
  <c r="O116" i="1"/>
  <c r="O117" i="1" s="1"/>
  <c r="O134" i="1"/>
  <c r="O132" i="1"/>
  <c r="O127" i="1"/>
  <c r="O138" i="1"/>
  <c r="N124" i="1"/>
  <c r="O141" i="1"/>
  <c r="O129" i="1"/>
  <c r="O123" i="1"/>
  <c r="M135" i="1"/>
  <c r="O121" i="1"/>
  <c r="L124" i="1"/>
  <c r="O131" i="1"/>
  <c r="M124" i="1"/>
  <c r="O130" i="1"/>
  <c r="L135" i="1"/>
  <c r="O133" i="1"/>
  <c r="O126" i="1"/>
  <c r="N135" i="1"/>
  <c r="O122" i="1"/>
  <c r="O135" i="1" l="1"/>
  <c r="O124" i="1"/>
  <c r="I89" i="1" l="1"/>
  <c r="J89" i="1"/>
  <c r="H89" i="1"/>
  <c r="K94" i="1"/>
  <c r="K93" i="1"/>
  <c r="K91" i="1"/>
  <c r="K88" i="1"/>
  <c r="K87" i="1"/>
  <c r="K86" i="1"/>
  <c r="K85" i="1"/>
  <c r="M89" i="1"/>
  <c r="L89" i="1"/>
  <c r="K84" i="1"/>
  <c r="K97" i="1"/>
  <c r="I103" i="1"/>
  <c r="J103" i="1"/>
  <c r="H103" i="1"/>
  <c r="K101" i="1"/>
  <c r="K100" i="1"/>
  <c r="K99" i="1"/>
  <c r="K98" i="1"/>
  <c r="K102" i="1"/>
  <c r="M103" i="1"/>
  <c r="K95" i="1" l="1"/>
  <c r="K89" i="1"/>
  <c r="O87" i="1"/>
  <c r="O88" i="1"/>
  <c r="K103" i="1"/>
  <c r="O94" i="1"/>
  <c r="N103" i="1"/>
  <c r="L103" i="1"/>
  <c r="O93" i="1"/>
  <c r="O86" i="1"/>
  <c r="O84" i="1"/>
  <c r="O85" i="1"/>
  <c r="N89" i="1"/>
  <c r="O91" i="1"/>
  <c r="O95" i="1" l="1"/>
  <c r="O89" i="1"/>
  <c r="L18" i="1" l="1"/>
  <c r="H18" i="1"/>
  <c r="K10" i="1"/>
  <c r="O10" i="1"/>
  <c r="H11" i="1"/>
  <c r="H60" i="1"/>
  <c r="H54" i="1"/>
  <c r="I42" i="1"/>
  <c r="L11" i="1" l="1"/>
  <c r="I27" i="1"/>
  <c r="I60" i="1"/>
  <c r="I33" i="1"/>
  <c r="J27" i="1"/>
  <c r="J33" i="1"/>
  <c r="J42" i="1"/>
  <c r="J60" i="1"/>
  <c r="I47" i="1"/>
  <c r="J47" i="1"/>
  <c r="I70" i="1" l="1"/>
  <c r="J70" i="1"/>
  <c r="H47" i="1"/>
  <c r="H33" i="1"/>
  <c r="L54" i="1" l="1"/>
  <c r="K37" i="1"/>
  <c r="L47" i="1"/>
  <c r="O37" i="1"/>
  <c r="K46" i="1"/>
  <c r="L33" i="1"/>
  <c r="K53" i="1"/>
  <c r="O46" i="1"/>
  <c r="K44" i="1"/>
  <c r="O44" i="1"/>
  <c r="O52" i="1"/>
  <c r="K29" i="1"/>
  <c r="K49" i="1"/>
  <c r="K51" i="1"/>
  <c r="K52" i="1"/>
  <c r="K36" i="1"/>
  <c r="O36" i="1"/>
  <c r="K50" i="1"/>
  <c r="O49" i="1"/>
  <c r="O50" i="1"/>
  <c r="O53" i="1"/>
  <c r="K31" i="1"/>
  <c r="M33" i="1"/>
  <c r="O31" i="1"/>
  <c r="N33" i="1"/>
  <c r="K32" i="1"/>
  <c r="M54" i="1" l="1"/>
  <c r="O51" i="1"/>
  <c r="O54" i="1" s="1"/>
  <c r="N54" i="1"/>
  <c r="K54" i="1"/>
  <c r="K33" i="1"/>
  <c r="O32" i="1"/>
  <c r="O33" i="1" s="1"/>
  <c r="K47" i="1"/>
  <c r="N47" i="1"/>
  <c r="O47" i="1"/>
  <c r="M47" i="1"/>
  <c r="O29" i="1"/>
  <c r="J132" i="2" l="1"/>
  <c r="J138" i="2" s="1"/>
  <c r="I132" i="2"/>
  <c r="I138" i="2" s="1"/>
  <c r="H132" i="2"/>
  <c r="H138" i="2" s="1"/>
  <c r="N130" i="2"/>
  <c r="M130" i="2"/>
  <c r="L130" i="2"/>
  <c r="K130" i="2"/>
  <c r="J130" i="2"/>
  <c r="I130" i="2"/>
  <c r="H130" i="2"/>
  <c r="O129" i="2"/>
  <c r="N129" i="2"/>
  <c r="M129" i="2"/>
  <c r="K129" i="2"/>
  <c r="O128" i="2"/>
  <c r="N128" i="2"/>
  <c r="M128" i="2"/>
  <c r="K128" i="2"/>
  <c r="O127" i="2"/>
  <c r="O130" i="2" s="1"/>
  <c r="N127" i="2"/>
  <c r="M127" i="2"/>
  <c r="K127" i="2"/>
  <c r="O125" i="2"/>
  <c r="N125" i="2"/>
  <c r="M125" i="2"/>
  <c r="K125" i="2"/>
  <c r="O124" i="2"/>
  <c r="N124" i="2"/>
  <c r="M124" i="2"/>
  <c r="K124" i="2"/>
  <c r="N122" i="2"/>
  <c r="M122" i="2"/>
  <c r="M132" i="2" s="1"/>
  <c r="L122" i="2"/>
  <c r="K122" i="2"/>
  <c r="J122" i="2"/>
  <c r="I122" i="2"/>
  <c r="H122" i="2"/>
  <c r="O121" i="2"/>
  <c r="N121" i="2"/>
  <c r="M121" i="2"/>
  <c r="K121" i="2"/>
  <c r="O120" i="2"/>
  <c r="N120" i="2"/>
  <c r="M120" i="2"/>
  <c r="K120" i="2"/>
  <c r="O119" i="2"/>
  <c r="N119" i="2"/>
  <c r="M119" i="2"/>
  <c r="K119" i="2"/>
  <c r="O118" i="2"/>
  <c r="O122" i="2" s="1"/>
  <c r="N118" i="2"/>
  <c r="M118" i="2"/>
  <c r="K118" i="2"/>
  <c r="N116" i="2"/>
  <c r="N132" i="2" s="1"/>
  <c r="M116" i="2"/>
  <c r="L116" i="2"/>
  <c r="L132" i="2" s="1"/>
  <c r="L138" i="2" s="1"/>
  <c r="K116" i="2"/>
  <c r="K132" i="2" s="1"/>
  <c r="K138" i="2" s="1"/>
  <c r="J116" i="2"/>
  <c r="I116" i="2"/>
  <c r="H116" i="2"/>
  <c r="O115" i="2"/>
  <c r="N115" i="2"/>
  <c r="M115" i="2"/>
  <c r="L115" i="2"/>
  <c r="K115" i="2"/>
  <c r="O114" i="2"/>
  <c r="N114" i="2"/>
  <c r="M114" i="2"/>
  <c r="L114" i="2"/>
  <c r="K114" i="2"/>
  <c r="O113" i="2"/>
  <c r="N113" i="2"/>
  <c r="M113" i="2"/>
  <c r="K113" i="2"/>
  <c r="O112" i="2"/>
  <c r="N112" i="2"/>
  <c r="M112" i="2"/>
  <c r="K112" i="2"/>
  <c r="O109" i="2"/>
  <c r="N109" i="2"/>
  <c r="M109" i="2"/>
  <c r="L109" i="2"/>
  <c r="K109" i="2"/>
  <c r="J109" i="2"/>
  <c r="I109" i="2"/>
  <c r="H109" i="2"/>
  <c r="O108" i="2"/>
  <c r="N108" i="2"/>
  <c r="M108" i="2"/>
  <c r="K108" i="2"/>
  <c r="N105" i="2"/>
  <c r="N138" i="2" s="1"/>
  <c r="M105" i="2"/>
  <c r="M138" i="2" s="1"/>
  <c r="L105" i="2"/>
  <c r="K105" i="2"/>
  <c r="J105" i="2"/>
  <c r="I105" i="2"/>
  <c r="H105" i="2"/>
  <c r="O104" i="2"/>
  <c r="N104" i="2"/>
  <c r="M104" i="2"/>
  <c r="L104" i="2"/>
  <c r="K104" i="2"/>
  <c r="O103" i="2"/>
  <c r="N103" i="2"/>
  <c r="M103" i="2"/>
  <c r="L103" i="2"/>
  <c r="K103" i="2"/>
  <c r="O102" i="2"/>
  <c r="N102" i="2"/>
  <c r="M102" i="2"/>
  <c r="L102" i="2"/>
  <c r="K102" i="2"/>
  <c r="O101" i="2"/>
  <c r="N101" i="2"/>
  <c r="M101" i="2"/>
  <c r="L101" i="2"/>
  <c r="K101" i="2"/>
  <c r="O100" i="2"/>
  <c r="N100" i="2"/>
  <c r="M100" i="2"/>
  <c r="L100" i="2"/>
  <c r="K100" i="2"/>
  <c r="O99" i="2"/>
  <c r="N99" i="2"/>
  <c r="M99" i="2"/>
  <c r="L99" i="2"/>
  <c r="K99" i="2"/>
  <c r="O98" i="2"/>
  <c r="N98" i="2"/>
  <c r="M98" i="2"/>
  <c r="L98" i="2"/>
  <c r="K98" i="2"/>
  <c r="O97" i="2"/>
  <c r="N97" i="2"/>
  <c r="M97" i="2"/>
  <c r="L97" i="2"/>
  <c r="K97" i="2"/>
  <c r="O96" i="2"/>
  <c r="N96" i="2"/>
  <c r="M96" i="2"/>
  <c r="L96" i="2"/>
  <c r="K96" i="2"/>
  <c r="O95" i="2"/>
  <c r="O105" i="2" s="1"/>
  <c r="N95" i="2"/>
  <c r="M95" i="2"/>
  <c r="L95" i="2"/>
  <c r="K95" i="2"/>
  <c r="I92" i="2"/>
  <c r="I134" i="2" s="1"/>
  <c r="I136" i="2" s="1"/>
  <c r="H92" i="2"/>
  <c r="O91" i="2"/>
  <c r="N91" i="2"/>
  <c r="M91" i="2"/>
  <c r="L91" i="2"/>
  <c r="K91" i="2"/>
  <c r="O90" i="2"/>
  <c r="N90" i="2"/>
  <c r="M90" i="2"/>
  <c r="L90" i="2"/>
  <c r="K90" i="2"/>
  <c r="O89" i="2"/>
  <c r="N89" i="2"/>
  <c r="M89" i="2"/>
  <c r="L89" i="2"/>
  <c r="K89" i="2"/>
  <c r="O88" i="2"/>
  <c r="N88" i="2"/>
  <c r="M88" i="2"/>
  <c r="L88" i="2"/>
  <c r="K88" i="2"/>
  <c r="N86" i="2"/>
  <c r="M86" i="2"/>
  <c r="L86" i="2"/>
  <c r="K86" i="2"/>
  <c r="J86" i="2"/>
  <c r="I86" i="2"/>
  <c r="H86" i="2"/>
  <c r="O85" i="2"/>
  <c r="O86" i="2" s="1"/>
  <c r="N85" i="2"/>
  <c r="M85" i="2"/>
  <c r="L85" i="2"/>
  <c r="K85" i="2"/>
  <c r="O84" i="2"/>
  <c r="N84" i="2"/>
  <c r="M84" i="2"/>
  <c r="L84" i="2"/>
  <c r="K84" i="2"/>
  <c r="O82" i="2"/>
  <c r="N82" i="2"/>
  <c r="M82" i="2"/>
  <c r="L82" i="2"/>
  <c r="K82" i="2"/>
  <c r="N80" i="2"/>
  <c r="J80" i="2"/>
  <c r="J92" i="2" s="1"/>
  <c r="I80" i="2"/>
  <c r="H80" i="2"/>
  <c r="O79" i="2"/>
  <c r="N79" i="2"/>
  <c r="M79" i="2"/>
  <c r="L79" i="2"/>
  <c r="K79" i="2"/>
  <c r="O78" i="2"/>
  <c r="O80" i="2" s="1"/>
  <c r="N78" i="2"/>
  <c r="M78" i="2"/>
  <c r="M80" i="2" s="1"/>
  <c r="L78" i="2"/>
  <c r="L80" i="2" s="1"/>
  <c r="K78" i="2"/>
  <c r="K80" i="2" s="1"/>
  <c r="J78" i="2"/>
  <c r="I78" i="2"/>
  <c r="H78" i="2"/>
  <c r="O76" i="2"/>
  <c r="N76" i="2"/>
  <c r="M76" i="2"/>
  <c r="L76" i="2"/>
  <c r="K76" i="2"/>
  <c r="O75" i="2"/>
  <c r="N75" i="2"/>
  <c r="M75" i="2"/>
  <c r="L75" i="2"/>
  <c r="K75" i="2"/>
  <c r="O74" i="2"/>
  <c r="N74" i="2"/>
  <c r="M74" i="2"/>
  <c r="L74" i="2"/>
  <c r="K74" i="2"/>
  <c r="N72" i="2"/>
  <c r="M72" i="2"/>
  <c r="L72" i="2"/>
  <c r="K72" i="2"/>
  <c r="J72" i="2"/>
  <c r="I72" i="2"/>
  <c r="H72" i="2"/>
  <c r="O71" i="2"/>
  <c r="N71" i="2"/>
  <c r="M71" i="2"/>
  <c r="L71" i="2"/>
  <c r="K71" i="2"/>
  <c r="O70" i="2"/>
  <c r="O72" i="2" s="1"/>
  <c r="N70" i="2"/>
  <c r="M70" i="2"/>
  <c r="L70" i="2"/>
  <c r="K70" i="2"/>
  <c r="O69" i="2"/>
  <c r="N69" i="2"/>
  <c r="M69" i="2"/>
  <c r="L69" i="2"/>
  <c r="K69" i="2"/>
  <c r="O68" i="2"/>
  <c r="N68" i="2"/>
  <c r="M68" i="2"/>
  <c r="L68" i="2"/>
  <c r="K68" i="2"/>
  <c r="N66" i="2"/>
  <c r="M66" i="2"/>
  <c r="L66" i="2"/>
  <c r="K66" i="2"/>
  <c r="J66" i="2"/>
  <c r="I66" i="2"/>
  <c r="H66" i="2"/>
  <c r="O65" i="2"/>
  <c r="N65" i="2"/>
  <c r="M65" i="2"/>
  <c r="L65" i="2"/>
  <c r="K65" i="2"/>
  <c r="O64" i="2"/>
  <c r="O66" i="2" s="1"/>
  <c r="N64" i="2"/>
  <c r="M64" i="2"/>
  <c r="L64" i="2"/>
  <c r="K64" i="2"/>
  <c r="O62" i="2"/>
  <c r="N62" i="2"/>
  <c r="M62" i="2"/>
  <c r="L62" i="2"/>
  <c r="K62" i="2"/>
  <c r="N60" i="2"/>
  <c r="M60" i="2"/>
  <c r="L60" i="2"/>
  <c r="K60" i="2"/>
  <c r="J60" i="2"/>
  <c r="I60" i="2"/>
  <c r="H60" i="2"/>
  <c r="O59" i="2"/>
  <c r="N59" i="2"/>
  <c r="M59" i="2"/>
  <c r="L59" i="2"/>
  <c r="K59" i="2"/>
  <c r="O58" i="2"/>
  <c r="N58" i="2"/>
  <c r="M58" i="2"/>
  <c r="L58" i="2"/>
  <c r="K58" i="2"/>
  <c r="O57" i="2"/>
  <c r="N57" i="2"/>
  <c r="M57" i="2"/>
  <c r="L57" i="2"/>
  <c r="K57" i="2"/>
  <c r="O56" i="2"/>
  <c r="N56" i="2"/>
  <c r="M56" i="2"/>
  <c r="L56" i="2"/>
  <c r="K56" i="2"/>
  <c r="O55" i="2"/>
  <c r="N55" i="2"/>
  <c r="M55" i="2"/>
  <c r="L55" i="2"/>
  <c r="K55" i="2"/>
  <c r="O54" i="2"/>
  <c r="O60" i="2" s="1"/>
  <c r="N54" i="2"/>
  <c r="M54" i="2"/>
  <c r="L54" i="2"/>
  <c r="K54" i="2"/>
  <c r="N52" i="2"/>
  <c r="M52" i="2"/>
  <c r="L52" i="2"/>
  <c r="K52" i="2"/>
  <c r="J52" i="2"/>
  <c r="I52" i="2"/>
  <c r="H52" i="2"/>
  <c r="O51" i="2"/>
  <c r="N51" i="2"/>
  <c r="M51" i="2"/>
  <c r="L51" i="2"/>
  <c r="K51" i="2"/>
  <c r="O50" i="2"/>
  <c r="N50" i="2"/>
  <c r="M50" i="2"/>
  <c r="L50" i="2"/>
  <c r="K50" i="2"/>
  <c r="O49" i="2"/>
  <c r="N49" i="2"/>
  <c r="M49" i="2"/>
  <c r="L49" i="2"/>
  <c r="K49" i="2"/>
  <c r="O48" i="2"/>
  <c r="N48" i="2"/>
  <c r="M48" i="2"/>
  <c r="L48" i="2"/>
  <c r="K48" i="2"/>
  <c r="O47" i="2"/>
  <c r="O52" i="2" s="1"/>
  <c r="N47" i="2"/>
  <c r="M47" i="2"/>
  <c r="L47" i="2"/>
  <c r="K47" i="2"/>
  <c r="O46" i="2"/>
  <c r="N46" i="2"/>
  <c r="M46" i="2"/>
  <c r="L46" i="2"/>
  <c r="K46" i="2"/>
  <c r="N44" i="2"/>
  <c r="M44" i="2"/>
  <c r="L44" i="2"/>
  <c r="K44" i="2"/>
  <c r="J44" i="2"/>
  <c r="I44" i="2"/>
  <c r="H44" i="2"/>
  <c r="O43" i="2"/>
  <c r="N43" i="2"/>
  <c r="M43" i="2"/>
  <c r="L43" i="2"/>
  <c r="K43" i="2"/>
  <c r="O42" i="2"/>
  <c r="O44" i="2" s="1"/>
  <c r="N42" i="2"/>
  <c r="M42" i="2"/>
  <c r="L42" i="2"/>
  <c r="K42" i="2"/>
  <c r="N40" i="2"/>
  <c r="M40" i="2"/>
  <c r="L40" i="2"/>
  <c r="K40" i="2"/>
  <c r="K92" i="2" s="1"/>
  <c r="J40" i="2"/>
  <c r="I40" i="2"/>
  <c r="H40" i="2"/>
  <c r="O39" i="2"/>
  <c r="O40" i="2" s="1"/>
  <c r="N39" i="2"/>
  <c r="M39" i="2"/>
  <c r="L39" i="2"/>
  <c r="K39" i="2"/>
  <c r="O38" i="2"/>
  <c r="N38" i="2"/>
  <c r="M38" i="2"/>
  <c r="L38" i="2"/>
  <c r="K38" i="2"/>
  <c r="O37" i="2"/>
  <c r="N37" i="2"/>
  <c r="M37" i="2"/>
  <c r="L37" i="2"/>
  <c r="K37" i="2"/>
  <c r="O36" i="2"/>
  <c r="N36" i="2"/>
  <c r="M36" i="2"/>
  <c r="L36" i="2"/>
  <c r="K36" i="2"/>
  <c r="O33" i="2"/>
  <c r="N33" i="2"/>
  <c r="M33" i="2"/>
  <c r="L33" i="2"/>
  <c r="K33" i="2"/>
  <c r="N31" i="2"/>
  <c r="N92" i="2" s="1"/>
  <c r="M31" i="2"/>
  <c r="L31" i="2"/>
  <c r="K31" i="2"/>
  <c r="J31" i="2"/>
  <c r="I31" i="2"/>
  <c r="H31" i="2"/>
  <c r="O30" i="2"/>
  <c r="O31" i="2" s="1"/>
  <c r="N30" i="2"/>
  <c r="M30" i="2"/>
  <c r="L30" i="2"/>
  <c r="K30" i="2"/>
  <c r="O29" i="2"/>
  <c r="N29" i="2"/>
  <c r="M29" i="2"/>
  <c r="L29" i="2"/>
  <c r="K29" i="2"/>
  <c r="N26" i="2"/>
  <c r="M26" i="2"/>
  <c r="L26" i="2"/>
  <c r="K26" i="2"/>
  <c r="J26" i="2"/>
  <c r="I26" i="2"/>
  <c r="H26" i="2"/>
  <c r="O25" i="2"/>
  <c r="N25" i="2"/>
  <c r="M25" i="2"/>
  <c r="L25" i="2"/>
  <c r="K25" i="2"/>
  <c r="O24" i="2"/>
  <c r="N24" i="2"/>
  <c r="M24" i="2"/>
  <c r="L24" i="2"/>
  <c r="K24" i="2"/>
  <c r="O23" i="2"/>
  <c r="N23" i="2"/>
  <c r="M23" i="2"/>
  <c r="L23" i="2"/>
  <c r="K23" i="2"/>
  <c r="O22" i="2"/>
  <c r="N22" i="2"/>
  <c r="M22" i="2"/>
  <c r="L22" i="2"/>
  <c r="K22" i="2"/>
  <c r="O21" i="2"/>
  <c r="O26" i="2" s="1"/>
  <c r="N21" i="2"/>
  <c r="M21" i="2"/>
  <c r="L21" i="2"/>
  <c r="K21" i="2"/>
  <c r="M18" i="2"/>
  <c r="L18" i="2"/>
  <c r="K18" i="2"/>
  <c r="K134" i="2" s="1"/>
  <c r="K136" i="2" s="1"/>
  <c r="J18" i="2"/>
  <c r="J134" i="2" s="1"/>
  <c r="J136" i="2" s="1"/>
  <c r="I18" i="2"/>
  <c r="H18" i="2"/>
  <c r="H134" i="2" s="1"/>
  <c r="O16" i="2"/>
  <c r="N16" i="2"/>
  <c r="M16" i="2"/>
  <c r="L16" i="2"/>
  <c r="K16" i="2"/>
  <c r="O15" i="2"/>
  <c r="N15" i="2"/>
  <c r="M15" i="2"/>
  <c r="L15" i="2"/>
  <c r="K15" i="2"/>
  <c r="O14" i="2"/>
  <c r="N14" i="2"/>
  <c r="M14" i="2"/>
  <c r="L14" i="2"/>
  <c r="K14" i="2"/>
  <c r="N12" i="2"/>
  <c r="M12" i="2"/>
  <c r="L12" i="2"/>
  <c r="K12" i="2"/>
  <c r="J12" i="2"/>
  <c r="I12" i="2"/>
  <c r="H12" i="2"/>
  <c r="O11" i="2"/>
  <c r="N11" i="2"/>
  <c r="M11" i="2"/>
  <c r="L11" i="2"/>
  <c r="K11" i="2"/>
  <c r="O10" i="2"/>
  <c r="O12" i="2" s="1"/>
  <c r="N10" i="2"/>
  <c r="M10" i="2"/>
  <c r="L10" i="2"/>
  <c r="K10" i="2"/>
  <c r="O9" i="2"/>
  <c r="N9" i="2"/>
  <c r="M9" i="2"/>
  <c r="L9" i="2"/>
  <c r="K9" i="2"/>
  <c r="H136" i="2" l="1"/>
  <c r="L134" i="2"/>
  <c r="L136" i="2" s="1"/>
  <c r="L92" i="2"/>
  <c r="O92" i="2"/>
  <c r="M92" i="2"/>
  <c r="M134" i="2" s="1"/>
  <c r="M136" i="2" s="1"/>
  <c r="O18" i="2"/>
  <c r="O116" i="2"/>
  <c r="O132" i="2" s="1"/>
  <c r="N18" i="2"/>
  <c r="N134" i="2" s="1"/>
  <c r="N136" i="2" s="1"/>
  <c r="K62" i="1"/>
  <c r="O138" i="2" l="1"/>
  <c r="O134" i="2"/>
  <c r="O136" i="2" s="1"/>
  <c r="O62" i="1"/>
  <c r="O76" i="1" l="1"/>
  <c r="O80" i="1"/>
  <c r="O103" i="1"/>
  <c r="O77" i="1"/>
  <c r="O81" i="1"/>
  <c r="O74" i="1"/>
  <c r="O79" i="1"/>
  <c r="O78" i="1"/>
  <c r="O82" i="1"/>
  <c r="K35" i="1" l="1"/>
  <c r="H42" i="1"/>
  <c r="K41" i="1"/>
  <c r="K40" i="1"/>
  <c r="H27" i="1"/>
  <c r="H70" i="1" l="1"/>
  <c r="O41" i="1"/>
  <c r="O40" i="1"/>
  <c r="K17" i="1" l="1"/>
  <c r="K16" i="1"/>
  <c r="K77" i="1"/>
  <c r="K18" i="1" l="1"/>
  <c r="O17" i="1"/>
  <c r="O16" i="1"/>
  <c r="H124" i="1"/>
  <c r="K123" i="1"/>
  <c r="O18" i="1" l="1"/>
  <c r="K131" i="1"/>
  <c r="K82" i="1" l="1"/>
  <c r="N146" i="1" l="1"/>
  <c r="M146" i="1"/>
  <c r="L146" i="1"/>
  <c r="J146" i="1"/>
  <c r="I146" i="1"/>
  <c r="H146" i="1"/>
  <c r="K145" i="1"/>
  <c r="K144" i="1"/>
  <c r="K143" i="1"/>
  <c r="K141" i="1"/>
  <c r="K138" i="1"/>
  <c r="H135" i="1"/>
  <c r="K133" i="1"/>
  <c r="K130" i="1"/>
  <c r="K126" i="1"/>
  <c r="K122" i="1"/>
  <c r="K121" i="1"/>
  <c r="K116" i="1"/>
  <c r="K117" i="1" s="1"/>
  <c r="N105" i="1"/>
  <c r="M105" i="1"/>
  <c r="L105" i="1"/>
  <c r="J105" i="1"/>
  <c r="I105" i="1"/>
  <c r="H105" i="1"/>
  <c r="K81" i="1"/>
  <c r="K80" i="1"/>
  <c r="K79" i="1"/>
  <c r="K78" i="1"/>
  <c r="K76" i="1"/>
  <c r="K74" i="1"/>
  <c r="N42" i="1"/>
  <c r="M42" i="1"/>
  <c r="K135" i="1" l="1"/>
  <c r="K124" i="1"/>
  <c r="M27" i="1"/>
  <c r="N27" i="1"/>
  <c r="N148" i="1"/>
  <c r="N154" i="1" s="1"/>
  <c r="J148" i="1"/>
  <c r="J154" i="1" s="1"/>
  <c r="M148" i="1"/>
  <c r="M154" i="1" s="1"/>
  <c r="H148" i="1"/>
  <c r="H154" i="1" s="1"/>
  <c r="I148" i="1"/>
  <c r="I154" i="1" s="1"/>
  <c r="N60" i="1"/>
  <c r="L148" i="1"/>
  <c r="L154" i="1" s="1"/>
  <c r="M60" i="1"/>
  <c r="K105" i="1"/>
  <c r="O146" i="1"/>
  <c r="O105" i="1"/>
  <c r="K146" i="1"/>
  <c r="N70" i="1" l="1"/>
  <c r="M70" i="1"/>
  <c r="J150" i="1"/>
  <c r="J152" i="1" s="1"/>
  <c r="I150" i="1"/>
  <c r="I152" i="1" s="1"/>
  <c r="O148" i="1"/>
  <c r="O154" i="1" s="1"/>
  <c r="K148" i="1"/>
  <c r="K154" i="1" s="1"/>
  <c r="N150" i="1" l="1"/>
  <c r="N152" i="1" s="1"/>
  <c r="M150" i="1"/>
  <c r="M152" i="1" s="1"/>
  <c r="O35" i="1"/>
  <c r="O58" i="1" l="1"/>
  <c r="K58" i="1"/>
  <c r="O57" i="1"/>
  <c r="K57" i="1"/>
  <c r="O56" i="1"/>
  <c r="K56" i="1"/>
  <c r="O22" i="1"/>
  <c r="K22" i="1"/>
  <c r="O26" i="1"/>
  <c r="K26" i="1"/>
  <c r="K9" i="1"/>
  <c r="K11" i="1" s="1"/>
  <c r="O9" i="1"/>
  <c r="O11" i="1" s="1"/>
  <c r="O59" i="1"/>
  <c r="K59" i="1"/>
  <c r="K39" i="1"/>
  <c r="K42" i="1" s="1"/>
  <c r="O23" i="1"/>
  <c r="K23" i="1"/>
  <c r="K25" i="1"/>
  <c r="O25" i="1"/>
  <c r="K27" i="1" l="1"/>
  <c r="O27" i="1"/>
  <c r="L27" i="1"/>
  <c r="O39" i="1"/>
  <c r="L42" i="1"/>
  <c r="L60" i="1"/>
  <c r="O60" i="1"/>
  <c r="K60" i="1"/>
  <c r="K70" i="1" l="1"/>
  <c r="L70" i="1"/>
  <c r="O42" i="1"/>
  <c r="O70" i="1" s="1"/>
  <c r="H150" i="1"/>
  <c r="H152" i="1" s="1"/>
  <c r="K150" i="1" l="1"/>
  <c r="K152" i="1" s="1"/>
  <c r="L150" i="1"/>
  <c r="L152" i="1" s="1"/>
  <c r="O150" i="1"/>
  <c r="O152" i="1" s="1"/>
</calcChain>
</file>

<file path=xl/sharedStrings.xml><?xml version="1.0" encoding="utf-8"?>
<sst xmlns="http://schemas.openxmlformats.org/spreadsheetml/2006/main" count="676" uniqueCount="330">
  <si>
    <t>Project Total (ISO &amp; non-ISO)</t>
  </si>
  <si>
    <t>ISO Portion</t>
  </si>
  <si>
    <t>PIN</t>
  </si>
  <si>
    <t>Project Title</t>
  </si>
  <si>
    <t>Order #</t>
  </si>
  <si>
    <t>High/Low Voltage</t>
  </si>
  <si>
    <t>OD</t>
  </si>
  <si>
    <t>Prior</t>
  </si>
  <si>
    <t>Total</t>
  </si>
  <si>
    <t xml:space="preserve">Non-Incentive Transmission Projects includes Direct Installation and Removal Expenditures </t>
  </si>
  <si>
    <t>Other Transmission</t>
  </si>
  <si>
    <t>Low</t>
  </si>
  <si>
    <t>High</t>
  </si>
  <si>
    <t xml:space="preserve">Devers: Upgrade the Devers RTU </t>
  </si>
  <si>
    <t>Vista Sub: Upgrade line protection at the Devers #1 220kV T/L position.</t>
  </si>
  <si>
    <t>El Casco Sub: Install one SEL-2407 satellite synchronized clock and two N60 relays</t>
  </si>
  <si>
    <t>Total CPV Sentinel Project - Sentinel-Devers 220kV</t>
  </si>
  <si>
    <t>Total Other Transmission</t>
  </si>
  <si>
    <t>TSP Projects</t>
  </si>
  <si>
    <t>Pardee Sub:  Install new double breaker 220 kV CB's in position 11 to terminate bank leads</t>
  </si>
  <si>
    <t>Total TSP Projects</t>
  </si>
  <si>
    <t>Transmission Project Reliability</t>
  </si>
  <si>
    <t>Blanket Specifics</t>
  </si>
  <si>
    <t>N of Magunden : Install a 2nd set of Bushing Current Transformer's on 220kV CB #1 on position 1</t>
  </si>
  <si>
    <t xml:space="preserve">Vestal - Install a second set of BCT’s on 220kV CB’s #1 and 2 on position 1 </t>
  </si>
  <si>
    <t>Total North of Magunden Redundant Bushing Current Transformer (BCT) Upgrades</t>
  </si>
  <si>
    <t>Mirage Sub: PHASE 2 - Replace two (2) 2000A 220kV CB's at positions 2S and 3S</t>
  </si>
  <si>
    <t>Devers-Mirage #1 230kV T/L: Build 15 mil (Path 42) Double Circuit 220kV T/L</t>
  </si>
  <si>
    <t>Devers Sub: PHASE 1 - Install relays, meters and logic controllers as necessary for IID's new SPS</t>
  </si>
  <si>
    <t>Mirage Sub: PHASE 1 - Install relays, meters and logic controllers as necessary for IID's new SPS</t>
  </si>
  <si>
    <t>Total Path 42 and Devers-Mirage 230kV Upgrades</t>
  </si>
  <si>
    <t>Eldorado: Install (1) 500 kV Switchyard Operating Bus extension, (8) bus dead-end structures, (48) bus dead-end insulator assemblies.</t>
  </si>
  <si>
    <t>Eldorado: Install (2) 500 kV CBs, (3) 500 kV gang operated disconnects and other associated equipment to terminate the 3 AA bank to the number 3 position on the Eldorado 500 kV bus</t>
  </si>
  <si>
    <t>Total Eldorado AA Bank</t>
  </si>
  <si>
    <t>Total New 220kV Primm Substation - Network Upgrade</t>
  </si>
  <si>
    <t>Villa Park: Equip the 230 KV A-Bank positions (no. 1 &amp; 2) with circuit breakers</t>
  </si>
  <si>
    <t>Total Transmission Project Reliability</t>
  </si>
  <si>
    <t>Infrastructure Replacement</t>
  </si>
  <si>
    <t>Replace Bulk Power Circuit Breakers</t>
  </si>
  <si>
    <t>On-line Dissolved Gas Analysis of Bulk Power Transformer Banks</t>
  </si>
  <si>
    <t xml:space="preserve">Bulk Power 500kV Line Relay Replacement </t>
  </si>
  <si>
    <t>Substation Transformer Bank Replacement Program (AA-Bank &amp; A-Bank)</t>
  </si>
  <si>
    <t>Total Infrastructure Replacement</t>
  </si>
  <si>
    <t>Grid Applications</t>
  </si>
  <si>
    <t>06446</t>
  </si>
  <si>
    <t>Phasor Measurement System Installations</t>
  </si>
  <si>
    <t>Total Grid Apps</t>
  </si>
  <si>
    <t>PWRD Blankets</t>
  </si>
  <si>
    <t>03363</t>
  </si>
  <si>
    <t>Substation Equipment Additions &amp; Replacements</t>
  </si>
  <si>
    <t>03364</t>
  </si>
  <si>
    <t>Transmission Breakdown Maintenance Planned</t>
  </si>
  <si>
    <t>Transmission Breakdown Maintenance Unplanned</t>
  </si>
  <si>
    <t>Transmission Equipment Additions &amp; Replacements</t>
  </si>
  <si>
    <t>Transmission Line Rating Remediation</t>
  </si>
  <si>
    <t>Critical Infrastructure Spare</t>
  </si>
  <si>
    <t>03367</t>
  </si>
  <si>
    <t>Transmission Claim</t>
  </si>
  <si>
    <t>Transmission Storm &amp; Claims</t>
  </si>
  <si>
    <t>Total PWRD Blankets</t>
  </si>
  <si>
    <t>Total Non-Incentive Transmission Projects</t>
  </si>
  <si>
    <t>Eldorado-Install fire mitigation for 4AA</t>
  </si>
  <si>
    <t>Devers:  Equip the 230 KV A-Bank positions (3 &amp; 4) with circuit breakers</t>
  </si>
  <si>
    <t>Total Serrano 500/220 (T) and Valley Bulk 500/115 (T)</t>
  </si>
  <si>
    <t>Lugo Sub: Perform Protection upgrade</t>
  </si>
  <si>
    <t>Kramer Sub: Perform Protection upgrade</t>
  </si>
  <si>
    <t>Kramer-Lugo lines: Loop into Victor Sub</t>
  </si>
  <si>
    <t>Ivanpah Sub: Install a dedicated 220 kV double-breaker line position on a breaker-and-a-half configuration</t>
  </si>
  <si>
    <t>Del Sur: Install equipment for network upgrade</t>
  </si>
  <si>
    <t>Eldorado-Lugo: Rotate the A and C phases of the transmission line conductors</t>
  </si>
  <si>
    <t>Non-Bulk Relay Replacement Program ("SRRP")</t>
  </si>
  <si>
    <t>07681</t>
  </si>
  <si>
    <t>NERC/CIP-14 (Physical Security)</t>
  </si>
  <si>
    <t>Substation Claim</t>
  </si>
  <si>
    <t>Substation Planned Maintenance Replacements</t>
  </si>
  <si>
    <t>Transmission Storm</t>
  </si>
  <si>
    <t>Substation Unplanned Maintenance Replacements</t>
  </si>
  <si>
    <t>Facilities- Operational</t>
  </si>
  <si>
    <t>Transmission Pole Replacement</t>
  </si>
  <si>
    <t>Pole Remediation Transmission</t>
  </si>
  <si>
    <t xml:space="preserve"> </t>
  </si>
  <si>
    <t>Total Victor Loop-In Project</t>
  </si>
  <si>
    <t>Substation Equipment Additions &amp; Betterment</t>
  </si>
  <si>
    <t>Antelope (NU): Equip 1 220kV CB position</t>
  </si>
  <si>
    <t>Ivanpah Sub (NU): Update the GE-N60 RAS relay settings at Ivanpah sub to receive new breaker status points from the customer's N60 relays. Install a total of three (3) new test switches on existing RAS relay racks Z57, Z59 and Z61 (one test switch per rack). Install a total of three (3) new cables from the N60 relay racks to the existing PLC (one cable per N60 rack). Wire a total of six (6) outputs from the N60 RAS relays to inputs on the PLC. Update PLC and HMI to receive new breaker status points and display them on the HMI. Update Elementary, Wiring, Logic and Point List prints at Ivanpah substation to reflect all changes.</t>
  </si>
  <si>
    <t>Big Creek 3: Build Mechanical Electrical Equipment Room (MEER) Building</t>
  </si>
  <si>
    <t>Power Systems Control (PSC) (POS NU) Eldorado RTU</t>
  </si>
  <si>
    <t>Victor Sub: Upgrade protection and install 4 SEL-351 relays</t>
  </si>
  <si>
    <t>Loop Kramer-Lugo 230 kV #1 &amp; #2 lines into Victor substation</t>
  </si>
  <si>
    <t>Eldorado-Ivanpah #1 (NU): Loop into Primm</t>
  </si>
  <si>
    <t>REMOVE equipment associated with the Valley Direct Load Trip (VDLT) RAS at Serrano Sub</t>
  </si>
  <si>
    <t>REMOVE equipment associated with the VDLT Remedial Action Scheme (RAS) at Valley Sub</t>
  </si>
  <si>
    <t>Whirlwind (Plan of Service): Equip one 220 kV position to terminate the Teddy-Whirlwind 220kV T/L</t>
  </si>
  <si>
    <t>Primm (Plan of Service Network Upgrade (POS NU)): New 220kV substation</t>
  </si>
  <si>
    <t>CET-ET-IR-CB-421100</t>
  </si>
  <si>
    <t>CET-ET-IR-ME-475600</t>
  </si>
  <si>
    <t>CET-ET-IR-ME-619700</t>
  </si>
  <si>
    <t>CET-ET-IR-ME-768102</t>
  </si>
  <si>
    <t>CET-ET-IR-RP-434301</t>
  </si>
  <si>
    <t>CET-ET-IR-RP-508900</t>
  </si>
  <si>
    <t>CET-ET-IR-TB-521001</t>
  </si>
  <si>
    <t>CET-PD-IR-SP-SUBSNW</t>
  </si>
  <si>
    <t>CET-PD-BM-SU-SUBSNW</t>
  </si>
  <si>
    <t>CET-PD-OT-FO-FACOPE</t>
  </si>
  <si>
    <t>Substation - Storm</t>
  </si>
  <si>
    <t>CET-PD-ST-SS-SUBSNW</t>
  </si>
  <si>
    <t>Total Forecast Expenditures (Closing by December 2017)</t>
  </si>
  <si>
    <t>Total Forecast Blanket Expenditures (Closing by December 2017)</t>
  </si>
  <si>
    <t>CET-PD-IR-TR-TREAST</t>
  </si>
  <si>
    <t>CET-PD-IR-TP-TREAST</t>
  </si>
  <si>
    <t>CET-PD-CI-CI-CRINSP</t>
  </si>
  <si>
    <t>CET-PD-IR-PT-TREAST</t>
  </si>
  <si>
    <t>CET-ET-GA-EM-644600</t>
  </si>
  <si>
    <t>CET-PD-OT-PJ-TRSJAC</t>
  </si>
  <si>
    <t>CET-PD-ST-TS-TREAST</t>
  </si>
  <si>
    <t>CET-PD-CL-SC-SUBSNW</t>
  </si>
  <si>
    <t>CET-PD-CL-TC-TREAST</t>
  </si>
  <si>
    <t>CET-PD-BM-TU-TREAST</t>
  </si>
  <si>
    <t>CET-OT-OT-ME-313800</t>
  </si>
  <si>
    <t>03138</t>
  </si>
  <si>
    <t>Miscellaneous Equipment</t>
  </si>
  <si>
    <t>LADWP DC electrode replacement</t>
  </si>
  <si>
    <t>CET-OT-OT-ME-313802</t>
  </si>
  <si>
    <t>CET-ET-LG-TS-610705</t>
  </si>
  <si>
    <t>C-WBS</t>
  </si>
  <si>
    <t>CET-ET-LG-TS-682400</t>
  </si>
  <si>
    <t>CET-ET-LG-TS-667000</t>
  </si>
  <si>
    <t>CET-ET-LG-TS-626302</t>
  </si>
  <si>
    <t>CET-ET-LG-TS-711300</t>
  </si>
  <si>
    <t>CET-ET-IR-ME-768101</t>
  </si>
  <si>
    <t>CET-ET-TP-RL-641502</t>
  </si>
  <si>
    <t>CET-ET-TP-RL-641503</t>
  </si>
  <si>
    <t>CET-ET-TP-RL-641504</t>
  </si>
  <si>
    <t>CET-ET-TP-RL-641500</t>
  </si>
  <si>
    <t>CET-ET-TP-RL-641501</t>
  </si>
  <si>
    <t>CET-ET-TP-RL-641505</t>
  </si>
  <si>
    <t>CET-ET-TP-RL-495601</t>
  </si>
  <si>
    <t>CET-ET-TP-RL-495603</t>
  </si>
  <si>
    <t>CET-ET-TP-RL-495606</t>
  </si>
  <si>
    <t>CET-RP-TP-RL-495600</t>
  </si>
  <si>
    <t>Total San Joaquin Cross Valley Rector Loop (SJXVL)</t>
  </si>
  <si>
    <t>CET-ET-TP-RL-764500</t>
  </si>
  <si>
    <t>CET-ET-TP-RL-764501</t>
  </si>
  <si>
    <t>CET-ET-TP-RL-764502</t>
  </si>
  <si>
    <t>CET-ET-TP-RL-764503</t>
  </si>
  <si>
    <t>CET-ET-TP-RL-746000</t>
  </si>
  <si>
    <t>CET-ET-TP-RL-746001</t>
  </si>
  <si>
    <t>07460</t>
  </si>
  <si>
    <t>CET-ET-TP-RL-751800</t>
  </si>
  <si>
    <t>CET-ET-TP-RL-615405</t>
  </si>
  <si>
    <t>CET-ET-TP-RL-615409</t>
  </si>
  <si>
    <t>CET-ET-TP-RL-755600</t>
  </si>
  <si>
    <t>CET-ET-TP-RN-724802</t>
  </si>
  <si>
    <t>CET-ET-TP-RN-724800</t>
  </si>
  <si>
    <t>CET-ET-TP-RN-724801</t>
  </si>
  <si>
    <t>CET-ET-TP-RN-724803</t>
  </si>
  <si>
    <t>CET-ET-TP-RL-724100</t>
  </si>
  <si>
    <t>CET-ET-TP-RN-724804</t>
  </si>
  <si>
    <t>CET-ET-TP-RL-737499</t>
  </si>
  <si>
    <t xml:space="preserve">Serrano Sub - No. 1, No. 2, and No. 3 AA banks: 
* Install fire walls between each transformer unit.
* Modify existing berms to capture oil leaks. 
</t>
  </si>
  <si>
    <t>CET-ET-TP-RN-755900</t>
  </si>
  <si>
    <t xml:space="preserve">Colorado River Sub (NU): Terminate the Colorado River- Black Creek 220kV T/L at Colorado River Sub: Install the following equipment for a dedicated 220kV double breaker line position on a breaker-and-a-half configuration to terminate the Colorado River-Black Creek 220kV T/L: 
two (2) 220kV 4000A - 50/63kA CBs, three (3) 220kV 4000A - 80kA horizontal group operated disconnect switches, one (1) 220kV 4000A - 80kA horizontal group operated disconnect switch with ground attachment, fourteen (14) 220kV
bus supports with associated steel pedestals, 3B-1590 kcmil ACSR conductors.
PSC: Expand the RTU at Colorado River Substation to install additional points required for the Colorado River- Black Creek 220kV Line. </t>
  </si>
  <si>
    <t>CET-ET-TP-RN-705000</t>
  </si>
  <si>
    <t xml:space="preserve">Colorado River 500/220kV Substation (NU): Terminate the Colorado River- Dracker 220kV T/L at Colorado River Sub position 1 Install the following equipment for a dedicated 220kV double
breaker line position on a breaker-and-a-half configuration:
two (2) 220kV 4000A - 50/63kA CBs, three (3) 220kV 4000A - 80kA horizontal group operated disconnect switches, one (1) 220kV 4000A - 80kA horizontal group operated
disconnect switch with ground attachment, fourteen (14) 220kV bus supports with associated steel pedestals, 3B-1590 kcmil ACSR conductors.
PSC: Expand the RTU at Colorado River Substation to install additional points required for the Colorado River- Dracker 220kV Line.
</t>
  </si>
  <si>
    <t>CET-ET-TP-RN-669407</t>
  </si>
  <si>
    <t>CET-ET-TP-RN-669400</t>
  </si>
  <si>
    <t>CET-ET-TP-RN-669402</t>
  </si>
  <si>
    <t>CET-ET-TP-RL-780600</t>
  </si>
  <si>
    <t xml:space="preserve">Kramer Substation: Install two (2) tertiary bank reactors, 45MVAR each (1A and 2A banks) </t>
  </si>
  <si>
    <t>CET-ET-TP-RL-737601</t>
  </si>
  <si>
    <t>CET-ET-TP-RN-773300</t>
  </si>
  <si>
    <t>CET-ET-TP-RN-742600</t>
  </si>
  <si>
    <t>CET-ET-TP-RN-742601</t>
  </si>
  <si>
    <t>CET-ET-TP-RN-760200</t>
  </si>
  <si>
    <t xml:space="preserve">Windhub Substation (DU): (i) Equip a 66 kV position for the Windhub-Sunspot 66 kV Line, including two (2) circuit breakers, two (2) breaker failure relays, and four (4) sets of disconnect switches.
(ii) Install one (1) pair of SPS relays to add the Small Generating Facility to the existing Windhub A-bank SPS.
Power System Controls (PSC): Add points to the substation automation system equipment at Windhub Substation to monitor the new Windhub-Sunspot 66 kV Line and associated circuit breakers, and relay protection status alarms.
</t>
  </si>
  <si>
    <t>CET-ET-TP-RN-769100</t>
  </si>
  <si>
    <t>CET-ET-TP-RL-711200</t>
  </si>
  <si>
    <t>La Fresa Sub (Phase 2 Scope): Install new MEER building and cut over existing protection and upgrade CTs on existing banks.  Upgrade SAS from 5.5 to 6X.</t>
  </si>
  <si>
    <t>Valley Sub:
Construct 10 position CB&amp;1/2 AIS 115 kV switchrack to the north of existing GIS 115 kV swtichrack. Number from east to west as Pos. 5-14 per approved Line and Bus Diagram.
Ratings of all equipment should be selected per SCE standards and should not limit the capacity of the AA-bank transformers.
Transfer all equipment connections from the existing GIS 115 kV switchrack to the new AIS 115 kV switchrack.
Retire and demolish the existing GIS 115 kV GIS equipment and building.
Review and install or upgrade relay protection as required.</t>
  </si>
  <si>
    <t>CET-ET-TP-RL-646800</t>
  </si>
  <si>
    <t>CET-ET-TP-RL-775800</t>
  </si>
  <si>
    <t>CET-ET-TP-RL-775801</t>
  </si>
  <si>
    <t>CET-ET-TP-RL-711600</t>
  </si>
  <si>
    <t>CET-ET-TP-RL-746601</t>
  </si>
  <si>
    <t>Vestal Sub: Equip 220 kV A-Bank Positions (Positions 3 and 4) with circuit breakers</t>
  </si>
  <si>
    <t xml:space="preserve">El Nido: Install 230 kV (63 kA) double breakers on No. 1 A bank at position 3 and No. 3A bank at position 6.  </t>
  </si>
  <si>
    <t>901130177</t>
  </si>
  <si>
    <t>Victor Sub: Equip Position to terminate the new Victor-Aqueduct 115 kV line at Position No.14 south.</t>
  </si>
  <si>
    <t>Aqueduct Sub: Equip Position to terminate the new Victor-Aqueduct 115 kV line at Position No.3.</t>
  </si>
  <si>
    <t>Total Reconductor Victor Leg of Victor-Aqueduct - Hesperia</t>
  </si>
  <si>
    <t>Springville Sub: Redesign high side feed from bank on bus to double CB at 220kV position 4 equipped with two (2) new 3000A 220kV CB’s and disconnects. Rebuild the low side at 66kV position 20, with two (2) new 3000A 66kV CB’s, disconnects/ Remove and re-install the existing 1A ground bank to the new 1A ground bank.</t>
  </si>
  <si>
    <t>800062215</t>
  </si>
  <si>
    <t>800062646</t>
  </si>
  <si>
    <t>800194054</t>
  </si>
  <si>
    <t>800522916</t>
  </si>
  <si>
    <t>Big Creek #3-Springville 220-kV: Construct approx. 23 miles of new double-circuit</t>
  </si>
  <si>
    <t>Rector:  Equip Positions 1 &amp; 2 220kV switchrack  to terminate the new Rector-Spr</t>
  </si>
  <si>
    <t>Vestal: Install necessary protective relays on Rector-Vestal No. 1 and Rector-Ve</t>
  </si>
  <si>
    <t>SJXVL ---- ACQ / FERC San Joaquin Cross Valley</t>
  </si>
  <si>
    <t>Devers Substation: PHASE 2 - 
The Mirage No. 1 terminates at position 2N - The following upgrades will be required: Replace six (6) 220kV, 2000A Disconnects with new 4000A rated 6-220kV disconnects.  Reconductor to 3000A rated position.
Update relays, meters and logic controllers as necessary associated with IID's new proposed SPS.</t>
  </si>
  <si>
    <t>PHASE 2 - Coachella Valley-Mirage 220kV: Reconductor SCE-owned portion of the Coachella Valley-Mirage 220kV T/L.</t>
  </si>
  <si>
    <t>Kramer Substation: Install One (1) 220kV, 45MVAR Bus Shunt Reactor at Pos. 1x</t>
  </si>
  <si>
    <t>CET-ET-TP-RL-780601</t>
  </si>
  <si>
    <t>Total Kramer Tertiary Bank Reactors and Shunt Reactor</t>
  </si>
  <si>
    <t>Total Eldorado-Mohave and Eldorado-Moenkopi 500kV Line Position Swap</t>
  </si>
  <si>
    <t>Total Bailey Sub Upgrades to 66kV Switchrack</t>
  </si>
  <si>
    <t>07820</t>
  </si>
  <si>
    <t>CET-ET-TP-RN-775602</t>
  </si>
  <si>
    <t>CET-ET-TP-RN-777500</t>
  </si>
  <si>
    <t xml:space="preserve">Pastoria Substation: Replace relays due to work at Bailey Sub. </t>
  </si>
  <si>
    <t xml:space="preserve">Pisgah Sub: Install new telecommunication room. </t>
  </si>
  <si>
    <t>CET-ET-TP-RL-711900</t>
  </si>
  <si>
    <t>CET-ET-TP-RL-779000</t>
  </si>
  <si>
    <t>CET-ET-TP-RL-754700</t>
  </si>
  <si>
    <t>CET-ET-TP-RL-754701</t>
  </si>
  <si>
    <t>CET-ET-TP-RL-754702</t>
  </si>
  <si>
    <t>CET-ET-TP-RL-772700</t>
  </si>
  <si>
    <t>CET-ET-TP-RL-772701</t>
  </si>
  <si>
    <t>CET-ET-TP-RL-772704</t>
  </si>
  <si>
    <t>CET-ET-TP-RN-776304</t>
  </si>
  <si>
    <t>CET-ET-TP-RN-776305</t>
  </si>
  <si>
    <t>CET-ET-TP-RL-776300</t>
  </si>
  <si>
    <t>CET-ET-TP-RN-776301</t>
  </si>
  <si>
    <t>CIT-00-OP-NS-000475</t>
  </si>
  <si>
    <t>CET-ET-TP-RL-768000</t>
  </si>
  <si>
    <t>CET-ET-TP-RL-745100</t>
  </si>
  <si>
    <t>CET-ET-TP-RL-745101</t>
  </si>
  <si>
    <t>801465575</t>
  </si>
  <si>
    <t>04756</t>
  </si>
  <si>
    <t>NERC CIP-14 Physical Security Enhancements</t>
  </si>
  <si>
    <t>COS-00-CS-CS-782000</t>
  </si>
  <si>
    <t>Devers: NERC CIP-14 Physical Security Enhancements</t>
  </si>
  <si>
    <t>CET-ET-IR-ME-782001</t>
  </si>
  <si>
    <t>CET-ET-IR-ME-782002</t>
  </si>
  <si>
    <t>CET-ET-IR-ME-782005</t>
  </si>
  <si>
    <t>CET-ET-IR-ME-782008</t>
  </si>
  <si>
    <t>Mira Loma: NERC CIP-14 Physical Security Enhancements</t>
  </si>
  <si>
    <t>Pardee: NERC CIP-14 Physical Security Enhancements</t>
  </si>
  <si>
    <t>Vincent: NERC CIP-14 Physical Security Enhancements</t>
  </si>
  <si>
    <t>Eldorado: NERC CIP-14 Physical Security Enhancements</t>
  </si>
  <si>
    <t>COS-00-RE-AD-SR0001</t>
  </si>
  <si>
    <t>COS-00-RE-AD-SR0003</t>
  </si>
  <si>
    <t>COS-00-RE-AD-SR0004</t>
  </si>
  <si>
    <t>COS-00-RE-AD-SR0005</t>
  </si>
  <si>
    <t>COS-00-RE-AD-SR0006</t>
  </si>
  <si>
    <t>COS-00-RE-MA-NE7637</t>
  </si>
  <si>
    <t>COS-00-SP-BR-000000</t>
  </si>
  <si>
    <t>COS-00-SP-TD-000000</t>
  </si>
  <si>
    <t>Substation Capital Maintenance</t>
  </si>
  <si>
    <t>Seismic assessment and preliminary engineering</t>
  </si>
  <si>
    <t xml:space="preserve">Seismic Mitigations for Transmission Substation Assets </t>
  </si>
  <si>
    <t>Antelope: Substation Maintenance and Test Building Improvements program</t>
  </si>
  <si>
    <t>Pardee: Substation Maintenance and Test Building Improvements program</t>
  </si>
  <si>
    <t>Devers: Substation Maintenance and Test Building Improvements program</t>
  </si>
  <si>
    <t>Santa Clara: Substation Maintenance and Test Building Improvements program</t>
  </si>
  <si>
    <t>Rector: Substation Maintenance and Test Building Improvements program</t>
  </si>
  <si>
    <t>Total Substation Maintenance and Test Building Improvements Program</t>
  </si>
  <si>
    <t>CET-ET-IR-CB-432911</t>
  </si>
  <si>
    <t>CET-PD-IR-TR-TRMETW</t>
  </si>
  <si>
    <t>CET-PD-IR-PT-TRMETW</t>
  </si>
  <si>
    <t>CET-PD-IR-TP-TRMETE</t>
  </si>
  <si>
    <t>CET-PD-IR-TP-TRORAN</t>
  </si>
  <si>
    <t>CET-PD-IR-TP-HIGH</t>
  </si>
  <si>
    <t>06428</t>
  </si>
  <si>
    <t>CET-OT-OT-BP-642800</t>
  </si>
  <si>
    <t>Total Forecast Blanket Expenditures (Closing by December 2018)</t>
  </si>
  <si>
    <t>Non-Bulk Circuit Breaker Replacement Program (115kV and Below)</t>
  </si>
  <si>
    <t>Transmission Deteriorated Pole Repl &amp; Restoration - Eastern</t>
  </si>
  <si>
    <t>Transmission Deteriorated Pole Repl &amp; Restoration - Metro West</t>
  </si>
  <si>
    <t>Pole Loading Transmission Pole Replacements - Metro West</t>
  </si>
  <si>
    <t>Pole Loading Transmission Pole Replacements - Eastern</t>
  </si>
  <si>
    <t>Transmission Maintenance Planned - Eastern</t>
  </si>
  <si>
    <t>Transmission Maintenance Planned - Metro West</t>
  </si>
  <si>
    <t>Transmission Maintenance Planned - Orange</t>
  </si>
  <si>
    <t>Transmission Maintenance Planned - Highland</t>
  </si>
  <si>
    <t>LADWP/Sylmar Miscellaneous Equipment</t>
  </si>
  <si>
    <t>Chino 220/66kV - Add a 4th 280MVA, 220/66kV Transformer Bank and Split the Chino 66kV System</t>
  </si>
  <si>
    <t>Total Digial 395 Project: North-of-Kramer Area Telecom Network and RAS Upgrades</t>
  </si>
  <si>
    <t>CET-ET-TP-RL-712000</t>
  </si>
  <si>
    <t>CET-ET-TP-RL-712002</t>
  </si>
  <si>
    <t>07120</t>
  </si>
  <si>
    <t>Total Chino 220/66 kV Bank on Circuit Breaker Project</t>
  </si>
  <si>
    <t>Chino Sub: equip the No.1A 220kV A-Bank positions with circuit breakers</t>
  </si>
  <si>
    <t>Mira Loma Sub: Upgrade protection as needed</t>
  </si>
  <si>
    <t>07666</t>
  </si>
  <si>
    <t>CET-ET-GA-CR-766600</t>
  </si>
  <si>
    <t>CET-ET-GA-CR-766601</t>
  </si>
  <si>
    <t>CET-ET-GA-CR-766602</t>
  </si>
  <si>
    <t>Total CRAS Program - Phase 1: Colorado River Corridor RAS</t>
  </si>
  <si>
    <t>CET-ET-TP-RL-788402</t>
  </si>
  <si>
    <t>Tap the remaing Lighthipe 220kV line to Harborgen substation</t>
  </si>
  <si>
    <t>N/A</t>
  </si>
  <si>
    <t>Total Lugo-Victorville 500 kV SPS</t>
  </si>
  <si>
    <t>CET-ET-LG-TS-538303</t>
  </si>
  <si>
    <t>Various</t>
  </si>
  <si>
    <t>Lugo 500/220 kV (T) Install two (2) N60 relays Install one (1) ethernet switch Install one (1) satellite switch PSC- RTU Point additions at Lugo PSC-Modify Lugo-Victorville SPS program and test</t>
  </si>
  <si>
    <t>Whirlwind Sub (POS): Equip one (1) 220 kV position to terminate the Rattlesnake-Whirlwind 220kV Line</t>
  </si>
  <si>
    <t>Whirlwind Subsation (NU): Equip one (1) 220 kV position to terminate the Desert Flower-Whirlwind 220kV Line</t>
  </si>
  <si>
    <t xml:space="preserve">Santiago Substation: 225 MVAR synchronous condenser system installation 
</t>
  </si>
  <si>
    <t>Bailey Substation: Engineer and construct a new Mechanical Electrical Equipment Room (MEER)</t>
  </si>
  <si>
    <t xml:space="preserve">Springville Sub: Redesign high side feed from bank on bus to double CB at 220kV position 4 equipped with two (2) new 3000A 220kV CB’s and disconnects. </t>
  </si>
  <si>
    <t>Eagle Mountain Substation: Install a 45 MVAR tertiary reactor (effective 34 MVAR @ 12 kV)</t>
  </si>
  <si>
    <t>La Fresa Sub (Phase 2): Install new MEER and cut over existing protection and upgrade CTs on existing banks. Upgrade SAS from 5.5 to 6X.</t>
  </si>
  <si>
    <t>Generation Interconnection Remedial Action Scheme (RAS)</t>
  </si>
  <si>
    <t>Inyokern Substation: Expand existing MEER at Inyokern Substation.</t>
  </si>
  <si>
    <t xml:space="preserve">Control Substation: Install 12 (12) N60 relays, one (1) satellite clock, and two (2) ethernet switches </t>
  </si>
  <si>
    <t>Kramer Substation Install six (6) N60 relays and one (1) satellite clock. Add points to existing RTU. Program and test RAS.</t>
  </si>
  <si>
    <t>Eldorado-Moenkopi 500 kV: Remove one (1) existing transmission structure. Install one (1) new.</t>
  </si>
  <si>
    <t>Eldorado-Mohave 500kV: Remove two (2) existing transmission structures.  Install three (3) new.</t>
  </si>
  <si>
    <t>Eldorado-Lugo 500 kV line: CA side - Install 85 miles of new OPGW between CA/NV border and Pisgah</t>
  </si>
  <si>
    <t>Eldorado-Lugo 500 kV line: NV Side -Install 2 miles of new OPGW between CA/NV border and MI52-T2</t>
  </si>
  <si>
    <t>Eldorado: Engineer, remove and install equipment for changing the 500kV line pos for the Eldorado–Mohave &amp; Eldorado–Moenkopi lines.</t>
  </si>
  <si>
    <t>Colorado River: install Two (2) GE N60 relays (one for CRAS-A and one for CRAS-B) to monitor the status of the Colorado River-Red Bluff No. 1 500 kV transmission line; Two (2) GE N60 relays (one for CRAS-A and one for CRAS-B) to monitor the status of the Colorado River-Red Bluff No. 2 500 kV transmission line; One (1) SEL-2407 Satellite Synchronized Clock; and Two (2) GE D400S Gateways (one for CRAS-A and one for CRAS-B)</t>
  </si>
  <si>
    <t>Red Bluff: install Two (2) GE N60 relays (one for CRAS-A and one for CRAS-B) to monitor the status of the Colorado River – Red Bluff No. 1 500 kV line; and Two (2) GE N60 relays (one for CRAS-A and one for CRAS-B) to monitor 6the status of the Colorado River – Red Bluff No. 2 500 kV line.</t>
  </si>
  <si>
    <t>Devers: install Two (2) GE N60 relays (one for CRAS-A and one for CRAS-B) to monitor the status of the Devers-Red Bluff No. 1 500 kV line; Two (2) GE N60 relays (one for CRAS-A and one for CRAS-B) to monitor the status of the Devers-Red Bluff No. 2 500 kV line; One (1) SEL-2407 Satellite Synchronized Clock; and Two (2) GE D400S Gateways (one for CRAS-A and one for CRAS-B).</t>
  </si>
  <si>
    <t>Walnut: Convert the Mesa 220 kV Line Position and 3A &amp; 4A Bank High Side Positions to Double Breaker.</t>
  </si>
  <si>
    <t>Total Substation Physical Security Enhancements Project</t>
  </si>
  <si>
    <t>07392</t>
  </si>
  <si>
    <t xml:space="preserve">Seismic Assessment and Mitigation Program for Transmission Substation Assets </t>
  </si>
  <si>
    <t>Substation Miscellaneous Equipment Additions &amp; Betterment</t>
  </si>
  <si>
    <t xml:space="preserve">Bulk Power 500kV &amp; 220kV Line Relay Replacement </t>
  </si>
  <si>
    <t>Critical Infrastructure Spare - FERC Spare Transformer Equipment Program (STEP)/Emergency</t>
  </si>
  <si>
    <t>Cima-Pisgah Optical Ground Wire (OPGW)</t>
  </si>
  <si>
    <t>CET-PD-OT-PJ-729800</t>
  </si>
  <si>
    <t>Transmission Line Rating Remediation (TLRR)</t>
  </si>
  <si>
    <t>Transmission Line Rating Remediation - Metro West, Highland &amp; Eastern Grids</t>
  </si>
  <si>
    <t>High/ Low</t>
  </si>
  <si>
    <t>Voltage</t>
  </si>
  <si>
    <t>Non-Incentive Transmission Projects includes Direct Installation and Removal Expenditures, but excludes any C-WBS or Order # with 0% ISO.</t>
  </si>
  <si>
    <t>Total Forecast Specific Project Expenditures (Closing by December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</si>
</sst>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_(* \(#,##0\);_(* &quot;-&quot;_);_(@_)"/>
    <numFmt numFmtId="43" formatCode="_(* #,##0.00_);_(* \(#,##0.00\);_(* &quot;-&quot;??_);_(@_)"/>
    <numFmt numFmtId="164" formatCode="[$-409]mmm\-yy;@"/>
    <numFmt numFmtId="165" formatCode="0_);\(0\)"/>
    <numFmt numFmtId="166" formatCode="_(* #,##0_);_(* \(#,##0\);_(* &quot;-&quot;??_);_(@_)"/>
    <numFmt numFmtId="167" formatCode="0####"/>
    <numFmt numFmtId="168" formatCode="_(* #,##0.000_);_(* \(#,##0.000\);_(* &quot;-&quot;??_);_(@_)"/>
    <numFmt numFmtId="169" formatCode="_(* #,##0_);_(* \(#,##0\);_(* &quot;-&quot;?_);_(@_)"/>
  </numFmts>
  <fonts count="20" x14ac:knownFonts="1">
    <font>
      <sz val="10"/>
      <name val="Arial"/>
      <family val="2"/>
    </font>
    <font>
      <sz val="10"/>
      <name val="Arial"/>
      <family val="2"/>
    </font>
    <font>
      <sz val="10"/>
      <color theme="1"/>
      <name val="Calibri"/>
      <family val="2"/>
    </font>
    <font>
      <b/>
      <sz val="16"/>
      <color theme="1"/>
      <name val="Calibri"/>
      <family val="2"/>
    </font>
    <font>
      <sz val="10"/>
      <color indexed="8"/>
      <name val="Arial"/>
      <family val="2"/>
    </font>
    <font>
      <b/>
      <sz val="10"/>
      <color theme="1"/>
      <name val="Calibri"/>
      <family val="2"/>
    </font>
    <font>
      <b/>
      <sz val="14"/>
      <color theme="1"/>
      <name val="Calibri"/>
      <family val="2"/>
    </font>
    <font>
      <b/>
      <sz val="10"/>
      <color theme="1"/>
      <name val="Calibri"/>
      <family val="2"/>
      <scheme val="minor"/>
    </font>
    <font>
      <sz val="10"/>
      <color theme="1"/>
      <name val="Calibri"/>
      <family val="2"/>
      <scheme val="minor"/>
    </font>
    <font>
      <u val="singleAccounting"/>
      <sz val="10"/>
      <color theme="1"/>
      <name val="Calibri"/>
      <family val="2"/>
    </font>
    <font>
      <sz val="10"/>
      <color theme="1"/>
      <name val="Arial"/>
      <family val="2"/>
    </font>
    <font>
      <b/>
      <sz val="10"/>
      <color theme="1"/>
      <name val="Arial"/>
      <family val="2"/>
    </font>
    <font>
      <b/>
      <i/>
      <sz val="10"/>
      <color theme="1"/>
      <name val="Arial"/>
      <family val="2"/>
    </font>
    <font>
      <b/>
      <sz val="11"/>
      <color theme="1"/>
      <name val="Calibri"/>
      <family val="2"/>
    </font>
    <font>
      <i/>
      <sz val="10"/>
      <color theme="1"/>
      <name val="Calibri"/>
      <family val="2"/>
    </font>
    <font>
      <sz val="10"/>
      <color theme="1"/>
      <name val="Arial Black"/>
      <family val="2"/>
    </font>
    <font>
      <b/>
      <sz val="16"/>
      <color theme="1"/>
      <name val="Arial Black"/>
      <family val="2"/>
    </font>
    <font>
      <b/>
      <i/>
      <sz val="10"/>
      <color theme="1"/>
      <name val="Arial Black"/>
      <family val="2"/>
    </font>
    <font>
      <b/>
      <sz val="10"/>
      <color theme="1"/>
      <name val="Arial Black"/>
      <family val="2"/>
    </font>
    <font>
      <b/>
      <sz val="10"/>
      <name val="Calibri"/>
      <family val="2"/>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5">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double">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4" fillId="0" borderId="0"/>
  </cellStyleXfs>
  <cellXfs count="183">
    <xf numFmtId="0" fontId="0" fillId="0" borderId="0" xfId="0"/>
    <xf numFmtId="0" fontId="2" fillId="0" borderId="0" xfId="3" applyFont="1" applyFill="1" applyBorder="1" applyAlignment="1">
      <alignment vertical="center"/>
    </xf>
    <xf numFmtId="0" fontId="3" fillId="0" borderId="0" xfId="3" applyFont="1" applyFill="1" applyBorder="1" applyAlignment="1">
      <alignment vertical="top"/>
    </xf>
    <xf numFmtId="0" fontId="2" fillId="0" borderId="0" xfId="3" applyFont="1" applyFill="1" applyBorder="1" applyAlignment="1">
      <alignment horizontal="center" vertical="justify"/>
    </xf>
    <xf numFmtId="164" fontId="5" fillId="0" borderId="0" xfId="4" applyNumberFormat="1" applyFont="1" applyFill="1" applyBorder="1" applyAlignment="1">
      <alignment horizontal="center" vertical="center"/>
    </xf>
    <xf numFmtId="41" fontId="2" fillId="0" borderId="0" xfId="3" applyNumberFormat="1" applyFont="1" applyFill="1" applyBorder="1" applyAlignment="1">
      <alignment vertical="top"/>
    </xf>
    <xf numFmtId="0" fontId="2" fillId="0" borderId="0" xfId="3" applyFont="1" applyFill="1" applyBorder="1" applyAlignment="1">
      <alignment vertical="top"/>
    </xf>
    <xf numFmtId="164" fontId="5" fillId="0" borderId="1" xfId="3" applyNumberFormat="1" applyFont="1" applyFill="1" applyBorder="1" applyAlignment="1">
      <alignment horizontal="center" vertical="center"/>
    </xf>
    <xf numFmtId="0" fontId="5" fillId="0" borderId="0" xfId="4" applyFont="1" applyFill="1" applyBorder="1" applyAlignment="1">
      <alignment horizontal="center" vertical="top"/>
    </xf>
    <xf numFmtId="0" fontId="5" fillId="0" borderId="0" xfId="4" applyFont="1" applyFill="1" applyBorder="1" applyAlignment="1">
      <alignment horizontal="center" vertical="center"/>
    </xf>
    <xf numFmtId="0" fontId="5" fillId="0" borderId="6" xfId="4" applyFont="1" applyFill="1" applyBorder="1" applyAlignment="1">
      <alignment horizontal="center" vertical="justify"/>
    </xf>
    <xf numFmtId="164" fontId="5" fillId="0" borderId="7" xfId="4" applyNumberFormat="1" applyFont="1" applyFill="1" applyBorder="1" applyAlignment="1">
      <alignment horizontal="center" vertical="center"/>
    </xf>
    <xf numFmtId="164" fontId="5" fillId="0" borderId="5" xfId="4" applyNumberFormat="1" applyFont="1" applyFill="1" applyBorder="1" applyAlignment="1">
      <alignment horizontal="center" vertical="top" wrapText="1"/>
    </xf>
    <xf numFmtId="165" fontId="5" fillId="0" borderId="8" xfId="4" applyNumberFormat="1" applyFont="1" applyFill="1" applyBorder="1" applyAlignment="1">
      <alignment horizontal="center" vertical="top"/>
    </xf>
    <xf numFmtId="165" fontId="5" fillId="0" borderId="9" xfId="4" applyNumberFormat="1" applyFont="1" applyFill="1" applyBorder="1" applyAlignment="1">
      <alignment horizontal="center" vertical="top"/>
    </xf>
    <xf numFmtId="164" fontId="5" fillId="0" borderId="6" xfId="4" applyNumberFormat="1" applyFont="1" applyFill="1" applyBorder="1" applyAlignment="1">
      <alignment horizontal="center" vertical="top"/>
    </xf>
    <xf numFmtId="165" fontId="5" fillId="0" borderId="10" xfId="4" applyNumberFormat="1" applyFont="1" applyFill="1" applyBorder="1" applyAlignment="1">
      <alignment horizontal="center" vertical="top"/>
    </xf>
    <xf numFmtId="0" fontId="5" fillId="0" borderId="0" xfId="3" applyFont="1" applyFill="1" applyBorder="1" applyAlignment="1">
      <alignment vertical="top"/>
    </xf>
    <xf numFmtId="0" fontId="5" fillId="0" borderId="0" xfId="4" applyFont="1" applyFill="1" applyBorder="1" applyAlignment="1">
      <alignment horizontal="center" vertical="justify"/>
    </xf>
    <xf numFmtId="164" fontId="5" fillId="0" borderId="0" xfId="4" applyNumberFormat="1" applyFont="1" applyFill="1" applyBorder="1" applyAlignment="1">
      <alignment horizontal="center" vertical="top"/>
    </xf>
    <xf numFmtId="165" fontId="5" fillId="0" borderId="0" xfId="4" applyNumberFormat="1" applyFont="1" applyFill="1" applyBorder="1" applyAlignment="1">
      <alignment horizontal="center" vertical="top"/>
    </xf>
    <xf numFmtId="41" fontId="5" fillId="0" borderId="0" xfId="4" applyNumberFormat="1" applyFont="1" applyFill="1" applyBorder="1" applyAlignment="1">
      <alignment horizontal="center" vertical="top"/>
    </xf>
    <xf numFmtId="0" fontId="2" fillId="0" borderId="0" xfId="4" applyFont="1" applyFill="1" applyBorder="1" applyAlignment="1">
      <alignment vertical="top"/>
    </xf>
    <xf numFmtId="0" fontId="6" fillId="0" borderId="0" xfId="4" applyFont="1" applyFill="1" applyBorder="1" applyAlignment="1">
      <alignment vertical="top"/>
    </xf>
    <xf numFmtId="0" fontId="2" fillId="0" borderId="0" xfId="4" applyFont="1" applyFill="1" applyBorder="1" applyAlignment="1">
      <alignment horizontal="center" vertical="justify"/>
    </xf>
    <xf numFmtId="166" fontId="2" fillId="0" borderId="0" xfId="1" applyNumberFormat="1" applyFont="1" applyFill="1" applyBorder="1" applyAlignment="1">
      <alignment vertical="top"/>
    </xf>
    <xf numFmtId="0" fontId="2" fillId="0" borderId="0" xfId="4" applyFont="1" applyFill="1" applyBorder="1" applyAlignment="1">
      <alignment vertical="top" wrapText="1"/>
    </xf>
    <xf numFmtId="167" fontId="5" fillId="0" borderId="0" xfId="4" quotePrefix="1" applyNumberFormat="1" applyFont="1" applyFill="1" applyBorder="1" applyAlignment="1">
      <alignment horizontal="left" vertical="top" wrapText="1"/>
    </xf>
    <xf numFmtId="41" fontId="2" fillId="0" borderId="0" xfId="1" applyNumberFormat="1" applyFont="1" applyFill="1" applyBorder="1" applyAlignment="1">
      <alignment vertical="top"/>
    </xf>
    <xf numFmtId="167" fontId="2" fillId="0" borderId="0" xfId="4" quotePrefix="1" applyNumberFormat="1" applyFont="1" applyFill="1" applyBorder="1" applyAlignment="1">
      <alignment horizontal="left" vertical="top" wrapText="1"/>
    </xf>
    <xf numFmtId="167" fontId="2" fillId="0" borderId="0" xfId="4" applyNumberFormat="1" applyFont="1" applyFill="1" applyBorder="1" applyAlignment="1">
      <alignment horizontal="left" vertical="top" wrapText="1"/>
    </xf>
    <xf numFmtId="167" fontId="5" fillId="0" borderId="0" xfId="4" applyNumberFormat="1" applyFont="1" applyFill="1" applyBorder="1" applyAlignment="1">
      <alignment horizontal="left" vertical="top" wrapText="1"/>
    </xf>
    <xf numFmtId="0" fontId="5" fillId="0" borderId="0" xfId="4" applyFont="1" applyFill="1" applyBorder="1" applyAlignment="1">
      <alignment vertical="top"/>
    </xf>
    <xf numFmtId="41" fontId="5" fillId="0" borderId="0" xfId="1" applyNumberFormat="1" applyFont="1" applyFill="1" applyBorder="1" applyAlignment="1">
      <alignment vertical="top"/>
    </xf>
    <xf numFmtId="0" fontId="5" fillId="0" borderId="0" xfId="4" applyFont="1" applyFill="1" applyBorder="1" applyAlignment="1">
      <alignment vertical="top" wrapText="1"/>
    </xf>
    <xf numFmtId="41" fontId="5" fillId="0" borderId="12" xfId="1" applyNumberFormat="1" applyFont="1" applyFill="1" applyBorder="1" applyAlignment="1">
      <alignment horizontal="right" vertical="top" wrapText="1"/>
    </xf>
    <xf numFmtId="41" fontId="5" fillId="0" borderId="0" xfId="1" applyNumberFormat="1" applyFont="1" applyFill="1" applyBorder="1" applyAlignment="1">
      <alignment horizontal="right" vertical="top" wrapText="1"/>
    </xf>
    <xf numFmtId="41" fontId="2" fillId="0" borderId="13" xfId="1" applyNumberFormat="1" applyFont="1" applyFill="1" applyBorder="1" applyAlignment="1">
      <alignment vertical="top"/>
    </xf>
    <xf numFmtId="41" fontId="5" fillId="0" borderId="12" xfId="1" applyNumberFormat="1" applyFont="1" applyFill="1" applyBorder="1" applyAlignment="1">
      <alignment vertical="top"/>
    </xf>
    <xf numFmtId="167" fontId="2" fillId="0" borderId="0" xfId="4" applyNumberFormat="1" applyFont="1" applyFill="1" applyBorder="1" applyAlignment="1">
      <alignment horizontal="left" vertical="top"/>
    </xf>
    <xf numFmtId="41" fontId="2" fillId="0" borderId="0" xfId="4" applyNumberFormat="1" applyFont="1" applyFill="1" applyBorder="1" applyAlignment="1">
      <alignment horizontal="center" vertical="top"/>
    </xf>
    <xf numFmtId="41" fontId="2" fillId="0" borderId="0" xfId="1" applyNumberFormat="1" applyFont="1" applyFill="1" applyBorder="1" applyAlignment="1">
      <alignment horizontal="right" vertical="top" wrapText="1"/>
    </xf>
    <xf numFmtId="167" fontId="5" fillId="0" borderId="0" xfId="4" applyNumberFormat="1" applyFont="1" applyFill="1" applyBorder="1" applyAlignment="1">
      <alignment horizontal="left" vertical="top"/>
    </xf>
    <xf numFmtId="164" fontId="5" fillId="0" borderId="0" xfId="4" applyNumberFormat="1" applyFont="1" applyFill="1" applyBorder="1" applyAlignment="1">
      <alignment horizontal="center" vertical="top" wrapText="1"/>
    </xf>
    <xf numFmtId="43" fontId="5" fillId="0" borderId="0" xfId="1" applyNumberFormat="1" applyFont="1" applyFill="1" applyBorder="1" applyAlignment="1">
      <alignment horizontal="right" vertical="top" wrapText="1"/>
    </xf>
    <xf numFmtId="0" fontId="2" fillId="0" borderId="0" xfId="4" quotePrefix="1" applyFont="1" applyFill="1" applyBorder="1" applyAlignment="1">
      <alignment vertical="top"/>
    </xf>
    <xf numFmtId="167" fontId="2" fillId="0" borderId="0" xfId="4" quotePrefix="1" applyNumberFormat="1" applyFont="1" applyFill="1" applyBorder="1" applyAlignment="1">
      <alignment vertical="top" wrapText="1"/>
    </xf>
    <xf numFmtId="166" fontId="2" fillId="0" borderId="13" xfId="1" applyNumberFormat="1" applyFont="1" applyFill="1" applyBorder="1" applyAlignment="1">
      <alignment vertical="top"/>
    </xf>
    <xf numFmtId="167" fontId="5" fillId="0" borderId="0" xfId="4" quotePrefix="1" applyNumberFormat="1" applyFont="1" applyFill="1" applyBorder="1" applyAlignment="1">
      <alignment vertical="top" wrapText="1"/>
    </xf>
    <xf numFmtId="0" fontId="5" fillId="0" borderId="0" xfId="4" quotePrefix="1" applyFont="1" applyFill="1" applyBorder="1" applyAlignment="1">
      <alignment vertical="top" wrapText="1"/>
    </xf>
    <xf numFmtId="41" fontId="5" fillId="0" borderId="13" xfId="4" applyNumberFormat="1" applyFont="1" applyFill="1" applyBorder="1" applyAlignment="1">
      <alignment horizontal="center" vertical="top"/>
    </xf>
    <xf numFmtId="164" fontId="5" fillId="0" borderId="0" xfId="3" applyNumberFormat="1" applyFont="1" applyFill="1" applyBorder="1" applyAlignment="1">
      <alignment horizontal="center" vertical="top"/>
    </xf>
    <xf numFmtId="41" fontId="2" fillId="0" borderId="0" xfId="3" applyNumberFormat="1" applyFont="1" applyFill="1" applyBorder="1" applyAlignment="1">
      <alignment horizontal="center" vertical="top"/>
    </xf>
    <xf numFmtId="164" fontId="5" fillId="0" borderId="0" xfId="3" applyNumberFormat="1" applyFont="1" applyFill="1" applyBorder="1" applyAlignment="1">
      <alignment horizontal="center" vertical="center"/>
    </xf>
    <xf numFmtId="166" fontId="2" fillId="0" borderId="0" xfId="1" applyNumberFormat="1" applyFont="1" applyFill="1" applyBorder="1" applyAlignment="1">
      <alignment horizontal="center" vertical="top"/>
    </xf>
    <xf numFmtId="0" fontId="2" fillId="0" borderId="0" xfId="4" applyFont="1" applyFill="1" applyBorder="1" applyAlignment="1">
      <alignment horizontal="right" vertical="top" wrapText="1"/>
    </xf>
    <xf numFmtId="164" fontId="5" fillId="0" borderId="0" xfId="4" quotePrefix="1" applyNumberFormat="1" applyFont="1" applyFill="1" applyBorder="1" applyAlignment="1">
      <alignment horizontal="center" vertical="center"/>
    </xf>
    <xf numFmtId="166" fontId="5" fillId="0" borderId="0" xfId="1" applyNumberFormat="1" applyFont="1" applyFill="1" applyBorder="1" applyAlignment="1">
      <alignment vertical="top"/>
    </xf>
    <xf numFmtId="166" fontId="9" fillId="0" borderId="0" xfId="1" applyNumberFormat="1" applyFont="1" applyFill="1" applyBorder="1" applyAlignment="1">
      <alignment vertical="top"/>
    </xf>
    <xf numFmtId="17" fontId="5" fillId="0" borderId="0" xfId="3" applyNumberFormat="1" applyFont="1" applyFill="1" applyBorder="1" applyAlignment="1">
      <alignment horizontal="center" vertical="top"/>
    </xf>
    <xf numFmtId="0" fontId="8" fillId="0" borderId="0" xfId="2" applyNumberFormat="1" applyFont="1" applyFill="1" applyBorder="1" applyAlignment="1">
      <alignment horizontal="center" vertical="top"/>
    </xf>
    <xf numFmtId="0" fontId="8" fillId="0" borderId="0" xfId="3" applyNumberFormat="1" applyFont="1" applyFill="1" applyBorder="1" applyAlignment="1">
      <alignment horizontal="center" vertical="top"/>
    </xf>
    <xf numFmtId="166" fontId="2" fillId="0" borderId="0" xfId="3" applyNumberFormat="1" applyFont="1" applyFill="1" applyBorder="1" applyAlignment="1">
      <alignment vertical="top"/>
    </xf>
    <xf numFmtId="166" fontId="5" fillId="0" borderId="11" xfId="1" applyNumberFormat="1" applyFont="1" applyFill="1" applyBorder="1" applyAlignment="1">
      <alignment vertical="top"/>
    </xf>
    <xf numFmtId="166" fontId="5" fillId="0" borderId="12" xfId="1" applyNumberFormat="1" applyFont="1" applyFill="1" applyBorder="1" applyAlignment="1">
      <alignment horizontal="right" vertical="top" wrapText="1"/>
    </xf>
    <xf numFmtId="166" fontId="5" fillId="0" borderId="0" xfId="1" applyNumberFormat="1" applyFont="1" applyFill="1" applyBorder="1" applyAlignment="1">
      <alignment horizontal="right" vertical="top" wrapText="1"/>
    </xf>
    <xf numFmtId="166" fontId="5" fillId="0" borderId="12" xfId="1" applyNumberFormat="1" applyFont="1" applyFill="1" applyBorder="1" applyAlignment="1">
      <alignment vertical="top"/>
    </xf>
    <xf numFmtId="166" fontId="5" fillId="0" borderId="0" xfId="4" applyNumberFormat="1" applyFont="1" applyFill="1" applyBorder="1" applyAlignment="1">
      <alignment horizontal="center" vertical="top"/>
    </xf>
    <xf numFmtId="166" fontId="2" fillId="0" borderId="0" xfId="4" applyNumberFormat="1" applyFont="1" applyFill="1" applyBorder="1" applyAlignment="1">
      <alignment horizontal="center" vertical="top"/>
    </xf>
    <xf numFmtId="166" fontId="2" fillId="0" borderId="0" xfId="1" applyNumberFormat="1" applyFont="1" applyFill="1" applyBorder="1" applyAlignment="1">
      <alignment horizontal="right" vertical="top" wrapText="1"/>
    </xf>
    <xf numFmtId="166" fontId="2" fillId="0" borderId="13" xfId="1" applyNumberFormat="1" applyFont="1" applyFill="1" applyBorder="1" applyAlignment="1">
      <alignment horizontal="right" vertical="top" wrapText="1"/>
    </xf>
    <xf numFmtId="0" fontId="10" fillId="0" borderId="0" xfId="3" applyFont="1" applyFill="1" applyBorder="1" applyAlignment="1">
      <alignment vertical="top"/>
    </xf>
    <xf numFmtId="0" fontId="8" fillId="0" borderId="0" xfId="3" applyNumberFormat="1" applyFont="1" applyFill="1" applyBorder="1" applyAlignment="1">
      <alignment horizontal="center" vertical="center"/>
    </xf>
    <xf numFmtId="0" fontId="7" fillId="0" borderId="6" xfId="4" applyNumberFormat="1" applyFont="1" applyFill="1" applyBorder="1" applyAlignment="1">
      <alignment horizontal="center" vertical="center"/>
    </xf>
    <xf numFmtId="0" fontId="7" fillId="0" borderId="0" xfId="4" applyNumberFormat="1" applyFont="1" applyFill="1" applyBorder="1" applyAlignment="1">
      <alignment horizontal="center" vertical="top"/>
    </xf>
    <xf numFmtId="0" fontId="8" fillId="0" borderId="0" xfId="4" applyNumberFormat="1" applyFont="1" applyFill="1" applyBorder="1" applyAlignment="1">
      <alignment horizontal="center" vertical="top"/>
    </xf>
    <xf numFmtId="0" fontId="8" fillId="0" borderId="0" xfId="4" applyNumberFormat="1" applyFont="1" applyFill="1" applyBorder="1" applyAlignment="1">
      <alignment horizontal="center" vertical="center"/>
    </xf>
    <xf numFmtId="0" fontId="7" fillId="0" borderId="0" xfId="4" applyNumberFormat="1" applyFont="1" applyFill="1" applyBorder="1" applyAlignment="1">
      <alignment horizontal="center" vertical="center"/>
    </xf>
    <xf numFmtId="0" fontId="11" fillId="0" borderId="0" xfId="0" applyFont="1" applyFill="1" applyAlignment="1"/>
    <xf numFmtId="0" fontId="10" fillId="0" borderId="0" xfId="0" applyFont="1" applyFill="1" applyAlignment="1"/>
    <xf numFmtId="0" fontId="10" fillId="0" borderId="0" xfId="4" applyFont="1" applyFill="1" applyBorder="1" applyAlignment="1">
      <alignment vertical="top"/>
    </xf>
    <xf numFmtId="0" fontId="11" fillId="0" borderId="6" xfId="4" quotePrefix="1" applyFont="1" applyFill="1" applyBorder="1" applyAlignment="1">
      <alignment horizontal="left" vertical="top"/>
    </xf>
    <xf numFmtId="0" fontId="11" fillId="0" borderId="0" xfId="4" quotePrefix="1" applyFont="1" applyFill="1" applyBorder="1" applyAlignment="1">
      <alignment horizontal="left" vertical="top"/>
    </xf>
    <xf numFmtId="0" fontId="10" fillId="0" borderId="0" xfId="0" applyFont="1" applyFill="1" applyBorder="1" applyAlignment="1">
      <alignment vertical="top"/>
    </xf>
    <xf numFmtId="0" fontId="11" fillId="0" borderId="0" xfId="4" applyFont="1" applyFill="1" applyBorder="1" applyAlignment="1">
      <alignment vertical="top"/>
    </xf>
    <xf numFmtId="0" fontId="11" fillId="0" borderId="0" xfId="4" applyFont="1" applyFill="1" applyBorder="1" applyAlignment="1">
      <alignment horizontal="left" vertical="top"/>
    </xf>
    <xf numFmtId="0" fontId="11" fillId="0" borderId="0" xfId="0" applyFont="1" applyFill="1" applyBorder="1" applyAlignment="1">
      <alignment vertical="top"/>
    </xf>
    <xf numFmtId="0" fontId="12" fillId="0" borderId="0" xfId="3" applyFont="1" applyFill="1" applyBorder="1" applyAlignment="1">
      <alignment vertical="top"/>
    </xf>
    <xf numFmtId="0" fontId="8" fillId="0" borderId="0" xfId="0" applyNumberFormat="1" applyFont="1" applyAlignment="1">
      <alignment horizontal="center"/>
    </xf>
    <xf numFmtId="0" fontId="10" fillId="0" borderId="0" xfId="0" applyFont="1" applyAlignment="1"/>
    <xf numFmtId="0" fontId="10" fillId="0" borderId="0" xfId="4" quotePrefix="1" applyFont="1" applyFill="1" applyBorder="1" applyAlignment="1">
      <alignment vertical="top"/>
    </xf>
    <xf numFmtId="0" fontId="8" fillId="0" borderId="0" xfId="0" applyNumberFormat="1" applyFont="1" applyFill="1" applyAlignment="1">
      <alignment horizontal="center" vertical="top"/>
    </xf>
    <xf numFmtId="0" fontId="10" fillId="0" borderId="0" xfId="4" applyFont="1" applyFill="1" applyBorder="1" applyAlignment="1">
      <alignment horizontal="left" vertical="top"/>
    </xf>
    <xf numFmtId="166" fontId="2" fillId="0" borderId="13" xfId="1" applyNumberFormat="1" applyFont="1" applyFill="1" applyBorder="1" applyAlignment="1">
      <alignment horizontal="center" vertical="top"/>
    </xf>
    <xf numFmtId="0" fontId="13" fillId="0" borderId="0" xfId="4" applyFont="1" applyFill="1" applyBorder="1" applyAlignment="1">
      <alignment horizontal="left" vertical="top"/>
    </xf>
    <xf numFmtId="0" fontId="2" fillId="0" borderId="0" xfId="4" applyFont="1" applyFill="1" applyBorder="1" applyAlignment="1">
      <alignment vertical="center"/>
    </xf>
    <xf numFmtId="0" fontId="5" fillId="0" borderId="0" xfId="4" applyFont="1" applyFill="1" applyBorder="1" applyAlignment="1">
      <alignment vertical="center"/>
    </xf>
    <xf numFmtId="0" fontId="8" fillId="0" borderId="0" xfId="0" applyNumberFormat="1" applyFont="1" applyFill="1" applyAlignment="1">
      <alignment horizontal="center"/>
    </xf>
    <xf numFmtId="41" fontId="5" fillId="0" borderId="12" xfId="1" applyNumberFormat="1" applyFont="1" applyFill="1" applyBorder="1" applyAlignment="1">
      <alignment horizontal="right" vertical="top"/>
    </xf>
    <xf numFmtId="41" fontId="5" fillId="0" borderId="13" xfId="1" applyNumberFormat="1" applyFont="1" applyFill="1" applyBorder="1" applyAlignment="1">
      <alignment horizontal="right" vertical="top"/>
    </xf>
    <xf numFmtId="41" fontId="5" fillId="0" borderId="0" xfId="1" applyNumberFormat="1" applyFont="1" applyFill="1" applyBorder="1" applyAlignment="1">
      <alignment horizontal="right" vertical="top"/>
    </xf>
    <xf numFmtId="167" fontId="2" fillId="0" borderId="0" xfId="4" quotePrefix="1" applyNumberFormat="1" applyFont="1" applyFill="1" applyBorder="1" applyAlignment="1">
      <alignment horizontal="left" vertical="top"/>
    </xf>
    <xf numFmtId="167" fontId="5" fillId="0" borderId="0" xfId="4" quotePrefix="1" applyNumberFormat="1" applyFont="1" applyFill="1" applyBorder="1" applyAlignment="1">
      <alignment horizontal="left" vertical="top"/>
    </xf>
    <xf numFmtId="0" fontId="8" fillId="0" borderId="0" xfId="4" applyFont="1" applyFill="1" applyBorder="1" applyAlignment="1">
      <alignment horizontal="center" vertical="top"/>
    </xf>
    <xf numFmtId="0" fontId="10" fillId="0" borderId="0" xfId="4" applyFont="1" applyFill="1" applyBorder="1" applyAlignment="1">
      <alignment horizontal="center" vertical="top"/>
    </xf>
    <xf numFmtId="0" fontId="10" fillId="0" borderId="0" xfId="0" applyFont="1" applyFill="1" applyBorder="1" applyAlignment="1">
      <alignment horizontal="center" vertical="top"/>
    </xf>
    <xf numFmtId="0" fontId="13" fillId="0" borderId="0" xfId="4" applyFont="1" applyFill="1" applyBorder="1" applyAlignment="1">
      <alignment horizontal="center" vertical="top"/>
    </xf>
    <xf numFmtId="0" fontId="13" fillId="0" borderId="0" xfId="3" applyFont="1" applyFill="1" applyBorder="1" applyAlignment="1">
      <alignment horizontal="center" vertical="justify" shrinkToFit="1"/>
    </xf>
    <xf numFmtId="0" fontId="5" fillId="0" borderId="0" xfId="3" applyFont="1" applyFill="1" applyBorder="1" applyAlignment="1">
      <alignment horizontal="center" vertical="justify" shrinkToFit="1"/>
    </xf>
    <xf numFmtId="0" fontId="8" fillId="0" borderId="0" xfId="0" applyFont="1" applyFill="1" applyBorder="1" applyAlignment="1">
      <alignment horizontal="center" vertical="top"/>
    </xf>
    <xf numFmtId="166" fontId="2" fillId="0" borderId="13" xfId="4" applyNumberFormat="1" applyFont="1" applyFill="1" applyBorder="1" applyAlignment="1">
      <alignment horizontal="center" vertical="top"/>
    </xf>
    <xf numFmtId="168" fontId="2" fillId="0" borderId="0" xfId="1" applyNumberFormat="1" applyFont="1" applyFill="1" applyBorder="1" applyAlignment="1">
      <alignment vertical="top"/>
    </xf>
    <xf numFmtId="166" fontId="2" fillId="2" borderId="0" xfId="1" applyNumberFormat="1" applyFont="1" applyFill="1" applyBorder="1" applyAlignment="1">
      <alignment vertical="top"/>
    </xf>
    <xf numFmtId="166" fontId="2" fillId="2" borderId="13" xfId="1" applyNumberFormat="1" applyFont="1" applyFill="1" applyBorder="1" applyAlignment="1">
      <alignment vertical="top"/>
    </xf>
    <xf numFmtId="166" fontId="2" fillId="0" borderId="13" xfId="3" applyNumberFormat="1" applyFont="1" applyFill="1" applyBorder="1" applyAlignment="1">
      <alignment vertical="top"/>
    </xf>
    <xf numFmtId="0" fontId="11" fillId="0" borderId="5" xfId="4" applyFont="1" applyFill="1" applyBorder="1" applyAlignment="1">
      <alignment horizontal="center" vertical="top"/>
    </xf>
    <xf numFmtId="164" fontId="5" fillId="3" borderId="0" xfId="4" applyNumberFormat="1" applyFont="1" applyFill="1" applyBorder="1" applyAlignment="1">
      <alignment horizontal="center" vertical="top"/>
    </xf>
    <xf numFmtId="41" fontId="8" fillId="0" borderId="0" xfId="3" applyNumberFormat="1" applyFont="1" applyFill="1" applyBorder="1" applyAlignment="1">
      <alignment vertical="top"/>
    </xf>
    <xf numFmtId="169" fontId="2" fillId="0" borderId="0" xfId="1" applyNumberFormat="1" applyFont="1" applyFill="1" applyBorder="1" applyAlignment="1">
      <alignment vertical="top"/>
    </xf>
    <xf numFmtId="0" fontId="2" fillId="0" borderId="0" xfId="3" applyFont="1" applyFill="1" applyBorder="1" applyAlignment="1">
      <alignment horizontal="left" vertical="top" indent="1"/>
    </xf>
    <xf numFmtId="41" fontId="8" fillId="0" borderId="13" xfId="3" applyNumberFormat="1" applyFont="1" applyFill="1" applyBorder="1" applyAlignment="1">
      <alignment vertical="top"/>
    </xf>
    <xf numFmtId="169" fontId="5" fillId="0" borderId="0" xfId="1" applyNumberFormat="1" applyFont="1" applyFill="1" applyBorder="1" applyAlignment="1">
      <alignment vertical="top"/>
    </xf>
    <xf numFmtId="0" fontId="5" fillId="0" borderId="0" xfId="3" applyFont="1" applyFill="1" applyBorder="1" applyAlignment="1">
      <alignment horizontal="left" vertical="top" indent="1"/>
    </xf>
    <xf numFmtId="169" fontId="5" fillId="0" borderId="0" xfId="1" applyNumberFormat="1" applyFont="1" applyFill="1" applyBorder="1" applyAlignment="1">
      <alignment horizontal="right" vertical="top" wrapText="1"/>
    </xf>
    <xf numFmtId="169" fontId="2" fillId="0" borderId="0" xfId="1" applyNumberFormat="1" applyFont="1" applyFill="1" applyBorder="1" applyAlignment="1">
      <alignment horizontal="right" vertical="top" wrapText="1"/>
    </xf>
    <xf numFmtId="0" fontId="10" fillId="0" borderId="0" xfId="4" applyFont="1" applyFill="1" applyBorder="1" applyAlignment="1">
      <alignment horizontal="left" vertical="top" wrapText="1"/>
    </xf>
    <xf numFmtId="41" fontId="2" fillId="0" borderId="13" xfId="1" applyNumberFormat="1" applyFont="1" applyFill="1" applyBorder="1" applyAlignment="1">
      <alignment horizontal="right" vertical="top" wrapText="1"/>
    </xf>
    <xf numFmtId="166" fontId="2" fillId="0" borderId="0" xfId="1" applyNumberFormat="1" applyFont="1" applyFill="1" applyBorder="1" applyAlignment="1">
      <alignment horizontal="left" vertical="top" indent="1"/>
    </xf>
    <xf numFmtId="169" fontId="5" fillId="0" borderId="0" xfId="4" applyNumberFormat="1" applyFont="1" applyFill="1" applyBorder="1" applyAlignment="1">
      <alignment horizontal="center" vertical="top"/>
    </xf>
    <xf numFmtId="41" fontId="14" fillId="0" borderId="0" xfId="3" applyNumberFormat="1" applyFont="1" applyFill="1" applyBorder="1" applyAlignment="1">
      <alignment horizontal="center" vertical="top"/>
    </xf>
    <xf numFmtId="165" fontId="5" fillId="0" borderId="0" xfId="4" applyNumberFormat="1" applyFont="1" applyFill="1" applyBorder="1" applyAlignment="1">
      <alignment horizontal="center" vertical="top" wrapText="1"/>
    </xf>
    <xf numFmtId="49" fontId="8" fillId="0" borderId="0" xfId="0" applyNumberFormat="1" applyFont="1" applyFill="1" applyAlignment="1">
      <alignment horizontal="center"/>
    </xf>
    <xf numFmtId="0" fontId="10" fillId="0" borderId="0" xfId="0" applyFont="1" applyFill="1" applyBorder="1" applyAlignment="1">
      <alignment vertical="top" wrapText="1"/>
    </xf>
    <xf numFmtId="0" fontId="8" fillId="0" borderId="0" xfId="0" applyNumberFormat="1" applyFont="1" applyFill="1" applyAlignment="1">
      <alignment horizontal="center" vertical="center"/>
    </xf>
    <xf numFmtId="0" fontId="2" fillId="0" borderId="0" xfId="4" applyFont="1" applyFill="1" applyBorder="1" applyAlignment="1">
      <alignment horizontal="center" vertical="center"/>
    </xf>
    <xf numFmtId="166" fontId="2" fillId="0" borderId="0" xfId="1" applyNumberFormat="1" applyFont="1" applyFill="1" applyBorder="1" applyAlignment="1">
      <alignment vertical="center"/>
    </xf>
    <xf numFmtId="166" fontId="2" fillId="0" borderId="0" xfId="3" applyNumberFormat="1" applyFont="1" applyFill="1" applyBorder="1" applyAlignment="1">
      <alignment vertical="center"/>
    </xf>
    <xf numFmtId="0" fontId="10" fillId="0" borderId="0" xfId="4" applyFont="1" applyFill="1" applyBorder="1" applyAlignment="1">
      <alignment vertical="center" wrapText="1"/>
    </xf>
    <xf numFmtId="41" fontId="8" fillId="0" borderId="0" xfId="3" applyNumberFormat="1" applyFont="1" applyFill="1" applyBorder="1" applyAlignment="1">
      <alignment vertical="center"/>
    </xf>
    <xf numFmtId="9" fontId="2" fillId="0" borderId="0" xfId="2" applyFont="1" applyFill="1" applyBorder="1" applyAlignment="1">
      <alignment vertical="top"/>
    </xf>
    <xf numFmtId="0" fontId="2" fillId="0" borderId="0" xfId="4" applyFont="1" applyFill="1" applyBorder="1" applyAlignment="1">
      <alignment horizontal="center" vertical="top"/>
    </xf>
    <xf numFmtId="0" fontId="2" fillId="0" borderId="0" xfId="3" applyFont="1" applyFill="1" applyBorder="1" applyAlignment="1">
      <alignment horizontal="left" vertical="top"/>
    </xf>
    <xf numFmtId="169" fontId="2" fillId="0" borderId="0" xfId="1" applyNumberFormat="1" applyFont="1" applyFill="1" applyBorder="1" applyAlignment="1">
      <alignment vertical="center"/>
    </xf>
    <xf numFmtId="0" fontId="2" fillId="0" borderId="0" xfId="3" applyFont="1" applyFill="1" applyBorder="1" applyAlignment="1">
      <alignment horizontal="left" vertical="center"/>
    </xf>
    <xf numFmtId="0" fontId="10" fillId="0" borderId="0" xfId="0" applyFont="1" applyFill="1" applyAlignment="1">
      <alignment vertical="top" wrapText="1"/>
    </xf>
    <xf numFmtId="0" fontId="10" fillId="0" borderId="0" xfId="4" applyFont="1" applyFill="1" applyBorder="1" applyAlignment="1">
      <alignment vertical="top" wrapText="1"/>
    </xf>
    <xf numFmtId="0" fontId="5" fillId="0" borderId="0" xfId="4" quotePrefix="1" applyFont="1" applyFill="1" applyBorder="1" applyAlignment="1">
      <alignment vertical="top"/>
    </xf>
    <xf numFmtId="41" fontId="8" fillId="0" borderId="13" xfId="3" applyNumberFormat="1" applyFont="1" applyFill="1" applyBorder="1" applyAlignment="1">
      <alignment vertical="center"/>
    </xf>
    <xf numFmtId="166" fontId="2" fillId="0" borderId="13" xfId="1" applyNumberFormat="1" applyFont="1" applyFill="1" applyBorder="1" applyAlignment="1">
      <alignment vertical="center"/>
    </xf>
    <xf numFmtId="0" fontId="8" fillId="0" borderId="0" xfId="3" applyNumberFormat="1" applyFont="1" applyFill="1" applyBorder="1" applyAlignment="1">
      <alignment horizontal="left" vertical="center" indent="1"/>
    </xf>
    <xf numFmtId="0" fontId="7" fillId="0" borderId="6" xfId="4" applyNumberFormat="1" applyFont="1" applyFill="1" applyBorder="1" applyAlignment="1">
      <alignment horizontal="left" vertical="center" indent="1"/>
    </xf>
    <xf numFmtId="0" fontId="8" fillId="0" borderId="0" xfId="4" applyNumberFormat="1" applyFont="1" applyFill="1" applyBorder="1" applyAlignment="1">
      <alignment horizontal="left" vertical="top" indent="1"/>
    </xf>
    <xf numFmtId="0" fontId="7" fillId="0" borderId="0" xfId="4" applyNumberFormat="1" applyFont="1" applyFill="1" applyBorder="1" applyAlignment="1">
      <alignment horizontal="left" vertical="top" indent="1"/>
    </xf>
    <xf numFmtId="0" fontId="8" fillId="0" borderId="0" xfId="0" applyNumberFormat="1" applyFont="1" applyFill="1" applyAlignment="1">
      <alignment horizontal="left" vertical="top" indent="1"/>
    </xf>
    <xf numFmtId="0" fontId="8" fillId="0" borderId="0" xfId="0" applyNumberFormat="1" applyFont="1" applyFill="1" applyAlignment="1">
      <alignment horizontal="left" vertical="center" indent="1"/>
    </xf>
    <xf numFmtId="0" fontId="8" fillId="0" borderId="0" xfId="0" applyNumberFormat="1" applyFont="1" applyFill="1" applyAlignment="1">
      <alignment horizontal="left" indent="1"/>
    </xf>
    <xf numFmtId="0" fontId="8" fillId="0" borderId="0" xfId="4" applyNumberFormat="1" applyFont="1" applyFill="1" applyBorder="1" applyAlignment="1">
      <alignment horizontal="left" vertical="center" indent="1"/>
    </xf>
    <xf numFmtId="0" fontId="10" fillId="0" borderId="0" xfId="0" applyFont="1" applyFill="1" applyBorder="1" applyAlignment="1">
      <alignment horizontal="left" vertical="top" indent="1"/>
    </xf>
    <xf numFmtId="0" fontId="5" fillId="0" borderId="14" xfId="3" applyFont="1" applyFill="1" applyBorder="1" applyAlignment="1">
      <alignment horizontal="center" vertical="justify"/>
    </xf>
    <xf numFmtId="0" fontId="15" fillId="0" borderId="0" xfId="3" applyFont="1" applyFill="1" applyBorder="1" applyAlignment="1">
      <alignment vertical="top"/>
    </xf>
    <xf numFmtId="0" fontId="16" fillId="0" borderId="0" xfId="3" applyFont="1" applyFill="1" applyBorder="1" applyAlignment="1">
      <alignment vertical="top"/>
    </xf>
    <xf numFmtId="0" fontId="17" fillId="0" borderId="0" xfId="3" applyFont="1" applyFill="1" applyBorder="1" applyAlignment="1">
      <alignment vertical="top"/>
    </xf>
    <xf numFmtId="0" fontId="15" fillId="0" borderId="0" xfId="3" applyNumberFormat="1" applyFont="1" applyFill="1" applyBorder="1" applyAlignment="1">
      <alignment horizontal="left" vertical="center" indent="1"/>
    </xf>
    <xf numFmtId="0" fontId="15" fillId="0" borderId="0" xfId="3" applyFont="1" applyFill="1" applyBorder="1" applyAlignment="1">
      <alignment horizontal="center" vertical="justify"/>
    </xf>
    <xf numFmtId="164" fontId="18" fillId="0" borderId="0" xfId="4" applyNumberFormat="1" applyFont="1" applyFill="1" applyBorder="1" applyAlignment="1">
      <alignment horizontal="center" vertical="center"/>
    </xf>
    <xf numFmtId="41" fontId="18" fillId="0" borderId="0" xfId="3" applyNumberFormat="1" applyFont="1" applyFill="1" applyBorder="1" applyAlignment="1">
      <alignment vertical="top"/>
    </xf>
    <xf numFmtId="41" fontId="15" fillId="0" borderId="0" xfId="3" applyNumberFormat="1" applyFont="1" applyFill="1" applyBorder="1" applyAlignment="1">
      <alignment vertical="top"/>
    </xf>
    <xf numFmtId="0" fontId="15" fillId="0" borderId="0" xfId="3" applyFont="1" applyFill="1" applyBorder="1" applyAlignment="1">
      <alignment horizontal="left" vertical="top" indent="1"/>
    </xf>
    <xf numFmtId="0" fontId="8" fillId="0" borderId="0" xfId="0" applyNumberFormat="1" applyFont="1" applyAlignment="1">
      <alignment horizontal="left" indent="1"/>
    </xf>
    <xf numFmtId="169" fontId="2" fillId="0" borderId="0" xfId="4" applyNumberFormat="1" applyFont="1" applyFill="1" applyBorder="1" applyAlignment="1">
      <alignment horizontal="center" vertical="top"/>
    </xf>
    <xf numFmtId="41" fontId="7" fillId="0" borderId="0" xfId="3" applyNumberFormat="1" applyFont="1" applyFill="1" applyBorder="1" applyAlignment="1">
      <alignment vertical="top"/>
    </xf>
    <xf numFmtId="169" fontId="5" fillId="0" borderId="0" xfId="1" applyNumberFormat="1" applyFont="1" applyFill="1" applyBorder="1" applyAlignment="1">
      <alignment horizontal="right" vertical="top"/>
    </xf>
    <xf numFmtId="0" fontId="13" fillId="0" borderId="0" xfId="4" applyFont="1" applyFill="1" applyBorder="1" applyAlignment="1">
      <alignment horizontal="left" vertical="top" indent="1"/>
    </xf>
    <xf numFmtId="0" fontId="5" fillId="0" borderId="0" xfId="4" applyFont="1" applyFill="1" applyBorder="1" applyAlignment="1">
      <alignment horizontal="left" vertical="top" indent="1"/>
    </xf>
    <xf numFmtId="0" fontId="8" fillId="0" borderId="0" xfId="3" applyNumberFormat="1" applyFont="1" applyFill="1" applyBorder="1" applyAlignment="1">
      <alignment horizontal="left" vertical="top" indent="1"/>
    </xf>
    <xf numFmtId="0" fontId="13" fillId="0" borderId="0" xfId="3" applyFont="1" applyFill="1" applyBorder="1" applyAlignment="1">
      <alignment horizontal="left" vertical="justify" indent="1" shrinkToFit="1"/>
    </xf>
    <xf numFmtId="0" fontId="5" fillId="0" borderId="0" xfId="3" applyFont="1" applyFill="1" applyBorder="1" applyAlignment="1">
      <alignment horizontal="left" vertical="justify" indent="1" shrinkToFit="1"/>
    </xf>
    <xf numFmtId="0" fontId="7" fillId="0" borderId="0" xfId="4" applyNumberFormat="1" applyFont="1" applyFill="1" applyBorder="1" applyAlignment="1">
      <alignment horizontal="left" vertical="center" indent="1"/>
    </xf>
    <xf numFmtId="164" fontId="19" fillId="0" borderId="0" xfId="4" applyNumberFormat="1" applyFont="1" applyFill="1" applyBorder="1" applyAlignment="1">
      <alignment horizontal="center" vertical="top"/>
    </xf>
    <xf numFmtId="41" fontId="5" fillId="0" borderId="2" xfId="3" applyNumberFormat="1" applyFont="1" applyFill="1" applyBorder="1" applyAlignment="1">
      <alignment horizontal="center" vertical="top"/>
    </xf>
    <xf numFmtId="41" fontId="5" fillId="0" borderId="3" xfId="3" applyNumberFormat="1" applyFont="1" applyFill="1" applyBorder="1" applyAlignment="1">
      <alignment horizontal="center" vertical="top"/>
    </xf>
    <xf numFmtId="41" fontId="5" fillId="0" borderId="4" xfId="3" applyNumberFormat="1" applyFont="1" applyFill="1" applyBorder="1" applyAlignment="1">
      <alignment horizontal="center" vertical="top"/>
    </xf>
    <xf numFmtId="0" fontId="13" fillId="0" borderId="0" xfId="3" applyFont="1" applyFill="1" applyBorder="1" applyAlignment="1">
      <alignment horizontal="left" vertical="justify" shrinkToFit="1"/>
    </xf>
  </cellXfs>
  <cellStyles count="5">
    <cellStyle name="Comma" xfId="1" builtinId="3"/>
    <cellStyle name="Normal" xfId="0" builtinId="0"/>
    <cellStyle name="Normal_Copy of 2008 10-Year Plan TDBU, CRE, IT (FERC+CPUC) Treasurers Format ver 02_11_2009_V2" xfId="3"/>
    <cellStyle name="Normal_Sheet1" xfId="4"/>
    <cellStyle name="Percent" xfId="2" builtinId="5"/>
  </cellStyles>
  <dxfs count="0"/>
  <tableStyles count="0" defaultTableStyle="TableStyleMedium2" defaultPivotStyle="PivotStyleLight16"/>
  <colors>
    <mruColors>
      <color rgb="FF0000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26" Type="http://schemas.openxmlformats.org/officeDocument/2006/relationships/customXml" Target="../customXml/item1.xml"/><Relationship Id="rId3" Type="http://schemas.openxmlformats.org/officeDocument/2006/relationships/externalLink" Target="externalLinks/externalLink1.xml"/><Relationship Id="rId21" Type="http://schemas.openxmlformats.org/officeDocument/2006/relationships/externalLink" Target="externalLinks/externalLink19.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sharedStrings" Target="sharedStrings.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theme" Target="theme/theme1.xml"/><Relationship Id="rId27"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windows\TEMP\C.Lotus.Notes.Data\Is12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tslan1\vol2\My%20Documents\CASHFORE\1996%20Dividend%20Budge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CB&amp;R\2006-2015%20Capital%20Budget%20Documents\Sent%20to%20Treasurers\IT%20Capital%2010%20years%2001030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1\trant4\LOCALS~1\Temp\notesE1EF34\Copy%20of%20February%20PMO%20report%204%2009%2009%20-%20Rev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tslan1\vol2\windows\TEMP\SALE20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windows\TEMP\SCE%20OCF_Craver_Scenario%20%233B_7-17-01%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FinPlng\05%2011%20Forecast%20-%20UMC\Output%20Data\0511%20Base%20-11.4%25\Output%20Data%20-%20Consolidation.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SCEWkgroup\FP&amp;A\Earnings_Equity%20Ratios\0606%20strat%20plan\10%20Yr%20SCE%20Earnings_0606%20Strat%20Plan_Base_0601200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Itslan1\vol2\Cash%20Forecast\Cash%20Flow%20Models\MODEL_Operating%20Cash%20Flow%202002_021202_Base%20Cas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Itslan1\vol2\WKGROUPS\CapRec&amp;PropVal\ROB_FILE\2003%20GRC\2003%20GRC%20Budget%20Forecast.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Documents%20and%20Settings\kimjj\My%20Documents\John\Cash%20Report\Cash%20Report\5-21-03\Test.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ProForma%202001%201.0f2"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tslan1\vol2\FinPlng\TCOOK\PROACT%20May%202002\Monthly%20Model\SCE%20Monthly%20Forecast%2005-01-02%20Base%20Cas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tslan1\vol2\GROUPS\ACCT\L-T%20Planning\Aug%202000%20Five%20Yr%20F'cast\Cfm6_inf_Aug_20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YCSVR01\BodekD$\CORP\PSEG\California%20Trip%20Files\Project\PSE&amp;G\HB\PSEG_HB_BaseCase%20Rev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windows\TEMP\Model%20Supporting%20November%205%202001%20Rev%20Req.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tslan1\vol2\GROUPS\ACCT\L-T%20Planning\Growth%20Detail%20-%20Adjusted%20AMT%20&amp;%20CF.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DOCUME~1\shaterah\LOCALS~1\Temp\notesE1EF34\PW30-%20PID%206054(2-26-0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FinPlng\TCOOK\PROACT%20May%202002\Annual%20Model\2002%20Capital%20&amp;%20O&amp;M%20Updates\OOR2002_monthly_oo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WNLOAD"/>
      <sheetName val="Criteria&amp;Data"/>
      <sheetName val="SCE00"/>
      <sheetName val="EDIntl00"/>
      <sheetName val="Month"/>
      <sheetName val="JE'S Mo"/>
      <sheetName val="Quarter"/>
      <sheetName val="JE'S Qtr"/>
      <sheetName val="YTD"/>
      <sheetName val="JE'S YTD"/>
      <sheetName val="12 Months"/>
      <sheetName val="JE'S 12 MONTHS"/>
      <sheetName val="GG1 Year End"/>
      <sheetName val="GG1"/>
      <sheetName val="GG1 Jan"/>
      <sheetName val="GG1 qtr"/>
      <sheetName val="EI P3 Year End"/>
      <sheetName val="EI P3"/>
      <sheetName val="EI P3 Jan"/>
      <sheetName val="EI P3 qtr"/>
      <sheetName val="Ke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sheetName val="Accrual"/>
    </sheet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C Plus 2009"/>
      <sheetName val="July PPBM"/>
      <sheetName val="10 Year Summary"/>
      <sheetName val="Assumptions"/>
      <sheetName val="Projection"/>
      <sheetName val="Delta"/>
      <sheetName val="Projection wo Client"/>
      <sheetName val="Delta wo Client"/>
      <sheetName val="Yellow Book - GRC wo Client"/>
      <sheetName val="Delta Yellow Book-GRC wo Client"/>
      <sheetName val="Delta Yellow Book-July PPBM"/>
    </sheetNames>
    <sheetDataSet>
      <sheetData sheetId="0" refreshError="1">
        <row r="7">
          <cell r="D7" t="str">
            <v>A</v>
          </cell>
          <cell r="P7">
            <v>0</v>
          </cell>
          <cell r="Q7">
            <v>1900</v>
          </cell>
          <cell r="R7">
            <v>0</v>
          </cell>
          <cell r="S7">
            <v>0</v>
          </cell>
          <cell r="T7">
            <v>0</v>
          </cell>
        </row>
        <row r="8">
          <cell r="D8" t="str">
            <v>N</v>
          </cell>
          <cell r="P8">
            <v>1836.6</v>
          </cell>
          <cell r="Q8">
            <v>4436.6000000000004</v>
          </cell>
          <cell r="R8">
            <v>4500</v>
          </cell>
          <cell r="S8">
            <v>5500</v>
          </cell>
          <cell r="T8">
            <v>4000</v>
          </cell>
        </row>
        <row r="9">
          <cell r="D9" t="str">
            <v>A</v>
          </cell>
          <cell r="P9">
            <v>0</v>
          </cell>
          <cell r="Q9">
            <v>0</v>
          </cell>
          <cell r="R9">
            <v>0</v>
          </cell>
          <cell r="S9">
            <v>0</v>
          </cell>
          <cell r="T9">
            <v>0</v>
          </cell>
        </row>
        <row r="10">
          <cell r="D10" t="str">
            <v>A</v>
          </cell>
          <cell r="P10">
            <v>0</v>
          </cell>
          <cell r="Q10">
            <v>0</v>
          </cell>
          <cell r="R10">
            <v>0</v>
          </cell>
          <cell r="S10">
            <v>0</v>
          </cell>
          <cell r="T10">
            <v>0</v>
          </cell>
        </row>
        <row r="11">
          <cell r="D11" t="str">
            <v>A</v>
          </cell>
          <cell r="P11">
            <v>0</v>
          </cell>
          <cell r="Q11">
            <v>381</v>
          </cell>
          <cell r="R11">
            <v>188</v>
          </cell>
          <cell r="S11">
            <v>34</v>
          </cell>
          <cell r="T11">
            <v>0</v>
          </cell>
        </row>
        <row r="12">
          <cell r="D12" t="str">
            <v>N</v>
          </cell>
          <cell r="P12">
            <v>0</v>
          </cell>
          <cell r="Q12">
            <v>0</v>
          </cell>
          <cell r="T12">
            <v>0</v>
          </cell>
        </row>
        <row r="13">
          <cell r="D13" t="str">
            <v>A</v>
          </cell>
          <cell r="P13">
            <v>1395.1</v>
          </cell>
          <cell r="Q13">
            <v>5000.7</v>
          </cell>
          <cell r="R13">
            <v>0</v>
          </cell>
          <cell r="S13">
            <v>0</v>
          </cell>
          <cell r="T13">
            <v>0</v>
          </cell>
        </row>
        <row r="14">
          <cell r="D14" t="str">
            <v>N</v>
          </cell>
          <cell r="P14">
            <v>400</v>
          </cell>
          <cell r="Q14">
            <v>640.79999999999995</v>
          </cell>
          <cell r="R14">
            <v>6000</v>
          </cell>
          <cell r="S14">
            <v>7500</v>
          </cell>
          <cell r="T14">
            <v>5911.6</v>
          </cell>
        </row>
        <row r="15">
          <cell r="D15" t="str">
            <v>Compt</v>
          </cell>
          <cell r="P15">
            <v>100</v>
          </cell>
          <cell r="Q15">
            <v>1727</v>
          </cell>
          <cell r="R15">
            <v>479</v>
          </cell>
          <cell r="S15">
            <v>109</v>
          </cell>
          <cell r="T15">
            <v>9</v>
          </cell>
        </row>
        <row r="16">
          <cell r="D16" t="str">
            <v>N</v>
          </cell>
          <cell r="P16">
            <v>0</v>
          </cell>
          <cell r="Q16">
            <v>0</v>
          </cell>
          <cell r="R16">
            <v>0</v>
          </cell>
          <cell r="S16">
            <v>0</v>
          </cell>
          <cell r="T16">
            <v>0</v>
          </cell>
        </row>
        <row r="17">
          <cell r="D17" t="str">
            <v>N</v>
          </cell>
          <cell r="P17">
            <v>3200</v>
          </cell>
          <cell r="Q17">
            <v>778.3</v>
          </cell>
          <cell r="R17">
            <v>0</v>
          </cell>
          <cell r="S17">
            <v>35</v>
          </cell>
          <cell r="T17">
            <v>135</v>
          </cell>
        </row>
        <row r="18">
          <cell r="D18" t="str">
            <v>N</v>
          </cell>
          <cell r="P18">
            <v>0</v>
          </cell>
          <cell r="Q18">
            <v>0</v>
          </cell>
          <cell r="R18">
            <v>0</v>
          </cell>
          <cell r="S18">
            <v>0</v>
          </cell>
          <cell r="T18">
            <v>0</v>
          </cell>
        </row>
        <row r="19">
          <cell r="D19" t="str">
            <v>N</v>
          </cell>
          <cell r="P19">
            <v>0</v>
          </cell>
          <cell r="Q19">
            <v>0</v>
          </cell>
          <cell r="R19">
            <v>0</v>
          </cell>
          <cell r="S19">
            <v>0</v>
          </cell>
          <cell r="T19">
            <v>0</v>
          </cell>
        </row>
        <row r="20">
          <cell r="D20" t="str">
            <v>A</v>
          </cell>
          <cell r="P20">
            <v>1730</v>
          </cell>
          <cell r="Q20">
            <v>1612.4</v>
          </cell>
          <cell r="R20">
            <v>0</v>
          </cell>
          <cell r="S20">
            <v>0</v>
          </cell>
          <cell r="T20">
            <v>0</v>
          </cell>
        </row>
        <row r="21">
          <cell r="D21" t="str">
            <v>A</v>
          </cell>
          <cell r="P21">
            <v>1900</v>
          </cell>
          <cell r="Q21">
            <v>0</v>
          </cell>
          <cell r="R21">
            <v>0</v>
          </cell>
          <cell r="S21">
            <v>0</v>
          </cell>
          <cell r="T21">
            <v>0</v>
          </cell>
        </row>
        <row r="22">
          <cell r="D22" t="str">
            <v>A</v>
          </cell>
          <cell r="P22">
            <v>2051.6999999999998</v>
          </cell>
          <cell r="Q22">
            <v>0</v>
          </cell>
          <cell r="R22">
            <v>0</v>
          </cell>
          <cell r="S22">
            <v>0</v>
          </cell>
          <cell r="T22">
            <v>0</v>
          </cell>
        </row>
        <row r="23">
          <cell r="D23" t="str">
            <v>N</v>
          </cell>
          <cell r="P23">
            <v>0</v>
          </cell>
          <cell r="Q23">
            <v>0</v>
          </cell>
          <cell r="R23">
            <v>0</v>
          </cell>
          <cell r="S23">
            <v>0</v>
          </cell>
          <cell r="T23">
            <v>0</v>
          </cell>
        </row>
        <row r="24">
          <cell r="D24" t="str">
            <v>N</v>
          </cell>
          <cell r="P24">
            <v>3300</v>
          </cell>
          <cell r="Q24">
            <v>20480</v>
          </cell>
          <cell r="R24">
            <v>39300</v>
          </cell>
          <cell r="S24">
            <v>46900</v>
          </cell>
          <cell r="T24">
            <v>53500</v>
          </cell>
        </row>
        <row r="26">
          <cell r="P26">
            <v>15913.400000000001</v>
          </cell>
          <cell r="Q26">
            <v>36956.800000000003</v>
          </cell>
          <cell r="R26">
            <v>50467</v>
          </cell>
          <cell r="S26">
            <v>60078</v>
          </cell>
          <cell r="T26">
            <v>63555.6</v>
          </cell>
        </row>
        <row r="32">
          <cell r="D32" t="str">
            <v>A</v>
          </cell>
          <cell r="P32">
            <v>250</v>
          </cell>
          <cell r="Q32">
            <v>119.5</v>
          </cell>
          <cell r="R32">
            <v>200</v>
          </cell>
          <cell r="S32">
            <v>206</v>
          </cell>
          <cell r="T32">
            <v>212.2</v>
          </cell>
        </row>
        <row r="33">
          <cell r="D33" t="str">
            <v>A</v>
          </cell>
          <cell r="P33">
            <v>1625</v>
          </cell>
          <cell r="Q33">
            <v>2041</v>
          </cell>
          <cell r="R33">
            <v>500</v>
          </cell>
          <cell r="S33">
            <v>500</v>
          </cell>
          <cell r="T33">
            <v>500</v>
          </cell>
        </row>
        <row r="34">
          <cell r="D34" t="str">
            <v>A</v>
          </cell>
          <cell r="P34">
            <v>101</v>
          </cell>
          <cell r="Q34">
            <v>101</v>
          </cell>
          <cell r="R34">
            <v>101</v>
          </cell>
          <cell r="S34">
            <v>104</v>
          </cell>
          <cell r="T34">
            <v>107.1</v>
          </cell>
        </row>
        <row r="35">
          <cell r="D35" t="str">
            <v>A</v>
          </cell>
          <cell r="P35">
            <v>79</v>
          </cell>
          <cell r="Q35">
            <v>79</v>
          </cell>
          <cell r="R35">
            <v>79</v>
          </cell>
          <cell r="S35">
            <v>81.400000000000006</v>
          </cell>
          <cell r="T35">
            <v>83.8</v>
          </cell>
        </row>
        <row r="36">
          <cell r="D36" t="str">
            <v>A</v>
          </cell>
          <cell r="P36">
            <v>130.5</v>
          </cell>
          <cell r="Q36">
            <v>130.5</v>
          </cell>
          <cell r="R36">
            <v>0</v>
          </cell>
          <cell r="S36">
            <v>0</v>
          </cell>
          <cell r="T36">
            <v>0</v>
          </cell>
        </row>
        <row r="37">
          <cell r="D37" t="str">
            <v>A</v>
          </cell>
          <cell r="P37">
            <v>900</v>
          </cell>
          <cell r="Q37">
            <v>900</v>
          </cell>
          <cell r="R37">
            <v>0</v>
          </cell>
          <cell r="S37">
            <v>0</v>
          </cell>
          <cell r="T37">
            <v>0</v>
          </cell>
        </row>
        <row r="38">
          <cell r="D38" t="str">
            <v>A</v>
          </cell>
          <cell r="P38">
            <v>150</v>
          </cell>
          <cell r="Q38">
            <v>150</v>
          </cell>
          <cell r="R38">
            <v>0</v>
          </cell>
          <cell r="S38">
            <v>0</v>
          </cell>
          <cell r="T38">
            <v>0</v>
          </cell>
        </row>
        <row r="40">
          <cell r="P40">
            <v>3235.5</v>
          </cell>
          <cell r="Q40">
            <v>3521</v>
          </cell>
          <cell r="R40">
            <v>880</v>
          </cell>
          <cell r="S40">
            <v>891.4</v>
          </cell>
          <cell r="T40">
            <v>903.1</v>
          </cell>
        </row>
        <row r="47">
          <cell r="P47">
            <v>0</v>
          </cell>
          <cell r="Q47">
            <v>0</v>
          </cell>
          <cell r="R47">
            <v>0</v>
          </cell>
          <cell r="S47">
            <v>0</v>
          </cell>
          <cell r="T47">
            <v>0</v>
          </cell>
        </row>
        <row r="50">
          <cell r="P50">
            <v>19148.900000000001</v>
          </cell>
          <cell r="Q50">
            <v>40477.800000000003</v>
          </cell>
          <cell r="R50">
            <v>51347</v>
          </cell>
          <cell r="S50">
            <v>60969.4</v>
          </cell>
          <cell r="T50">
            <v>64458.7</v>
          </cell>
        </row>
        <row r="51">
          <cell r="P51">
            <v>15913.400000000001</v>
          </cell>
          <cell r="Q51">
            <v>36956.800000000003</v>
          </cell>
          <cell r="R51">
            <v>50467</v>
          </cell>
          <cell r="S51">
            <v>60078</v>
          </cell>
          <cell r="T51">
            <v>63555.6</v>
          </cell>
        </row>
        <row r="53">
          <cell r="Q53">
            <v>3666.3</v>
          </cell>
          <cell r="R53">
            <v>5632.2</v>
          </cell>
          <cell r="S53">
            <v>2090.6</v>
          </cell>
          <cell r="T53">
            <v>1219.2</v>
          </cell>
        </row>
        <row r="54">
          <cell r="Q54">
            <v>1151</v>
          </cell>
          <cell r="R54">
            <v>2783.8999999999996</v>
          </cell>
          <cell r="S54">
            <v>6262.7</v>
          </cell>
          <cell r="T54">
            <v>705.5</v>
          </cell>
        </row>
        <row r="55">
          <cell r="Q55">
            <v>5815.1</v>
          </cell>
          <cell r="R55">
            <v>0</v>
          </cell>
          <cell r="S55">
            <v>2090.6999999999998</v>
          </cell>
          <cell r="T55">
            <v>1906.6</v>
          </cell>
        </row>
        <row r="56">
          <cell r="Q56">
            <v>4423.5</v>
          </cell>
        </row>
        <row r="57">
          <cell r="D57" t="str">
            <v>S</v>
          </cell>
          <cell r="P57">
            <v>1392.9</v>
          </cell>
          <cell r="Q57">
            <v>0</v>
          </cell>
          <cell r="R57">
            <v>1764.2</v>
          </cell>
          <cell r="S57">
            <v>530.79999999999995</v>
          </cell>
          <cell r="T57">
            <v>2800.5</v>
          </cell>
        </row>
        <row r="58">
          <cell r="D58" t="str">
            <v>S</v>
          </cell>
          <cell r="P58">
            <v>135.69999999999999</v>
          </cell>
          <cell r="Q58">
            <v>0</v>
          </cell>
          <cell r="R58">
            <v>0</v>
          </cell>
          <cell r="S58">
            <v>2657.8</v>
          </cell>
          <cell r="T58">
            <v>0</v>
          </cell>
        </row>
        <row r="59">
          <cell r="D59" t="str">
            <v>S</v>
          </cell>
          <cell r="P59">
            <v>760.3</v>
          </cell>
          <cell r="Q59">
            <v>520.29999999999995</v>
          </cell>
          <cell r="R59">
            <v>294.10000000000002</v>
          </cell>
          <cell r="S59">
            <v>576.79999999999995</v>
          </cell>
          <cell r="T59">
            <v>746.5</v>
          </cell>
        </row>
        <row r="60">
          <cell r="D60" t="str">
            <v>M</v>
          </cell>
          <cell r="P60">
            <v>808.8</v>
          </cell>
          <cell r="Q60">
            <v>0</v>
          </cell>
          <cell r="R60">
            <v>1518.9</v>
          </cell>
          <cell r="S60">
            <v>1923.3</v>
          </cell>
          <cell r="T60">
            <v>2740.4</v>
          </cell>
        </row>
        <row r="61">
          <cell r="D61" t="str">
            <v>M</v>
          </cell>
          <cell r="P61">
            <v>574.20000000000005</v>
          </cell>
          <cell r="Q61">
            <v>1192</v>
          </cell>
          <cell r="R61">
            <v>998.4</v>
          </cell>
          <cell r="S61">
            <v>998.4</v>
          </cell>
          <cell r="T61">
            <v>998.4</v>
          </cell>
        </row>
        <row r="62">
          <cell r="D62" t="str">
            <v>M</v>
          </cell>
          <cell r="P62">
            <v>1650.1</v>
          </cell>
          <cell r="Q62">
            <v>1034.0999999999999</v>
          </cell>
          <cell r="R62">
            <v>1650.1</v>
          </cell>
          <cell r="S62">
            <v>1650.1</v>
          </cell>
          <cell r="T62">
            <v>1650.1</v>
          </cell>
        </row>
        <row r="63">
          <cell r="D63" t="str">
            <v>M</v>
          </cell>
          <cell r="P63">
            <v>1131</v>
          </cell>
          <cell r="Q63">
            <v>4089.5</v>
          </cell>
          <cell r="R63">
            <v>1131</v>
          </cell>
          <cell r="S63">
            <v>1131</v>
          </cell>
          <cell r="T63">
            <v>1131</v>
          </cell>
        </row>
        <row r="64">
          <cell r="D64" t="str">
            <v>M</v>
          </cell>
          <cell r="P64">
            <v>5868.7</v>
          </cell>
          <cell r="Q64">
            <v>2588.1999999999998</v>
          </cell>
          <cell r="R64">
            <v>2724.5</v>
          </cell>
          <cell r="S64">
            <v>3230.1</v>
          </cell>
          <cell r="T64">
            <v>2724.6</v>
          </cell>
        </row>
        <row r="65">
          <cell r="D65" t="str">
            <v>M</v>
          </cell>
          <cell r="P65">
            <v>1011</v>
          </cell>
          <cell r="Q65">
            <v>1256.7</v>
          </cell>
          <cell r="R65">
            <v>151.69999999999999</v>
          </cell>
          <cell r="S65">
            <v>1617.6</v>
          </cell>
          <cell r="T65">
            <v>1112.0999999999999</v>
          </cell>
        </row>
        <row r="66">
          <cell r="D66" t="str">
            <v>O</v>
          </cell>
          <cell r="P66">
            <v>0</v>
          </cell>
          <cell r="Q66">
            <v>0</v>
          </cell>
          <cell r="R66">
            <v>0</v>
          </cell>
          <cell r="S66">
            <v>0</v>
          </cell>
          <cell r="T66">
            <v>0</v>
          </cell>
        </row>
        <row r="67">
          <cell r="D67" t="str">
            <v>O</v>
          </cell>
          <cell r="P67">
            <v>7481.2</v>
          </cell>
          <cell r="Q67">
            <v>9024.4000000000015</v>
          </cell>
          <cell r="R67">
            <v>4533.6000000000004</v>
          </cell>
          <cell r="S67">
            <v>5362.5</v>
          </cell>
          <cell r="T67">
            <v>4754.1000000000004</v>
          </cell>
        </row>
        <row r="68">
          <cell r="D68" t="str">
            <v>O</v>
          </cell>
          <cell r="P68">
            <v>2224.4</v>
          </cell>
          <cell r="Q68">
            <v>1105</v>
          </cell>
          <cell r="R68">
            <v>1833.4</v>
          </cell>
          <cell r="S68">
            <v>2405.6999999999998</v>
          </cell>
          <cell r="T68">
            <v>2472.3000000000002</v>
          </cell>
        </row>
        <row r="69">
          <cell r="D69" t="str">
            <v>O</v>
          </cell>
          <cell r="P69">
            <v>0</v>
          </cell>
          <cell r="Q69">
            <v>0</v>
          </cell>
          <cell r="R69">
            <v>565.5</v>
          </cell>
          <cell r="S69">
            <v>565.5</v>
          </cell>
          <cell r="T69">
            <v>565.5</v>
          </cell>
        </row>
        <row r="70">
          <cell r="D70" t="str">
            <v>M</v>
          </cell>
          <cell r="P70">
            <v>4038.2</v>
          </cell>
          <cell r="Q70">
            <v>3373</v>
          </cell>
          <cell r="R70">
            <v>6217.7</v>
          </cell>
          <cell r="S70">
            <v>3421.8</v>
          </cell>
          <cell r="T70">
            <v>3421.8</v>
          </cell>
        </row>
        <row r="71">
          <cell r="D71" t="str">
            <v>M</v>
          </cell>
          <cell r="P71">
            <v>2980.8</v>
          </cell>
          <cell r="Q71">
            <v>1605</v>
          </cell>
          <cell r="R71">
            <v>251.7</v>
          </cell>
          <cell r="S71">
            <v>1264.0999999999999</v>
          </cell>
          <cell r="T71">
            <v>0</v>
          </cell>
        </row>
        <row r="72">
          <cell r="D72" t="str">
            <v>M</v>
          </cell>
          <cell r="P72">
            <v>3820.4</v>
          </cell>
          <cell r="Q72">
            <v>4286.3999999999996</v>
          </cell>
          <cell r="R72">
            <v>2628.2</v>
          </cell>
          <cell r="S72">
            <v>2994.2</v>
          </cell>
          <cell r="T72">
            <v>9897.5</v>
          </cell>
        </row>
        <row r="73">
          <cell r="D73" t="str">
            <v>N</v>
          </cell>
          <cell r="P73">
            <v>0</v>
          </cell>
          <cell r="Q73">
            <v>0</v>
          </cell>
          <cell r="R73">
            <v>0</v>
          </cell>
          <cell r="S73">
            <v>0</v>
          </cell>
          <cell r="T73">
            <v>0</v>
          </cell>
        </row>
        <row r="76">
          <cell r="D76" t="str">
            <v>N</v>
          </cell>
          <cell r="P76">
            <v>0</v>
          </cell>
          <cell r="Q76">
            <v>0</v>
          </cell>
          <cell r="R76">
            <v>6600</v>
          </cell>
          <cell r="S76">
            <v>0</v>
          </cell>
          <cell r="T76">
            <v>0</v>
          </cell>
        </row>
        <row r="77">
          <cell r="D77" t="str">
            <v>G</v>
          </cell>
          <cell r="P77">
            <v>160</v>
          </cell>
          <cell r="Q77">
            <v>160</v>
          </cell>
          <cell r="R77">
            <v>160</v>
          </cell>
          <cell r="S77">
            <v>160</v>
          </cell>
          <cell r="T77">
            <v>160</v>
          </cell>
        </row>
        <row r="78">
          <cell r="D78" t="str">
            <v>M</v>
          </cell>
          <cell r="P78">
            <v>0</v>
          </cell>
          <cell r="Q78">
            <v>0</v>
          </cell>
          <cell r="R78">
            <v>0</v>
          </cell>
          <cell r="S78">
            <v>1024</v>
          </cell>
          <cell r="T78">
            <v>10903.9</v>
          </cell>
        </row>
        <row r="79">
          <cell r="D79" t="str">
            <v>M</v>
          </cell>
          <cell r="P79">
            <v>0</v>
          </cell>
          <cell r="Q79">
            <v>1235.4000000000001</v>
          </cell>
          <cell r="R79">
            <v>8654.2000000000007</v>
          </cell>
          <cell r="S79">
            <v>5955.8</v>
          </cell>
          <cell r="T79">
            <v>2667.5</v>
          </cell>
        </row>
        <row r="80">
          <cell r="Q80">
            <v>994</v>
          </cell>
        </row>
        <row r="81">
          <cell r="D81" t="str">
            <v>S</v>
          </cell>
          <cell r="P81">
            <v>710</v>
          </cell>
          <cell r="Q81">
            <v>1392</v>
          </cell>
          <cell r="R81">
            <v>1018</v>
          </cell>
          <cell r="S81">
            <v>949</v>
          </cell>
          <cell r="T81">
            <v>1043</v>
          </cell>
        </row>
        <row r="83">
          <cell r="P83">
            <v>34747.700000000004</v>
          </cell>
          <cell r="Q83">
            <v>48911.900000000009</v>
          </cell>
          <cell r="R83">
            <v>51111.3</v>
          </cell>
          <cell r="S83">
            <v>48862.499999999993</v>
          </cell>
          <cell r="T83">
            <v>53620.5</v>
          </cell>
        </row>
        <row r="86">
          <cell r="D86" t="str">
            <v>M</v>
          </cell>
          <cell r="P86">
            <v>956.1</v>
          </cell>
          <cell r="Q86">
            <v>3585.4</v>
          </cell>
          <cell r="R86">
            <v>1034</v>
          </cell>
          <cell r="S86">
            <v>1076</v>
          </cell>
          <cell r="T86">
            <v>1119</v>
          </cell>
        </row>
        <row r="87">
          <cell r="D87" t="str">
            <v>M</v>
          </cell>
          <cell r="P87">
            <v>3995.8</v>
          </cell>
          <cell r="Q87">
            <v>4139.1000000000004</v>
          </cell>
          <cell r="R87">
            <v>4319</v>
          </cell>
          <cell r="S87">
            <v>4490</v>
          </cell>
          <cell r="T87">
            <v>4669</v>
          </cell>
        </row>
        <row r="88">
          <cell r="D88" t="str">
            <v>M</v>
          </cell>
          <cell r="P88">
            <v>509.5</v>
          </cell>
          <cell r="Q88">
            <v>542.79999999999995</v>
          </cell>
          <cell r="R88">
            <v>526</v>
          </cell>
          <cell r="S88">
            <v>505</v>
          </cell>
          <cell r="T88">
            <v>579</v>
          </cell>
        </row>
        <row r="89">
          <cell r="D89" t="str">
            <v>S</v>
          </cell>
          <cell r="P89">
            <v>100</v>
          </cell>
          <cell r="Q89">
            <v>100</v>
          </cell>
          <cell r="R89">
            <v>100</v>
          </cell>
          <cell r="S89">
            <v>100</v>
          </cell>
          <cell r="T89">
            <v>100</v>
          </cell>
        </row>
        <row r="90">
          <cell r="D90" t="str">
            <v>O</v>
          </cell>
          <cell r="P90">
            <v>3123</v>
          </cell>
          <cell r="Q90">
            <v>3344.3</v>
          </cell>
          <cell r="R90">
            <v>3378</v>
          </cell>
          <cell r="S90">
            <v>3513</v>
          </cell>
          <cell r="T90">
            <v>3654</v>
          </cell>
        </row>
        <row r="95">
          <cell r="D95" t="str">
            <v>M</v>
          </cell>
          <cell r="P95">
            <v>11248.6</v>
          </cell>
          <cell r="Q95">
            <v>11698.6</v>
          </cell>
          <cell r="R95">
            <v>12166.5</v>
          </cell>
          <cell r="S95">
            <v>12653.2</v>
          </cell>
          <cell r="T95">
            <v>13159</v>
          </cell>
        </row>
        <row r="97">
          <cell r="D97" t="str">
            <v>O</v>
          </cell>
          <cell r="P97">
            <v>300</v>
          </cell>
          <cell r="Q97">
            <v>0</v>
          </cell>
          <cell r="R97">
            <v>0</v>
          </cell>
          <cell r="S97">
            <v>0</v>
          </cell>
          <cell r="T97">
            <v>0</v>
          </cell>
        </row>
        <row r="98">
          <cell r="D98" t="str">
            <v>R</v>
          </cell>
          <cell r="P98">
            <v>915.2</v>
          </cell>
          <cell r="Q98">
            <v>0</v>
          </cell>
          <cell r="R98">
            <v>0</v>
          </cell>
          <cell r="S98">
            <v>0</v>
          </cell>
          <cell r="T98">
            <v>0</v>
          </cell>
        </row>
        <row r="99">
          <cell r="D99" t="str">
            <v>R</v>
          </cell>
          <cell r="P99">
            <v>527.1</v>
          </cell>
          <cell r="Q99">
            <v>548</v>
          </cell>
          <cell r="R99">
            <v>570</v>
          </cell>
          <cell r="S99">
            <v>592.79999999999995</v>
          </cell>
          <cell r="T99">
            <v>616.5</v>
          </cell>
        </row>
        <row r="101">
          <cell r="D101" t="str">
            <v>M</v>
          </cell>
          <cell r="P101">
            <v>0</v>
          </cell>
          <cell r="Q101">
            <v>0</v>
          </cell>
          <cell r="R101">
            <v>0</v>
          </cell>
          <cell r="S101">
            <v>125</v>
          </cell>
          <cell r="T101">
            <v>0</v>
          </cell>
        </row>
        <row r="102">
          <cell r="D102" t="str">
            <v>M</v>
          </cell>
          <cell r="P102">
            <v>750</v>
          </cell>
          <cell r="Q102">
            <v>1200</v>
          </cell>
          <cell r="R102">
            <v>2000</v>
          </cell>
          <cell r="S102">
            <v>1000</v>
          </cell>
          <cell r="T102">
            <v>1030</v>
          </cell>
        </row>
        <row r="103">
          <cell r="D103" t="str">
            <v>M</v>
          </cell>
          <cell r="P103">
            <v>5144.3</v>
          </cell>
          <cell r="Q103">
            <v>4701.6000000000004</v>
          </cell>
          <cell r="R103">
            <v>4830.8</v>
          </cell>
          <cell r="S103">
            <v>4365.8</v>
          </cell>
          <cell r="T103">
            <v>5261.8</v>
          </cell>
        </row>
        <row r="104">
          <cell r="D104" t="str">
            <v>M</v>
          </cell>
          <cell r="P104">
            <v>0</v>
          </cell>
          <cell r="Q104">
            <v>0</v>
          </cell>
          <cell r="R104">
            <v>0</v>
          </cell>
          <cell r="S104">
            <v>0</v>
          </cell>
          <cell r="T104">
            <v>0</v>
          </cell>
        </row>
        <row r="105">
          <cell r="D105" t="str">
            <v>M</v>
          </cell>
          <cell r="P105">
            <v>165</v>
          </cell>
          <cell r="Q105">
            <v>0</v>
          </cell>
          <cell r="R105">
            <v>0</v>
          </cell>
          <cell r="S105">
            <v>0</v>
          </cell>
          <cell r="T105">
            <v>0</v>
          </cell>
        </row>
        <row r="106">
          <cell r="D106" t="str">
            <v>G</v>
          </cell>
          <cell r="P106">
            <v>0</v>
          </cell>
          <cell r="Q106">
            <v>203.8</v>
          </cell>
          <cell r="R106">
            <v>500</v>
          </cell>
          <cell r="S106">
            <v>500</v>
          </cell>
          <cell r="T106">
            <v>500</v>
          </cell>
        </row>
        <row r="107">
          <cell r="Q107">
            <v>90</v>
          </cell>
        </row>
        <row r="108">
          <cell r="D108" t="str">
            <v>M</v>
          </cell>
          <cell r="P108">
            <v>300</v>
          </cell>
          <cell r="Q108">
            <v>200</v>
          </cell>
          <cell r="R108">
            <v>400</v>
          </cell>
          <cell r="S108">
            <v>309</v>
          </cell>
          <cell r="T108">
            <v>318.3</v>
          </cell>
        </row>
        <row r="109">
          <cell r="D109" t="str">
            <v>M</v>
          </cell>
          <cell r="P109">
            <v>1309</v>
          </cell>
          <cell r="Q109">
            <v>450</v>
          </cell>
          <cell r="R109">
            <v>0</v>
          </cell>
          <cell r="S109">
            <v>0</v>
          </cell>
          <cell r="T109">
            <v>0</v>
          </cell>
        </row>
        <row r="110">
          <cell r="D110" t="str">
            <v>M</v>
          </cell>
          <cell r="P110">
            <v>100</v>
          </cell>
          <cell r="Q110">
            <v>50</v>
          </cell>
          <cell r="R110">
            <v>100</v>
          </cell>
          <cell r="S110">
            <v>103</v>
          </cell>
          <cell r="T110">
            <v>106.1</v>
          </cell>
        </row>
        <row r="111">
          <cell r="D111" t="str">
            <v>R</v>
          </cell>
          <cell r="P111">
            <v>459</v>
          </cell>
          <cell r="Q111">
            <v>459</v>
          </cell>
          <cell r="R111">
            <v>459</v>
          </cell>
          <cell r="S111">
            <v>472.8</v>
          </cell>
          <cell r="T111">
            <v>487</v>
          </cell>
        </row>
        <row r="112">
          <cell r="D112" t="str">
            <v>R</v>
          </cell>
          <cell r="P112">
            <v>0</v>
          </cell>
          <cell r="Q112">
            <v>0</v>
          </cell>
          <cell r="R112">
            <v>0</v>
          </cell>
          <cell r="S112">
            <v>0</v>
          </cell>
          <cell r="T112">
            <v>100</v>
          </cell>
        </row>
        <row r="113">
          <cell r="Q113">
            <v>180</v>
          </cell>
        </row>
        <row r="114">
          <cell r="Q114">
            <v>321</v>
          </cell>
        </row>
        <row r="115">
          <cell r="D115" t="str">
            <v>M</v>
          </cell>
          <cell r="P115">
            <v>0</v>
          </cell>
          <cell r="Q115">
            <v>0</v>
          </cell>
          <cell r="R115">
            <v>0</v>
          </cell>
          <cell r="S115">
            <v>0</v>
          </cell>
          <cell r="T115">
            <v>0</v>
          </cell>
        </row>
        <row r="116">
          <cell r="D116" t="str">
            <v>R</v>
          </cell>
          <cell r="P116">
            <v>0</v>
          </cell>
          <cell r="Q116">
            <v>108</v>
          </cell>
          <cell r="R116">
            <v>0</v>
          </cell>
          <cell r="S116">
            <v>0</v>
          </cell>
          <cell r="T116">
            <v>0</v>
          </cell>
        </row>
        <row r="117">
          <cell r="Q117">
            <v>60</v>
          </cell>
        </row>
        <row r="118">
          <cell r="D118" t="str">
            <v>R</v>
          </cell>
          <cell r="P118">
            <v>0</v>
          </cell>
          <cell r="Q118">
            <v>0</v>
          </cell>
          <cell r="R118">
            <v>0</v>
          </cell>
          <cell r="S118">
            <v>0</v>
          </cell>
          <cell r="T118">
            <v>0</v>
          </cell>
        </row>
        <row r="119">
          <cell r="D119" t="str">
            <v>R</v>
          </cell>
          <cell r="P119">
            <v>0</v>
          </cell>
          <cell r="Q119">
            <v>0</v>
          </cell>
          <cell r="R119">
            <v>0</v>
          </cell>
          <cell r="S119">
            <v>0</v>
          </cell>
          <cell r="T119">
            <v>0</v>
          </cell>
        </row>
        <row r="120">
          <cell r="D120" t="str">
            <v>M</v>
          </cell>
          <cell r="P120">
            <v>0</v>
          </cell>
          <cell r="Q120">
            <v>555</v>
          </cell>
          <cell r="R120">
            <v>0</v>
          </cell>
          <cell r="S120">
            <v>0</v>
          </cell>
          <cell r="T120">
            <v>0</v>
          </cell>
        </row>
        <row r="121">
          <cell r="D121" t="str">
            <v>G</v>
          </cell>
          <cell r="P121">
            <v>0</v>
          </cell>
          <cell r="Q121">
            <v>0</v>
          </cell>
          <cell r="R121">
            <v>0</v>
          </cell>
          <cell r="S121">
            <v>1000</v>
          </cell>
          <cell r="T121">
            <v>3500</v>
          </cell>
        </row>
        <row r="122">
          <cell r="D122" t="str">
            <v>M</v>
          </cell>
          <cell r="P122">
            <v>325</v>
          </cell>
          <cell r="Q122">
            <v>325</v>
          </cell>
          <cell r="R122">
            <v>325</v>
          </cell>
          <cell r="S122">
            <v>0</v>
          </cell>
          <cell r="T122">
            <v>0</v>
          </cell>
        </row>
        <row r="123">
          <cell r="D123" t="str">
            <v>M</v>
          </cell>
          <cell r="P123">
            <v>270</v>
          </cell>
          <cell r="Q123">
            <v>0</v>
          </cell>
          <cell r="R123">
            <v>0</v>
          </cell>
          <cell r="S123">
            <v>0</v>
          </cell>
          <cell r="T123">
            <v>0</v>
          </cell>
        </row>
        <row r="124">
          <cell r="D124" t="str">
            <v>M</v>
          </cell>
          <cell r="P124">
            <v>84</v>
          </cell>
        </row>
        <row r="125">
          <cell r="D125" t="str">
            <v>M</v>
          </cell>
          <cell r="P125">
            <v>717</v>
          </cell>
          <cell r="Q125">
            <v>368</v>
          </cell>
          <cell r="R125">
            <v>191</v>
          </cell>
          <cell r="S125">
            <v>199</v>
          </cell>
          <cell r="T125">
            <v>207</v>
          </cell>
        </row>
        <row r="126">
          <cell r="D126" t="str">
            <v>M</v>
          </cell>
          <cell r="P126">
            <v>0</v>
          </cell>
          <cell r="Q126">
            <v>20</v>
          </cell>
          <cell r="R126">
            <v>20</v>
          </cell>
          <cell r="S126">
            <v>20</v>
          </cell>
          <cell r="T126">
            <v>20</v>
          </cell>
        </row>
        <row r="127">
          <cell r="D127" t="str">
            <v>M</v>
          </cell>
          <cell r="P127">
            <v>1000</v>
          </cell>
          <cell r="Q127">
            <v>276.3</v>
          </cell>
          <cell r="R127">
            <v>1000</v>
          </cell>
          <cell r="S127">
            <v>0</v>
          </cell>
          <cell r="T127">
            <v>0</v>
          </cell>
        </row>
        <row r="128">
          <cell r="D128" t="str">
            <v>M</v>
          </cell>
          <cell r="Q128">
            <v>470</v>
          </cell>
          <cell r="R128">
            <v>325</v>
          </cell>
        </row>
        <row r="129">
          <cell r="D129" t="str">
            <v>M</v>
          </cell>
          <cell r="Q129">
            <v>1414</v>
          </cell>
          <cell r="R129">
            <v>220</v>
          </cell>
        </row>
        <row r="130">
          <cell r="D130" t="str">
            <v>M</v>
          </cell>
          <cell r="Q130">
            <v>1260.5</v>
          </cell>
          <cell r="R130">
            <v>174.5</v>
          </cell>
        </row>
        <row r="131">
          <cell r="D131" t="str">
            <v>G</v>
          </cell>
          <cell r="P131">
            <v>0</v>
          </cell>
          <cell r="Q131">
            <v>100</v>
          </cell>
          <cell r="R131">
            <v>675</v>
          </cell>
          <cell r="S131">
            <v>0</v>
          </cell>
          <cell r="T131">
            <v>0</v>
          </cell>
        </row>
        <row r="132">
          <cell r="D132" t="str">
            <v>R</v>
          </cell>
          <cell r="P132">
            <v>0</v>
          </cell>
          <cell r="Q132">
            <v>0</v>
          </cell>
          <cell r="R132">
            <v>0</v>
          </cell>
          <cell r="S132">
            <v>0</v>
          </cell>
          <cell r="T132">
            <v>0</v>
          </cell>
        </row>
        <row r="133">
          <cell r="D133" t="str">
            <v>R</v>
          </cell>
          <cell r="P133">
            <v>0</v>
          </cell>
          <cell r="Q133">
            <v>0</v>
          </cell>
          <cell r="R133">
            <v>0</v>
          </cell>
          <cell r="S133">
            <v>52</v>
          </cell>
          <cell r="T133">
            <v>0</v>
          </cell>
        </row>
        <row r="134">
          <cell r="D134" t="str">
            <v>R</v>
          </cell>
          <cell r="P134">
            <v>0</v>
          </cell>
          <cell r="Q134">
            <v>0</v>
          </cell>
          <cell r="R134">
            <v>0</v>
          </cell>
          <cell r="S134">
            <v>0</v>
          </cell>
          <cell r="T134">
            <v>0</v>
          </cell>
        </row>
        <row r="135">
          <cell r="D135" t="str">
            <v>R</v>
          </cell>
          <cell r="P135">
            <v>0</v>
          </cell>
          <cell r="Q135">
            <v>0</v>
          </cell>
          <cell r="R135">
            <v>500</v>
          </cell>
          <cell r="S135">
            <v>0</v>
          </cell>
          <cell r="T135">
            <v>0</v>
          </cell>
        </row>
        <row r="136">
          <cell r="D136" t="str">
            <v>M</v>
          </cell>
          <cell r="Q136">
            <v>0</v>
          </cell>
        </row>
        <row r="137">
          <cell r="D137" t="str">
            <v>M</v>
          </cell>
          <cell r="Q137">
            <v>0</v>
          </cell>
          <cell r="R137">
            <v>500</v>
          </cell>
          <cell r="S137">
            <v>4400</v>
          </cell>
          <cell r="T137">
            <v>7350</v>
          </cell>
        </row>
        <row r="138">
          <cell r="D138" t="str">
            <v>M</v>
          </cell>
          <cell r="Q138">
            <v>0</v>
          </cell>
          <cell r="T138">
            <v>2000</v>
          </cell>
        </row>
        <row r="139">
          <cell r="D139" t="str">
            <v>M</v>
          </cell>
          <cell r="P139">
            <v>0</v>
          </cell>
          <cell r="Q139">
            <v>0</v>
          </cell>
          <cell r="R139">
            <v>100</v>
          </cell>
          <cell r="S139">
            <v>500</v>
          </cell>
          <cell r="T139">
            <v>0</v>
          </cell>
        </row>
        <row r="140">
          <cell r="D140" t="str">
            <v>G</v>
          </cell>
          <cell r="P140">
            <v>0</v>
          </cell>
          <cell r="Q140">
            <v>0</v>
          </cell>
          <cell r="R140">
            <v>0</v>
          </cell>
          <cell r="S140">
            <v>0</v>
          </cell>
          <cell r="T140">
            <v>0</v>
          </cell>
        </row>
        <row r="141">
          <cell r="D141" t="str">
            <v>M</v>
          </cell>
          <cell r="P141">
            <v>0</v>
          </cell>
          <cell r="Q141">
            <v>0</v>
          </cell>
          <cell r="R141">
            <v>0</v>
          </cell>
          <cell r="S141">
            <v>0</v>
          </cell>
          <cell r="T141">
            <v>0</v>
          </cell>
        </row>
        <row r="142">
          <cell r="D142" t="str">
            <v>G</v>
          </cell>
          <cell r="P142">
            <v>0</v>
          </cell>
          <cell r="Q142">
            <v>0</v>
          </cell>
          <cell r="R142">
            <v>0</v>
          </cell>
          <cell r="S142">
            <v>100</v>
          </cell>
          <cell r="T142">
            <v>0</v>
          </cell>
        </row>
        <row r="143">
          <cell r="D143" t="str">
            <v>G</v>
          </cell>
          <cell r="P143">
            <v>0</v>
          </cell>
          <cell r="Q143">
            <v>0</v>
          </cell>
          <cell r="R143">
            <v>0</v>
          </cell>
          <cell r="S143">
            <v>0</v>
          </cell>
          <cell r="T143">
            <v>0</v>
          </cell>
        </row>
        <row r="144">
          <cell r="Q144">
            <v>0</v>
          </cell>
          <cell r="T144">
            <v>600</v>
          </cell>
        </row>
        <row r="145">
          <cell r="Q145">
            <v>0</v>
          </cell>
          <cell r="R145">
            <v>200</v>
          </cell>
          <cell r="T145">
            <v>0</v>
          </cell>
        </row>
        <row r="146">
          <cell r="Q146">
            <v>0</v>
          </cell>
        </row>
        <row r="147">
          <cell r="Q147">
            <v>0</v>
          </cell>
          <cell r="R147">
            <v>33</v>
          </cell>
        </row>
        <row r="148">
          <cell r="Q148">
            <v>0</v>
          </cell>
        </row>
        <row r="150">
          <cell r="Q150">
            <v>500</v>
          </cell>
        </row>
        <row r="151">
          <cell r="Q151">
            <v>500</v>
          </cell>
        </row>
        <row r="153">
          <cell r="Q153">
            <v>500</v>
          </cell>
        </row>
        <row r="163">
          <cell r="Q163">
            <v>608</v>
          </cell>
        </row>
        <row r="164">
          <cell r="Q164">
            <v>58</v>
          </cell>
        </row>
        <row r="165">
          <cell r="Q165">
            <v>720.9</v>
          </cell>
        </row>
        <row r="167">
          <cell r="Q167">
            <v>47</v>
          </cell>
        </row>
        <row r="168">
          <cell r="D168" t="str">
            <v>A</v>
          </cell>
          <cell r="P168">
            <v>249.1</v>
          </cell>
          <cell r="Q168">
            <v>0</v>
          </cell>
          <cell r="R168">
            <v>0</v>
          </cell>
          <cell r="S168">
            <v>0</v>
          </cell>
          <cell r="T168">
            <v>0</v>
          </cell>
        </row>
        <row r="169">
          <cell r="P169">
            <v>32547.699999999997</v>
          </cell>
          <cell r="Q169">
            <v>39704.299999999996</v>
          </cell>
          <cell r="R169">
            <v>34646.800000000003</v>
          </cell>
          <cell r="S169">
            <v>36076.6</v>
          </cell>
          <cell r="T169">
            <v>45376.7</v>
          </cell>
        </row>
        <row r="170">
          <cell r="P170">
            <v>21675.3</v>
          </cell>
          <cell r="Q170">
            <v>-198.39999999999418</v>
          </cell>
          <cell r="R170">
            <v>22093.5</v>
          </cell>
          <cell r="S170">
            <v>22930</v>
          </cell>
          <cell r="T170">
            <v>23896.5</v>
          </cell>
        </row>
        <row r="172">
          <cell r="D172" t="str">
            <v>M</v>
          </cell>
          <cell r="P172">
            <v>7800</v>
          </cell>
          <cell r="Q172">
            <v>8547.2000000000007</v>
          </cell>
          <cell r="R172">
            <v>8800</v>
          </cell>
          <cell r="S172">
            <v>8800</v>
          </cell>
          <cell r="T172">
            <v>8800</v>
          </cell>
        </row>
        <row r="173">
          <cell r="D173" t="str">
            <v>A</v>
          </cell>
          <cell r="P173">
            <v>837</v>
          </cell>
          <cell r="Q173">
            <v>0</v>
          </cell>
          <cell r="R173">
            <v>0</v>
          </cell>
          <cell r="S173">
            <v>0</v>
          </cell>
          <cell r="T173">
            <v>0</v>
          </cell>
        </row>
        <row r="174">
          <cell r="D174" t="str">
            <v>M</v>
          </cell>
          <cell r="P174">
            <v>12.3</v>
          </cell>
          <cell r="Q174">
            <v>0</v>
          </cell>
          <cell r="R174">
            <v>12.3</v>
          </cell>
          <cell r="S174">
            <v>12.3</v>
          </cell>
          <cell r="T174">
            <v>12.3</v>
          </cell>
        </row>
        <row r="175">
          <cell r="Q175">
            <v>225</v>
          </cell>
        </row>
        <row r="176">
          <cell r="D176" t="str">
            <v>M</v>
          </cell>
          <cell r="S176">
            <v>34</v>
          </cell>
          <cell r="T176">
            <v>0</v>
          </cell>
        </row>
        <row r="177">
          <cell r="D177" t="str">
            <v>S</v>
          </cell>
          <cell r="P177">
            <v>100</v>
          </cell>
          <cell r="Q177">
            <v>30</v>
          </cell>
          <cell r="R177">
            <v>100</v>
          </cell>
          <cell r="S177">
            <v>100</v>
          </cell>
          <cell r="T177">
            <v>100</v>
          </cell>
        </row>
        <row r="178">
          <cell r="D178" t="str">
            <v>M</v>
          </cell>
          <cell r="P178">
            <v>0</v>
          </cell>
          <cell r="Q178">
            <v>0</v>
          </cell>
          <cell r="R178">
            <v>3003.75</v>
          </cell>
          <cell r="S178">
            <v>1383.75</v>
          </cell>
          <cell r="T178">
            <v>0</v>
          </cell>
        </row>
        <row r="179">
          <cell r="Q179">
            <v>56.6</v>
          </cell>
        </row>
        <row r="180">
          <cell r="Q180">
            <v>7</v>
          </cell>
        </row>
        <row r="181">
          <cell r="Q181">
            <v>0</v>
          </cell>
        </row>
        <row r="182">
          <cell r="D182" t="str">
            <v>M</v>
          </cell>
          <cell r="P182">
            <v>0</v>
          </cell>
          <cell r="Q182">
            <v>82.2</v>
          </cell>
          <cell r="R182">
            <v>0</v>
          </cell>
          <cell r="S182">
            <v>0</v>
          </cell>
          <cell r="T182">
            <v>0</v>
          </cell>
        </row>
        <row r="183">
          <cell r="D183" t="str">
            <v>M</v>
          </cell>
          <cell r="P183">
            <v>0</v>
          </cell>
          <cell r="Q183">
            <v>228.3</v>
          </cell>
          <cell r="R183">
            <v>0</v>
          </cell>
          <cell r="S183">
            <v>0</v>
          </cell>
          <cell r="T183">
            <v>0</v>
          </cell>
        </row>
        <row r="184">
          <cell r="D184" t="str">
            <v>G</v>
          </cell>
          <cell r="P184">
            <v>675</v>
          </cell>
          <cell r="Q184">
            <v>675</v>
          </cell>
          <cell r="R184">
            <v>675</v>
          </cell>
          <cell r="S184">
            <v>675</v>
          </cell>
          <cell r="T184">
            <v>0</v>
          </cell>
        </row>
        <row r="185">
          <cell r="D185" t="str">
            <v>M</v>
          </cell>
          <cell r="P185">
            <v>0</v>
          </cell>
          <cell r="Q185">
            <v>1653.8</v>
          </cell>
          <cell r="R185">
            <v>3462.8</v>
          </cell>
          <cell r="S185">
            <v>675</v>
          </cell>
          <cell r="T185">
            <v>2328.8000000000002</v>
          </cell>
        </row>
        <row r="186">
          <cell r="D186" t="str">
            <v>M</v>
          </cell>
          <cell r="P186">
            <v>0</v>
          </cell>
          <cell r="Q186">
            <v>0</v>
          </cell>
          <cell r="R186">
            <v>0</v>
          </cell>
          <cell r="S186">
            <v>2116.6999999999998</v>
          </cell>
          <cell r="T186">
            <v>171</v>
          </cell>
        </row>
        <row r="187">
          <cell r="D187" t="str">
            <v>M</v>
          </cell>
          <cell r="P187">
            <v>100</v>
          </cell>
          <cell r="Q187">
            <v>140.6</v>
          </cell>
          <cell r="R187">
            <v>100</v>
          </cell>
          <cell r="S187">
            <v>100</v>
          </cell>
          <cell r="T187">
            <v>100</v>
          </cell>
        </row>
        <row r="188">
          <cell r="D188" t="str">
            <v>F</v>
          </cell>
          <cell r="P188">
            <v>120</v>
          </cell>
          <cell r="Q188">
            <v>200</v>
          </cell>
          <cell r="R188">
            <v>220</v>
          </cell>
          <cell r="S188">
            <v>220</v>
          </cell>
          <cell r="T188">
            <v>220</v>
          </cell>
        </row>
        <row r="189">
          <cell r="D189" t="str">
            <v>F</v>
          </cell>
          <cell r="P189">
            <v>83.4</v>
          </cell>
          <cell r="Q189">
            <v>135.80000000000001</v>
          </cell>
          <cell r="R189">
            <v>83.4</v>
          </cell>
          <cell r="S189">
            <v>83.4</v>
          </cell>
          <cell r="T189">
            <v>83.4</v>
          </cell>
        </row>
        <row r="190">
          <cell r="D190" t="str">
            <v>M</v>
          </cell>
          <cell r="P190">
            <v>0</v>
          </cell>
          <cell r="Q190">
            <v>0</v>
          </cell>
          <cell r="R190">
            <v>0</v>
          </cell>
          <cell r="S190">
            <v>0</v>
          </cell>
          <cell r="T190">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qryForecast_WithJSplits"/>
      <sheetName val="Data - Proj Name"/>
      <sheetName val="Data - OD"/>
      <sheetName val="Data - Missing"/>
      <sheetName val="Data - Missing - ALL"/>
    </sheetNames>
    <sheetDataSet>
      <sheetData sheetId="0" refreshError="1"/>
      <sheetData sheetId="1" refreshError="1"/>
      <sheetData sheetId="2" refreshError="1"/>
      <sheetData sheetId="3" refreshError="1"/>
      <sheetData sheetId="4" refreshError="1">
        <row r="4">
          <cell r="H4" t="str">
            <v>SAP Order</v>
          </cell>
          <cell r="I4" t="str">
            <v>DESCRIPTION</v>
          </cell>
          <cell r="J4" t="str">
            <v>OD</v>
          </cell>
          <cell r="K4" t="str">
            <v>PCE</v>
          </cell>
          <cell r="L4" t="str">
            <v>Type of Estimate</v>
          </cell>
          <cell r="M4" t="str">
            <v>ISO%</v>
          </cell>
          <cell r="N4" t="str">
            <v xml:space="preserve">C ISO% </v>
          </cell>
          <cell r="O4" t="str">
            <v>2009 FCE</v>
          </cell>
          <cell r="P4" t="str">
            <v>2010 FCE</v>
          </cell>
          <cell r="Q4" t="str">
            <v>2011 FCE</v>
          </cell>
          <cell r="R4" t="str">
            <v>2012 FCE</v>
          </cell>
          <cell r="S4" t="str">
            <v>2013 FCE</v>
          </cell>
          <cell r="T4" t="str">
            <v>2014 FCE</v>
          </cell>
          <cell r="U4" t="str">
            <v>2015 FCE</v>
          </cell>
          <cell r="V4" t="str">
            <v>2016 FCE</v>
          </cell>
          <cell r="W4" t="str">
            <v>2017 FCE</v>
          </cell>
        </row>
        <row r="8">
          <cell r="I8" t="str">
            <v>RUSH CREEK: INSTALL NEW RELAYS.</v>
          </cell>
          <cell r="J8">
            <v>41061</v>
          </cell>
          <cell r="K8" t="str">
            <v>X. Vazquez</v>
          </cell>
          <cell r="M8">
            <v>0</v>
          </cell>
          <cell r="N8">
            <v>0</v>
          </cell>
          <cell r="O8">
            <v>0</v>
          </cell>
          <cell r="P8">
            <v>0</v>
          </cell>
          <cell r="Q8">
            <v>50000</v>
          </cell>
          <cell r="R8">
            <v>65000</v>
          </cell>
          <cell r="S8">
            <v>0</v>
          </cell>
          <cell r="T8">
            <v>0</v>
          </cell>
          <cell r="U8">
            <v>0</v>
          </cell>
          <cell r="V8">
            <v>0</v>
          </cell>
          <cell r="W8">
            <v>0</v>
          </cell>
        </row>
        <row r="9">
          <cell r="I9" t="str">
            <v>CONTROL SUB (BISHOP): INSTALL TWO PT ALARM RECEIVERS</v>
          </cell>
          <cell r="J9">
            <v>41061</v>
          </cell>
          <cell r="K9" t="str">
            <v>X. Vazquez</v>
          </cell>
          <cell r="M9">
            <v>0</v>
          </cell>
          <cell r="N9">
            <v>0</v>
          </cell>
          <cell r="O9">
            <v>0</v>
          </cell>
          <cell r="P9">
            <v>0</v>
          </cell>
          <cell r="Q9">
            <v>40000</v>
          </cell>
          <cell r="R9">
            <v>20000</v>
          </cell>
          <cell r="S9">
            <v>0</v>
          </cell>
          <cell r="T9">
            <v>0</v>
          </cell>
          <cell r="U9">
            <v>0</v>
          </cell>
          <cell r="V9">
            <v>0</v>
          </cell>
          <cell r="W9">
            <v>0</v>
          </cell>
        </row>
        <row r="10">
          <cell r="I10" t="str">
            <v>CASA DIABLO: INSTALL NEW RELAYS</v>
          </cell>
          <cell r="J10">
            <v>41061</v>
          </cell>
          <cell r="K10" t="str">
            <v>X. Vazquez</v>
          </cell>
          <cell r="M10">
            <v>0</v>
          </cell>
          <cell r="N10">
            <v>0</v>
          </cell>
          <cell r="O10">
            <v>0</v>
          </cell>
          <cell r="P10">
            <v>0</v>
          </cell>
          <cell r="Q10">
            <v>50000</v>
          </cell>
          <cell r="R10">
            <v>50000</v>
          </cell>
          <cell r="S10">
            <v>0</v>
          </cell>
          <cell r="T10">
            <v>0</v>
          </cell>
          <cell r="U10">
            <v>0</v>
          </cell>
          <cell r="V10">
            <v>0</v>
          </cell>
          <cell r="W10">
            <v>0</v>
          </cell>
        </row>
        <row r="11">
          <cell r="I11" t="str">
            <v>FERNCREEK SUB (BISHOP): CONSTRUCT NEW 11.5/12 KV, 11/2 MVA  REG SUB WITH 1-11.2 MVA LTC UNIT (UN-FAN) 1-115 KV SOURCE:  A 3-POSITION 12 KV SWITCHRACK, EQUIPPED WITH 2-AR'S-ONE FOR EACH 12 KV LINE POSITION (UGG).</v>
          </cell>
          <cell r="J11">
            <v>41061</v>
          </cell>
          <cell r="K11" t="str">
            <v>X. Vazquez</v>
          </cell>
          <cell r="M11">
            <v>0</v>
          </cell>
          <cell r="N11">
            <v>0</v>
          </cell>
          <cell r="O11">
            <v>0</v>
          </cell>
          <cell r="P11">
            <v>20000</v>
          </cell>
          <cell r="Q11">
            <v>800000</v>
          </cell>
          <cell r="R11">
            <v>4620000</v>
          </cell>
          <cell r="S11">
            <v>0</v>
          </cell>
          <cell r="T11">
            <v>0</v>
          </cell>
          <cell r="U11">
            <v>0</v>
          </cell>
          <cell r="V11">
            <v>0</v>
          </cell>
          <cell r="W11">
            <v>0</v>
          </cell>
        </row>
        <row r="12">
          <cell r="I12" t="str">
            <v>CASA DIABLO-FERNCREEK-RUSH CREEK 115KV T/L: REARRANGE AND RELOCATE APPROX 2000' OF THE EXISTING CASA DIABLE RUSH CREEK 115 V T/L TO FORM A 550' TAP LINE INTO THE PROPOSED FERNCREEK SUB</v>
          </cell>
          <cell r="J12">
            <v>41061</v>
          </cell>
          <cell r="K12" t="str">
            <v>X. Vazquez</v>
          </cell>
          <cell r="M12">
            <v>0</v>
          </cell>
          <cell r="N12">
            <v>0</v>
          </cell>
          <cell r="O12">
            <v>0</v>
          </cell>
          <cell r="P12">
            <v>0</v>
          </cell>
          <cell r="Q12">
            <v>0</v>
          </cell>
          <cell r="R12">
            <v>445000</v>
          </cell>
          <cell r="S12">
            <v>0</v>
          </cell>
          <cell r="T12">
            <v>0</v>
          </cell>
          <cell r="U12">
            <v>0</v>
          </cell>
          <cell r="V12">
            <v>0</v>
          </cell>
          <cell r="W12">
            <v>0</v>
          </cell>
        </row>
        <row r="13">
          <cell r="K13" t="str">
            <v>`</v>
          </cell>
          <cell r="O13">
            <v>0</v>
          </cell>
          <cell r="P13">
            <v>20000</v>
          </cell>
          <cell r="Q13">
            <v>940000</v>
          </cell>
          <cell r="R13">
            <v>5200000</v>
          </cell>
          <cell r="S13">
            <v>0</v>
          </cell>
          <cell r="T13">
            <v>0</v>
          </cell>
          <cell r="U13">
            <v>0</v>
          </cell>
          <cell r="V13">
            <v>0</v>
          </cell>
          <cell r="W13">
            <v>0</v>
          </cell>
        </row>
        <row r="14">
          <cell r="I14" t="str">
            <v>4KV CUTOVER PROJECTS IN SYSTEMS</v>
          </cell>
          <cell r="J14">
            <v>43465</v>
          </cell>
          <cell r="K14" t="str">
            <v>H. Bartick</v>
          </cell>
          <cell r="M14">
            <v>0</v>
          </cell>
          <cell r="N14">
            <v>0</v>
          </cell>
          <cell r="O14">
            <v>17265379</v>
          </cell>
          <cell r="P14">
            <v>22515000</v>
          </cell>
          <cell r="Q14">
            <v>28703000</v>
          </cell>
          <cell r="R14">
            <v>30000000</v>
          </cell>
          <cell r="S14">
            <v>20600000</v>
          </cell>
          <cell r="T14">
            <v>21100000</v>
          </cell>
          <cell r="U14">
            <v>21700000</v>
          </cell>
          <cell r="V14">
            <v>22300000</v>
          </cell>
          <cell r="W14">
            <v>22900000</v>
          </cell>
        </row>
        <row r="15">
          <cell r="O15">
            <v>0</v>
          </cell>
        </row>
        <row r="16">
          <cell r="O16">
            <v>10626461.000000002</v>
          </cell>
        </row>
        <row r="17">
          <cell r="O17">
            <v>5937117.9999999991</v>
          </cell>
        </row>
        <row r="18">
          <cell r="O18">
            <v>0</v>
          </cell>
        </row>
        <row r="19">
          <cell r="O19">
            <v>701800</v>
          </cell>
        </row>
        <row r="20">
          <cell r="I20" t="str">
            <v>PLANT BETTER/ALL DSP PROJECT OH&amp;UG.  PLANT EXPENDITURE FOR THIS BUDGET ITEM MUST BE IDENTIFIED ON A DSP-APPROVED PROJECTSUMMARY OR ON A DEPARTMENT-APPROVED PROJECT/PROGRAM SUMMARY</v>
          </cell>
          <cell r="J20">
            <v>43465</v>
          </cell>
          <cell r="K20" t="str">
            <v>H. Bartick</v>
          </cell>
          <cell r="M20">
            <v>0</v>
          </cell>
          <cell r="N20">
            <v>0</v>
          </cell>
          <cell r="O20">
            <v>0</v>
          </cell>
          <cell r="P20">
            <v>139032000</v>
          </cell>
          <cell r="Q20">
            <v>139615000</v>
          </cell>
          <cell r="R20">
            <v>136871000</v>
          </cell>
          <cell r="S20">
            <v>129758000</v>
          </cell>
          <cell r="T20">
            <v>149257000</v>
          </cell>
          <cell r="U20">
            <v>124358000</v>
          </cell>
          <cell r="V20">
            <v>147538000</v>
          </cell>
          <cell r="W20">
            <v>134926000</v>
          </cell>
        </row>
        <row r="21">
          <cell r="O21">
            <v>0</v>
          </cell>
        </row>
        <row r="22">
          <cell r="O22">
            <v>18532869.333333332</v>
          </cell>
        </row>
        <row r="23">
          <cell r="O23">
            <v>21241624.516666669</v>
          </cell>
        </row>
        <row r="24">
          <cell r="O24">
            <v>3362601.7750000004</v>
          </cell>
        </row>
        <row r="25">
          <cell r="O25">
            <v>29791505.874999996</v>
          </cell>
        </row>
        <row r="26">
          <cell r="O26">
            <v>27720270.525000006</v>
          </cell>
        </row>
        <row r="27">
          <cell r="O27">
            <v>6542825.958333334</v>
          </cell>
        </row>
        <row r="28">
          <cell r="O28">
            <v>23626116.224999994</v>
          </cell>
        </row>
        <row r="29">
          <cell r="O29">
            <v>11916806.825000001</v>
          </cell>
        </row>
        <row r="30">
          <cell r="O30">
            <v>177265379.03333333</v>
          </cell>
          <cell r="P30">
            <v>161547000</v>
          </cell>
          <cell r="Q30">
            <v>168318000</v>
          </cell>
          <cell r="R30">
            <v>166871000</v>
          </cell>
          <cell r="S30">
            <v>150358000</v>
          </cell>
          <cell r="T30">
            <v>170357000</v>
          </cell>
          <cell r="U30">
            <v>146058000</v>
          </cell>
          <cell r="V30">
            <v>169838000</v>
          </cell>
          <cell r="W30">
            <v>157826000</v>
          </cell>
        </row>
        <row r="31">
          <cell r="I31" t="str">
            <v>VARIOUS SUBSTATIONS: DISTRIBUTION SERP PROJECTS (DSERP).    REPLACE DISTRIBUTION EQUIPMENT BACAUSE OF THERMAL, SHORT    CIRCUIT DUTY.</v>
          </cell>
          <cell r="J31">
            <v>43465</v>
          </cell>
          <cell r="K31" t="str">
            <v>X. Vazquez</v>
          </cell>
          <cell r="M31">
            <v>0</v>
          </cell>
          <cell r="N31">
            <v>0</v>
          </cell>
          <cell r="O31">
            <v>0</v>
          </cell>
          <cell r="P31">
            <v>3707000</v>
          </cell>
          <cell r="Q31">
            <v>3806000</v>
          </cell>
          <cell r="R31">
            <v>6370000</v>
          </cell>
          <cell r="S31">
            <v>6490000</v>
          </cell>
          <cell r="T31">
            <v>6620000</v>
          </cell>
          <cell r="U31">
            <v>6760000</v>
          </cell>
          <cell r="V31">
            <v>6890000</v>
          </cell>
          <cell r="W31">
            <v>7030000</v>
          </cell>
        </row>
        <row r="32">
          <cell r="J32">
            <v>40178</v>
          </cell>
          <cell r="O32">
            <v>800000</v>
          </cell>
        </row>
        <row r="33">
          <cell r="J33">
            <v>40178</v>
          </cell>
          <cell r="O33">
            <v>800000</v>
          </cell>
        </row>
        <row r="34">
          <cell r="J34">
            <v>40178</v>
          </cell>
          <cell r="O34">
            <v>1500000</v>
          </cell>
        </row>
        <row r="35">
          <cell r="O35">
            <v>0</v>
          </cell>
          <cell r="P35">
            <v>3707000</v>
          </cell>
          <cell r="Q35">
            <v>3806000</v>
          </cell>
          <cell r="R35">
            <v>6370000</v>
          </cell>
          <cell r="S35">
            <v>6490000</v>
          </cell>
          <cell r="T35">
            <v>6620000</v>
          </cell>
          <cell r="U35">
            <v>6760000</v>
          </cell>
          <cell r="V35">
            <v>6890000</v>
          </cell>
          <cell r="W35">
            <v>7030000</v>
          </cell>
        </row>
        <row r="36">
          <cell r="I36" t="str">
            <v>CONCHO SUB (W. PALM SPRINGS): ADD 1-28 MVA TRANSFORMER,     4.8 MVAR OF CAPS AND 3-12 KV CIRCUITS</v>
          </cell>
          <cell r="J36">
            <v>41791</v>
          </cell>
          <cell r="K36" t="str">
            <v>X. Vazquez</v>
          </cell>
          <cell r="M36">
            <v>0</v>
          </cell>
          <cell r="N36">
            <v>0</v>
          </cell>
          <cell r="O36">
            <v>0</v>
          </cell>
          <cell r="P36">
            <v>0</v>
          </cell>
          <cell r="Q36">
            <v>0</v>
          </cell>
          <cell r="R36">
            <v>0</v>
          </cell>
          <cell r="S36">
            <v>2270000</v>
          </cell>
          <cell r="T36">
            <v>2140000</v>
          </cell>
          <cell r="U36">
            <v>0</v>
          </cell>
          <cell r="V36">
            <v>0</v>
          </cell>
          <cell r="W36">
            <v>0</v>
          </cell>
        </row>
        <row r="37">
          <cell r="O37">
            <v>0</v>
          </cell>
          <cell r="P37">
            <v>0</v>
          </cell>
          <cell r="Q37">
            <v>0</v>
          </cell>
          <cell r="R37">
            <v>0</v>
          </cell>
          <cell r="S37">
            <v>2270000</v>
          </cell>
          <cell r="T37">
            <v>2140000</v>
          </cell>
          <cell r="U37">
            <v>0</v>
          </cell>
          <cell r="V37">
            <v>0</v>
          </cell>
          <cell r="W37">
            <v>0</v>
          </cell>
        </row>
        <row r="38">
          <cell r="H38" t="str">
            <v>800063238</v>
          </cell>
          <cell r="I38" t="str">
            <v>TROPHY SUB:  ADD 1-28 MVA TRANSFORMER WITH ITS OWN          LOW SIDE BREAKER POSITION, 2-12KV CIRCUIT POSITIONS.  ADD   4800 KVAR CAPACITOR BANK.</v>
          </cell>
          <cell r="J38">
            <v>40695</v>
          </cell>
          <cell r="K38" t="str">
            <v>X. Vazquez</v>
          </cell>
          <cell r="M38">
            <v>0</v>
          </cell>
          <cell r="N38">
            <v>0</v>
          </cell>
          <cell r="O38">
            <v>971000</v>
          </cell>
          <cell r="P38">
            <v>1000000</v>
          </cell>
          <cell r="Q38">
            <v>2000000</v>
          </cell>
          <cell r="R38">
            <v>0</v>
          </cell>
          <cell r="S38">
            <v>0</v>
          </cell>
          <cell r="T38">
            <v>0</v>
          </cell>
          <cell r="U38">
            <v>0</v>
          </cell>
          <cell r="V38">
            <v>0</v>
          </cell>
          <cell r="W38">
            <v>0</v>
          </cell>
        </row>
        <row r="39">
          <cell r="O39">
            <v>971000</v>
          </cell>
          <cell r="P39">
            <v>1000000</v>
          </cell>
          <cell r="Q39">
            <v>2000000</v>
          </cell>
          <cell r="R39">
            <v>0</v>
          </cell>
          <cell r="S39">
            <v>0</v>
          </cell>
          <cell r="T39">
            <v>0</v>
          </cell>
          <cell r="U39">
            <v>0</v>
          </cell>
          <cell r="V39">
            <v>0</v>
          </cell>
          <cell r="W39">
            <v>0</v>
          </cell>
        </row>
        <row r="40">
          <cell r="H40" t="str">
            <v>800063457</v>
          </cell>
          <cell r="I40" t="str">
            <v>LAMPSON SUB: ADD 1-28MVA TRANSFORMER WITH ITS OWN LOW SIDE  BREAKER POSITION, 2-12KV CIRCUIT POSITIONS AND ADD 4800MVAR CAPACITOR BANK.</v>
          </cell>
          <cell r="J40">
            <v>39965</v>
          </cell>
          <cell r="K40" t="str">
            <v>X. Vazquez</v>
          </cell>
          <cell r="M40">
            <v>0</v>
          </cell>
          <cell r="N40">
            <v>0</v>
          </cell>
          <cell r="O40">
            <v>1346000</v>
          </cell>
          <cell r="P40">
            <v>0</v>
          </cell>
          <cell r="Q40">
            <v>0</v>
          </cell>
          <cell r="R40">
            <v>0</v>
          </cell>
          <cell r="S40">
            <v>0</v>
          </cell>
          <cell r="T40">
            <v>0</v>
          </cell>
          <cell r="U40">
            <v>0</v>
          </cell>
          <cell r="V40">
            <v>0</v>
          </cell>
          <cell r="W40">
            <v>0</v>
          </cell>
        </row>
        <row r="41">
          <cell r="O41">
            <v>1346000</v>
          </cell>
          <cell r="P41">
            <v>0</v>
          </cell>
          <cell r="Q41">
            <v>0</v>
          </cell>
          <cell r="R41">
            <v>0</v>
          </cell>
          <cell r="S41">
            <v>0</v>
          </cell>
          <cell r="T41">
            <v>0</v>
          </cell>
          <cell r="U41">
            <v>0</v>
          </cell>
          <cell r="V41">
            <v>0</v>
          </cell>
          <cell r="W41">
            <v>0</v>
          </cell>
        </row>
        <row r="42">
          <cell r="H42" t="str">
            <v>800063482</v>
          </cell>
          <cell r="I42" t="str">
            <v>NIGUEL ADD 1 28MVA TRANSFORMER, 1 12KV LINE POS AND 4.8MVAR CAP BANKS.</v>
          </cell>
          <cell r="J42">
            <v>39600</v>
          </cell>
          <cell r="K42" t="str">
            <v>X. Vazquez</v>
          </cell>
          <cell r="M42">
            <v>0</v>
          </cell>
          <cell r="N42">
            <v>0</v>
          </cell>
          <cell r="O42">
            <v>0</v>
          </cell>
          <cell r="P42">
            <v>0</v>
          </cell>
          <cell r="Q42">
            <v>0</v>
          </cell>
          <cell r="R42">
            <v>0</v>
          </cell>
          <cell r="S42">
            <v>0</v>
          </cell>
          <cell r="T42">
            <v>0</v>
          </cell>
          <cell r="U42">
            <v>0</v>
          </cell>
          <cell r="V42">
            <v>0</v>
          </cell>
          <cell r="W42">
            <v>0</v>
          </cell>
        </row>
        <row r="43">
          <cell r="O43">
            <v>0</v>
          </cell>
          <cell r="P43">
            <v>0</v>
          </cell>
          <cell r="Q43">
            <v>0</v>
          </cell>
          <cell r="R43">
            <v>0</v>
          </cell>
          <cell r="S43">
            <v>0</v>
          </cell>
          <cell r="T43">
            <v>0</v>
          </cell>
          <cell r="U43">
            <v>0</v>
          </cell>
          <cell r="V43">
            <v>0</v>
          </cell>
          <cell r="W43">
            <v>0</v>
          </cell>
        </row>
        <row r="44">
          <cell r="I44" t="str">
            <v>LAS LOMAS SUBTRANSMISSION LINES: CONSTRUCT (2) 66KV LINES</v>
          </cell>
          <cell r="J44">
            <v>40695</v>
          </cell>
          <cell r="K44" t="str">
            <v>X. Vazquez</v>
          </cell>
          <cell r="M44">
            <v>0</v>
          </cell>
          <cell r="N44">
            <v>0</v>
          </cell>
          <cell r="O44">
            <v>0</v>
          </cell>
          <cell r="P44">
            <v>3280000</v>
          </cell>
          <cell r="Q44">
            <v>3075064.9000530317</v>
          </cell>
          <cell r="R44">
            <v>0</v>
          </cell>
          <cell r="S44">
            <v>0</v>
          </cell>
          <cell r="T44">
            <v>0</v>
          </cell>
          <cell r="U44">
            <v>0</v>
          </cell>
          <cell r="V44">
            <v>0</v>
          </cell>
          <cell r="W44">
            <v>0</v>
          </cell>
        </row>
        <row r="45">
          <cell r="H45" t="str">
            <v>800063488</v>
          </cell>
          <cell r="I45" t="str">
            <v>LAS LOMAS: CONSTRUCT A NEW SUBSTATION WITH 2-28 MVA TRANSFORMERS EQUIP 5-12KV CIRCUIT POSITIONS. ADD A 6000 KVARCAPACITOR BANK.</v>
          </cell>
          <cell r="J45">
            <v>40695</v>
          </cell>
          <cell r="K45" t="str">
            <v>X. Vazquez</v>
          </cell>
          <cell r="M45">
            <v>0</v>
          </cell>
          <cell r="N45">
            <v>0</v>
          </cell>
          <cell r="O45">
            <v>0</v>
          </cell>
          <cell r="P45">
            <v>2757000</v>
          </cell>
          <cell r="Q45">
            <v>6570101.1822160715</v>
          </cell>
          <cell r="R45">
            <v>0</v>
          </cell>
          <cell r="S45">
            <v>0</v>
          </cell>
          <cell r="T45">
            <v>0</v>
          </cell>
          <cell r="U45">
            <v>0</v>
          </cell>
          <cell r="V45">
            <v>0</v>
          </cell>
          <cell r="W45">
            <v>0</v>
          </cell>
        </row>
        <row r="46">
          <cell r="O46">
            <v>0</v>
          </cell>
          <cell r="P46">
            <v>6037000</v>
          </cell>
          <cell r="Q46">
            <v>9645166.0822691023</v>
          </cell>
          <cell r="R46">
            <v>0</v>
          </cell>
          <cell r="S46">
            <v>0</v>
          </cell>
          <cell r="T46">
            <v>0</v>
          </cell>
          <cell r="U46">
            <v>0</v>
          </cell>
          <cell r="V46">
            <v>0</v>
          </cell>
          <cell r="W46">
            <v>0</v>
          </cell>
        </row>
        <row r="47">
          <cell r="H47" t="str">
            <v>800063454</v>
          </cell>
          <cell r="I47" t="str">
            <v>BORREGO SUB (LAGUNA BCH): ADD 1-28MVA TRANSFORMER, EQUIP    3-12KV CIRCUIT POSITIONS. ADD 1-4800KVAR CAPACITOR BANK.</v>
          </cell>
          <cell r="J47">
            <v>39965</v>
          </cell>
          <cell r="K47" t="str">
            <v>X. Vazquez</v>
          </cell>
          <cell r="M47">
            <v>0</v>
          </cell>
          <cell r="N47">
            <v>0</v>
          </cell>
          <cell r="O47">
            <v>1180000</v>
          </cell>
          <cell r="P47">
            <v>0</v>
          </cell>
          <cell r="Q47">
            <v>0</v>
          </cell>
          <cell r="R47">
            <v>0</v>
          </cell>
          <cell r="S47">
            <v>0</v>
          </cell>
          <cell r="T47">
            <v>0</v>
          </cell>
          <cell r="U47">
            <v>0</v>
          </cell>
          <cell r="V47">
            <v>0</v>
          </cell>
          <cell r="W47">
            <v>0</v>
          </cell>
        </row>
        <row r="48">
          <cell r="O48">
            <v>1180000</v>
          </cell>
          <cell r="P48">
            <v>0</v>
          </cell>
          <cell r="Q48">
            <v>0</v>
          </cell>
          <cell r="R48">
            <v>0</v>
          </cell>
          <cell r="S48">
            <v>0</v>
          </cell>
          <cell r="T48">
            <v>0</v>
          </cell>
          <cell r="U48">
            <v>0</v>
          </cell>
          <cell r="V48">
            <v>0</v>
          </cell>
          <cell r="W48">
            <v>0</v>
          </cell>
        </row>
        <row r="49">
          <cell r="I49" t="str">
            <v>ESTRELLA ADD 1 28MVA , 2 12KV POS AND 4.8MVAR CAP BANK</v>
          </cell>
          <cell r="J49">
            <v>41061</v>
          </cell>
          <cell r="K49" t="str">
            <v>X. Vazquez</v>
          </cell>
          <cell r="M49">
            <v>0</v>
          </cell>
          <cell r="N49">
            <v>0</v>
          </cell>
          <cell r="O49">
            <v>0</v>
          </cell>
          <cell r="P49">
            <v>0</v>
          </cell>
          <cell r="Q49">
            <v>850000</v>
          </cell>
          <cell r="R49">
            <v>1550000</v>
          </cell>
          <cell r="S49">
            <v>0</v>
          </cell>
          <cell r="T49">
            <v>0</v>
          </cell>
          <cell r="U49">
            <v>0</v>
          </cell>
          <cell r="V49">
            <v>0</v>
          </cell>
          <cell r="W49">
            <v>0</v>
          </cell>
        </row>
        <row r="50">
          <cell r="O50">
            <v>0</v>
          </cell>
          <cell r="P50">
            <v>0</v>
          </cell>
          <cell r="Q50">
            <v>850000</v>
          </cell>
          <cell r="R50">
            <v>1550000</v>
          </cell>
          <cell r="S50">
            <v>0</v>
          </cell>
          <cell r="T50">
            <v>0</v>
          </cell>
          <cell r="U50">
            <v>0</v>
          </cell>
          <cell r="V50">
            <v>0</v>
          </cell>
          <cell r="W50">
            <v>0</v>
          </cell>
        </row>
        <row r="51">
          <cell r="H51" t="str">
            <v>800063400</v>
          </cell>
          <cell r="I51" t="str">
            <v>CAROLINA: ADD 1-28MVA TRANSFORMER, EQUIP 2-12KV CIRCUIT     POSITIONS. ADD A 4800KVAR CAPACITOR BANK</v>
          </cell>
          <cell r="J51">
            <v>39965</v>
          </cell>
          <cell r="K51" t="str">
            <v>X. Vazquez</v>
          </cell>
          <cell r="M51">
            <v>0</v>
          </cell>
          <cell r="N51">
            <v>0</v>
          </cell>
          <cell r="O51">
            <v>2070000</v>
          </cell>
          <cell r="P51">
            <v>0</v>
          </cell>
          <cell r="Q51">
            <v>0</v>
          </cell>
          <cell r="R51">
            <v>0</v>
          </cell>
          <cell r="S51">
            <v>0</v>
          </cell>
          <cell r="T51">
            <v>0</v>
          </cell>
          <cell r="U51">
            <v>0</v>
          </cell>
          <cell r="V51">
            <v>0</v>
          </cell>
          <cell r="W51">
            <v>0</v>
          </cell>
        </row>
        <row r="52">
          <cell r="O52">
            <v>2070000</v>
          </cell>
          <cell r="P52">
            <v>0</v>
          </cell>
          <cell r="Q52">
            <v>0</v>
          </cell>
          <cell r="R52">
            <v>0</v>
          </cell>
          <cell r="S52">
            <v>0</v>
          </cell>
          <cell r="T52">
            <v>0</v>
          </cell>
          <cell r="U52">
            <v>0</v>
          </cell>
          <cell r="V52">
            <v>0</v>
          </cell>
          <cell r="W52">
            <v>0</v>
          </cell>
        </row>
        <row r="53">
          <cell r="I53" t="str">
            <v>GLEN AVON SUB (GLEN AVON):  REPLACE EXISTING 2-22.4 TRANSFORMERS WITH 1-28 MVA. ADD 12-12KV CIRCUIT POSITIONS   ADD 1-12KV 4.8MVAR CAPACITOR BANK.INSTALL SAS.</v>
          </cell>
          <cell r="J53">
            <v>41061</v>
          </cell>
          <cell r="K53" t="str">
            <v>X. Vazquez</v>
          </cell>
          <cell r="M53">
            <v>0</v>
          </cell>
          <cell r="N53">
            <v>0</v>
          </cell>
          <cell r="O53">
            <v>0</v>
          </cell>
          <cell r="P53">
            <v>0</v>
          </cell>
          <cell r="Q53">
            <v>2000000</v>
          </cell>
          <cell r="R53">
            <v>1870000</v>
          </cell>
          <cell r="S53">
            <v>0</v>
          </cell>
          <cell r="T53">
            <v>0</v>
          </cell>
          <cell r="U53">
            <v>0</v>
          </cell>
          <cell r="V53">
            <v>0</v>
          </cell>
          <cell r="W53">
            <v>0</v>
          </cell>
        </row>
        <row r="54">
          <cell r="O54">
            <v>0</v>
          </cell>
          <cell r="P54">
            <v>0</v>
          </cell>
          <cell r="Q54">
            <v>2000000</v>
          </cell>
          <cell r="R54">
            <v>1870000</v>
          </cell>
          <cell r="S54">
            <v>0</v>
          </cell>
          <cell r="T54">
            <v>0</v>
          </cell>
          <cell r="U54">
            <v>0</v>
          </cell>
          <cell r="V54">
            <v>0</v>
          </cell>
          <cell r="W54">
            <v>0</v>
          </cell>
        </row>
        <row r="55">
          <cell r="I55" t="str">
            <v>PEPPER SUB (RIALTO): ADD 1-28 MVA TRANSFORMER; 2ND OPERATINGBUS; AND A 3000 KVAR CAPACITOR BANK.  ADD 2-12KV LINE POS.  WITH UG GETAWAYS FOR A TOTAL OF 10.</v>
          </cell>
          <cell r="J55">
            <v>40695</v>
          </cell>
          <cell r="K55" t="str">
            <v>X. Vazquez</v>
          </cell>
          <cell r="M55">
            <v>0</v>
          </cell>
          <cell r="N55">
            <v>0</v>
          </cell>
          <cell r="O55">
            <v>0</v>
          </cell>
          <cell r="P55">
            <v>1805000</v>
          </cell>
          <cell r="Q55">
            <v>1970000</v>
          </cell>
          <cell r="R55">
            <v>0</v>
          </cell>
          <cell r="S55">
            <v>0</v>
          </cell>
          <cell r="T55">
            <v>0</v>
          </cell>
          <cell r="U55">
            <v>0</v>
          </cell>
          <cell r="V55">
            <v>0</v>
          </cell>
          <cell r="W55">
            <v>0</v>
          </cell>
        </row>
        <row r="56">
          <cell r="O56">
            <v>0</v>
          </cell>
          <cell r="P56">
            <v>1805000</v>
          </cell>
          <cell r="Q56">
            <v>1970000</v>
          </cell>
          <cell r="R56">
            <v>0</v>
          </cell>
          <cell r="S56">
            <v>0</v>
          </cell>
          <cell r="T56">
            <v>0</v>
          </cell>
          <cell r="U56">
            <v>0</v>
          </cell>
          <cell r="V56">
            <v>0</v>
          </cell>
          <cell r="W56">
            <v>0</v>
          </cell>
        </row>
        <row r="57">
          <cell r="I57" t="str">
            <v>WIMBLEDON SUB (ONTARIO):  INSTALL 1-28 MVA TRANSFORMER AND  2-12KV CIRCUITS WITH UG GETAWAYS.  ADD 4.8 MVAR CAPACITOR   BANKS.</v>
          </cell>
          <cell r="J57">
            <v>40695</v>
          </cell>
          <cell r="K57" t="str">
            <v>X. Vazquez</v>
          </cell>
          <cell r="M57">
            <v>0</v>
          </cell>
          <cell r="N57">
            <v>0</v>
          </cell>
          <cell r="O57">
            <v>0</v>
          </cell>
          <cell r="P57">
            <v>1550000</v>
          </cell>
          <cell r="Q57">
            <v>1115000</v>
          </cell>
          <cell r="R57">
            <v>0</v>
          </cell>
          <cell r="S57">
            <v>0</v>
          </cell>
          <cell r="T57">
            <v>0</v>
          </cell>
          <cell r="U57">
            <v>0</v>
          </cell>
          <cell r="V57">
            <v>0</v>
          </cell>
          <cell r="W57">
            <v>0</v>
          </cell>
        </row>
        <row r="58">
          <cell r="O58">
            <v>0</v>
          </cell>
          <cell r="P58">
            <v>1550000</v>
          </cell>
          <cell r="Q58">
            <v>1115000</v>
          </cell>
          <cell r="R58">
            <v>0</v>
          </cell>
          <cell r="S58">
            <v>0</v>
          </cell>
          <cell r="T58">
            <v>0</v>
          </cell>
          <cell r="U58">
            <v>0</v>
          </cell>
          <cell r="V58">
            <v>0</v>
          </cell>
          <cell r="W58">
            <v>0</v>
          </cell>
        </row>
        <row r="59">
          <cell r="H59">
            <v>800063686</v>
          </cell>
          <cell r="I59" t="str">
            <v>MAYBERRY SUB (HEMET):  ADD 22.4 MVA 115/12KV LTC UNIT BACK- TO-BACK WITH EXISTING 22.4MVA UNIT IN TRANSFORMER BANK #2.  ADD 3-12KV CIRCUIT POSITIONS WITH UNDERGROUND GETAWAYS, FOR A TOTAL OF 13.</v>
          </cell>
          <cell r="J59">
            <v>41061</v>
          </cell>
          <cell r="K59" t="str">
            <v>X. Vazquez</v>
          </cell>
          <cell r="M59">
            <v>0</v>
          </cell>
          <cell r="N59">
            <v>0</v>
          </cell>
          <cell r="O59">
            <v>330000</v>
          </cell>
          <cell r="P59">
            <v>0</v>
          </cell>
          <cell r="Q59">
            <v>350000</v>
          </cell>
          <cell r="R59">
            <v>1450000</v>
          </cell>
          <cell r="S59">
            <v>0</v>
          </cell>
          <cell r="T59">
            <v>0</v>
          </cell>
          <cell r="U59">
            <v>0</v>
          </cell>
          <cell r="V59">
            <v>0</v>
          </cell>
          <cell r="W59">
            <v>0</v>
          </cell>
        </row>
        <row r="60">
          <cell r="O60">
            <v>330000</v>
          </cell>
          <cell r="P60">
            <v>0</v>
          </cell>
          <cell r="Q60">
            <v>350000</v>
          </cell>
          <cell r="R60">
            <v>1450000</v>
          </cell>
          <cell r="S60">
            <v>0</v>
          </cell>
          <cell r="T60">
            <v>0</v>
          </cell>
          <cell r="U60">
            <v>0</v>
          </cell>
          <cell r="V60">
            <v>0</v>
          </cell>
          <cell r="W60">
            <v>0</v>
          </cell>
        </row>
        <row r="61">
          <cell r="I61" t="str">
            <v>CUCAMONGA SUB: ADD 1-12KV CIRCUIT WITH UGG FOR A TOTAL OF   17.</v>
          </cell>
          <cell r="J61">
            <v>41791</v>
          </cell>
          <cell r="K61" t="str">
            <v>X. Vazquez</v>
          </cell>
          <cell r="M61">
            <v>0</v>
          </cell>
          <cell r="N61">
            <v>0</v>
          </cell>
          <cell r="O61">
            <v>0</v>
          </cell>
          <cell r="P61">
            <v>0</v>
          </cell>
          <cell r="Q61">
            <v>0</v>
          </cell>
          <cell r="R61">
            <v>0</v>
          </cell>
          <cell r="S61">
            <v>30000</v>
          </cell>
          <cell r="T61">
            <v>110000</v>
          </cell>
          <cell r="U61">
            <v>0</v>
          </cell>
          <cell r="V61">
            <v>0</v>
          </cell>
          <cell r="W61">
            <v>0</v>
          </cell>
        </row>
        <row r="62">
          <cell r="O62">
            <v>0</v>
          </cell>
          <cell r="P62">
            <v>0</v>
          </cell>
          <cell r="Q62">
            <v>0</v>
          </cell>
          <cell r="R62">
            <v>0</v>
          </cell>
          <cell r="S62">
            <v>30000</v>
          </cell>
          <cell r="T62">
            <v>110000</v>
          </cell>
          <cell r="U62">
            <v>0</v>
          </cell>
          <cell r="V62">
            <v>0</v>
          </cell>
          <cell r="W62">
            <v>0</v>
          </cell>
        </row>
        <row r="63">
          <cell r="H63" t="str">
            <v>800063320</v>
          </cell>
          <cell r="I63" t="str">
            <v>BLOOMINGTON SUB (BLOOMINGTON):  ADD 4TH 28MVA BK, ADD 1-12KV CIRCUIT WITH UGG FOR A TOTAL OF 12 AND 4.8MVAR CAP</v>
          </cell>
          <cell r="J63">
            <v>39965</v>
          </cell>
          <cell r="K63" t="str">
            <v>X. Vazquez</v>
          </cell>
          <cell r="M63">
            <v>0</v>
          </cell>
          <cell r="N63">
            <v>0</v>
          </cell>
          <cell r="O63">
            <v>1586000</v>
          </cell>
          <cell r="P63">
            <v>0</v>
          </cell>
          <cell r="Q63">
            <v>0</v>
          </cell>
          <cell r="R63">
            <v>0</v>
          </cell>
          <cell r="S63">
            <v>0</v>
          </cell>
          <cell r="T63">
            <v>0</v>
          </cell>
          <cell r="U63">
            <v>0</v>
          </cell>
          <cell r="V63">
            <v>0</v>
          </cell>
          <cell r="W63">
            <v>0</v>
          </cell>
        </row>
        <row r="64">
          <cell r="O64">
            <v>1586000</v>
          </cell>
          <cell r="P64">
            <v>0</v>
          </cell>
          <cell r="Q64">
            <v>0</v>
          </cell>
          <cell r="R64">
            <v>0</v>
          </cell>
          <cell r="S64">
            <v>0</v>
          </cell>
          <cell r="T64">
            <v>0</v>
          </cell>
          <cell r="U64">
            <v>0</v>
          </cell>
          <cell r="V64">
            <v>0</v>
          </cell>
          <cell r="W64">
            <v>0</v>
          </cell>
        </row>
        <row r="65">
          <cell r="H65" t="str">
            <v>800063336</v>
          </cell>
          <cell r="I65" t="str">
            <v>BAIN: ADD 2-12KV CIRCUIT POSITIONS FOR A TOTAL OF EIGHT.</v>
          </cell>
          <cell r="J65">
            <v>40695</v>
          </cell>
          <cell r="K65" t="str">
            <v>X. Vazquez</v>
          </cell>
          <cell r="M65">
            <v>0</v>
          </cell>
          <cell r="N65">
            <v>0</v>
          </cell>
          <cell r="O65">
            <v>0</v>
          </cell>
          <cell r="P65">
            <v>48070.003079999995</v>
          </cell>
          <cell r="Q65">
            <v>132000</v>
          </cell>
          <cell r="R65">
            <v>0</v>
          </cell>
          <cell r="S65">
            <v>0</v>
          </cell>
          <cell r="T65">
            <v>0</v>
          </cell>
          <cell r="U65">
            <v>0</v>
          </cell>
          <cell r="V65">
            <v>0</v>
          </cell>
          <cell r="W65">
            <v>0</v>
          </cell>
        </row>
        <row r="66">
          <cell r="O66">
            <v>0</v>
          </cell>
          <cell r="P66">
            <v>48070.003079999995</v>
          </cell>
          <cell r="Q66">
            <v>132000</v>
          </cell>
          <cell r="R66">
            <v>0</v>
          </cell>
          <cell r="S66">
            <v>0</v>
          </cell>
          <cell r="T66">
            <v>0</v>
          </cell>
          <cell r="U66">
            <v>0</v>
          </cell>
          <cell r="V66">
            <v>0</v>
          </cell>
          <cell r="W66">
            <v>0</v>
          </cell>
        </row>
        <row r="67">
          <cell r="I67" t="str">
            <v>NAROD SUB (ONTARIO):  REPLACE #2 BANK (2-20MVA) WITH 2-28MVA TRANSFORMERS AND REPLACE #2 BANK CB WITH 3500A RATEDBREAKER.  INCREASE #1 CAPACITOR BANK FROM 6 TO 9MVAR.  ADD  2-12KV CIRCUIT POSITIONS FOR A TOTAL OF FOURTEEN.</v>
          </cell>
          <cell r="J67">
            <v>41791</v>
          </cell>
          <cell r="K67" t="str">
            <v>X. Vazquez</v>
          </cell>
          <cell r="M67">
            <v>0</v>
          </cell>
          <cell r="N67">
            <v>0</v>
          </cell>
          <cell r="O67">
            <v>0</v>
          </cell>
          <cell r="P67">
            <v>0</v>
          </cell>
          <cell r="Q67">
            <v>0</v>
          </cell>
          <cell r="R67">
            <v>0</v>
          </cell>
          <cell r="S67">
            <v>1900000</v>
          </cell>
          <cell r="T67">
            <v>1200000</v>
          </cell>
          <cell r="U67">
            <v>0</v>
          </cell>
          <cell r="V67">
            <v>0</v>
          </cell>
          <cell r="W67">
            <v>0</v>
          </cell>
        </row>
        <row r="68">
          <cell r="O68">
            <v>0</v>
          </cell>
          <cell r="P68">
            <v>0</v>
          </cell>
          <cell r="Q68">
            <v>0</v>
          </cell>
          <cell r="R68">
            <v>0</v>
          </cell>
          <cell r="S68">
            <v>1900000</v>
          </cell>
          <cell r="T68">
            <v>1200000</v>
          </cell>
          <cell r="U68">
            <v>0</v>
          </cell>
          <cell r="V68">
            <v>0</v>
          </cell>
          <cell r="W68">
            <v>0</v>
          </cell>
        </row>
        <row r="69">
          <cell r="H69" t="str">
            <v>800063325</v>
          </cell>
          <cell r="I69" t="str">
            <v>MILLIKEN: ADD 1-12KV CIRCUIT</v>
          </cell>
          <cell r="J69">
            <v>39600</v>
          </cell>
          <cell r="K69" t="str">
            <v>X. Vazquez</v>
          </cell>
          <cell r="M69">
            <v>0</v>
          </cell>
          <cell r="N69">
            <v>0</v>
          </cell>
          <cell r="O69">
            <v>0</v>
          </cell>
          <cell r="P69">
            <v>0</v>
          </cell>
          <cell r="Q69">
            <v>0</v>
          </cell>
          <cell r="R69">
            <v>0</v>
          </cell>
          <cell r="S69">
            <v>0</v>
          </cell>
          <cell r="T69">
            <v>0</v>
          </cell>
          <cell r="U69">
            <v>0</v>
          </cell>
          <cell r="V69">
            <v>0</v>
          </cell>
          <cell r="W69">
            <v>0</v>
          </cell>
        </row>
        <row r="70">
          <cell r="O70">
            <v>0</v>
          </cell>
          <cell r="P70">
            <v>0</v>
          </cell>
          <cell r="Q70">
            <v>0</v>
          </cell>
          <cell r="R70">
            <v>0</v>
          </cell>
          <cell r="S70">
            <v>0</v>
          </cell>
          <cell r="T70">
            <v>0</v>
          </cell>
          <cell r="U70">
            <v>0</v>
          </cell>
          <cell r="V70">
            <v>0</v>
          </cell>
          <cell r="W70">
            <v>0</v>
          </cell>
        </row>
        <row r="71">
          <cell r="I71" t="str">
            <v>DEL ROSA SUB(SAN BERDO):  ADD 2 12KV POS</v>
          </cell>
          <cell r="J71">
            <v>41791</v>
          </cell>
          <cell r="K71" t="str">
            <v>X. Vazquez</v>
          </cell>
          <cell r="M71">
            <v>0</v>
          </cell>
          <cell r="N71">
            <v>0</v>
          </cell>
          <cell r="O71">
            <v>0</v>
          </cell>
          <cell r="P71">
            <v>0</v>
          </cell>
          <cell r="Q71">
            <v>0</v>
          </cell>
          <cell r="R71">
            <v>0</v>
          </cell>
          <cell r="S71">
            <v>120000</v>
          </cell>
          <cell r="T71">
            <v>110000</v>
          </cell>
          <cell r="U71">
            <v>0</v>
          </cell>
          <cell r="V71">
            <v>0</v>
          </cell>
          <cell r="W71">
            <v>0</v>
          </cell>
        </row>
        <row r="72">
          <cell r="O72">
            <v>0</v>
          </cell>
          <cell r="P72">
            <v>0</v>
          </cell>
          <cell r="Q72">
            <v>0</v>
          </cell>
          <cell r="R72">
            <v>0</v>
          </cell>
          <cell r="S72">
            <v>120000</v>
          </cell>
          <cell r="T72">
            <v>110000</v>
          </cell>
          <cell r="U72">
            <v>0</v>
          </cell>
          <cell r="V72">
            <v>0</v>
          </cell>
          <cell r="W72">
            <v>0</v>
          </cell>
        </row>
        <row r="73">
          <cell r="I73" t="str">
            <v>ATWOOD: INCREASE CAPACITY TO 100.8MVA,</v>
          </cell>
          <cell r="J73">
            <v>42522</v>
          </cell>
          <cell r="K73" t="str">
            <v>X. Vazquez</v>
          </cell>
          <cell r="M73">
            <v>0</v>
          </cell>
          <cell r="N73">
            <v>0</v>
          </cell>
          <cell r="O73">
            <v>0</v>
          </cell>
          <cell r="P73">
            <v>0</v>
          </cell>
          <cell r="Q73">
            <v>0</v>
          </cell>
          <cell r="R73">
            <v>0</v>
          </cell>
          <cell r="S73">
            <v>0</v>
          </cell>
          <cell r="T73">
            <v>0</v>
          </cell>
          <cell r="U73">
            <v>1500000</v>
          </cell>
          <cell r="V73">
            <v>2000000</v>
          </cell>
          <cell r="W73">
            <v>0</v>
          </cell>
        </row>
        <row r="74">
          <cell r="O74">
            <v>0</v>
          </cell>
          <cell r="P74">
            <v>0</v>
          </cell>
          <cell r="Q74">
            <v>0</v>
          </cell>
          <cell r="R74">
            <v>0</v>
          </cell>
          <cell r="S74">
            <v>0</v>
          </cell>
          <cell r="T74">
            <v>0</v>
          </cell>
          <cell r="U74">
            <v>1500000</v>
          </cell>
          <cell r="V74">
            <v>2000000</v>
          </cell>
          <cell r="W74">
            <v>0</v>
          </cell>
        </row>
        <row r="75">
          <cell r="I75" t="str">
            <v>BREA: ADD 1 28MVA TRANSFORMER, 2-12KV CIRCUITS AND 4800MVAR OF CAPS.</v>
          </cell>
          <cell r="J75">
            <v>41426</v>
          </cell>
          <cell r="K75" t="str">
            <v>X. Vazquez</v>
          </cell>
          <cell r="M75">
            <v>0</v>
          </cell>
          <cell r="N75">
            <v>0</v>
          </cell>
          <cell r="O75">
            <v>0</v>
          </cell>
          <cell r="P75">
            <v>0</v>
          </cell>
          <cell r="Q75">
            <v>0</v>
          </cell>
          <cell r="R75">
            <v>1400000</v>
          </cell>
          <cell r="S75">
            <v>2000000</v>
          </cell>
          <cell r="T75">
            <v>0</v>
          </cell>
          <cell r="U75">
            <v>0</v>
          </cell>
          <cell r="V75">
            <v>0</v>
          </cell>
          <cell r="W75">
            <v>0</v>
          </cell>
        </row>
        <row r="76">
          <cell r="O76">
            <v>0</v>
          </cell>
          <cell r="P76">
            <v>0</v>
          </cell>
          <cell r="Q76">
            <v>0</v>
          </cell>
          <cell r="R76">
            <v>1400000</v>
          </cell>
          <cell r="S76">
            <v>2000000</v>
          </cell>
          <cell r="T76">
            <v>0</v>
          </cell>
          <cell r="U76">
            <v>0</v>
          </cell>
          <cell r="V76">
            <v>0</v>
          </cell>
          <cell r="W76">
            <v>0</v>
          </cell>
        </row>
        <row r="77">
          <cell r="H77" t="str">
            <v>800063396</v>
          </cell>
          <cell r="I77" t="str">
            <v>SLATER: ADD 1-28MVA TRANSFORMER, EQUIP 2-12KV CIRCUIT       POSITIONS</v>
          </cell>
          <cell r="J77">
            <v>39600</v>
          </cell>
          <cell r="K77" t="str">
            <v>X. Vazquez</v>
          </cell>
          <cell r="M77">
            <v>0</v>
          </cell>
          <cell r="N77">
            <v>0</v>
          </cell>
          <cell r="O77">
            <v>0</v>
          </cell>
          <cell r="P77">
            <v>0</v>
          </cell>
          <cell r="Q77">
            <v>0</v>
          </cell>
          <cell r="R77">
            <v>0</v>
          </cell>
          <cell r="S77">
            <v>0</v>
          </cell>
          <cell r="T77">
            <v>0</v>
          </cell>
          <cell r="U77">
            <v>0</v>
          </cell>
          <cell r="V77">
            <v>0</v>
          </cell>
          <cell r="W77">
            <v>0</v>
          </cell>
        </row>
        <row r="78">
          <cell r="O78">
            <v>0</v>
          </cell>
          <cell r="P78">
            <v>0</v>
          </cell>
          <cell r="Q78">
            <v>0</v>
          </cell>
          <cell r="R78">
            <v>0</v>
          </cell>
          <cell r="S78">
            <v>0</v>
          </cell>
          <cell r="T78">
            <v>0</v>
          </cell>
          <cell r="U78">
            <v>0</v>
          </cell>
          <cell r="V78">
            <v>0</v>
          </cell>
          <cell r="W78">
            <v>0</v>
          </cell>
        </row>
        <row r="79">
          <cell r="I79" t="str">
            <v>MERCED SUB: ADD 1-28MVA TRANSFORMER, 3-12KV CIRCUT POSITIONSADD 300KVAR CAPACITOR BANK.</v>
          </cell>
          <cell r="J79">
            <v>42522</v>
          </cell>
          <cell r="K79" t="str">
            <v>X. Vazquez</v>
          </cell>
          <cell r="M79">
            <v>0</v>
          </cell>
          <cell r="N79">
            <v>0</v>
          </cell>
          <cell r="O79">
            <v>0</v>
          </cell>
          <cell r="P79">
            <v>0</v>
          </cell>
          <cell r="Q79">
            <v>0</v>
          </cell>
          <cell r="R79">
            <v>0</v>
          </cell>
          <cell r="S79">
            <v>0</v>
          </cell>
          <cell r="T79">
            <v>0</v>
          </cell>
          <cell r="U79">
            <v>1050000</v>
          </cell>
          <cell r="V79">
            <v>800000</v>
          </cell>
          <cell r="W79">
            <v>0</v>
          </cell>
        </row>
        <row r="80">
          <cell r="O80">
            <v>0</v>
          </cell>
          <cell r="P80">
            <v>0</v>
          </cell>
          <cell r="Q80">
            <v>0</v>
          </cell>
          <cell r="R80">
            <v>0</v>
          </cell>
          <cell r="S80">
            <v>0</v>
          </cell>
          <cell r="T80">
            <v>0</v>
          </cell>
          <cell r="U80">
            <v>1050000</v>
          </cell>
          <cell r="V80">
            <v>800000</v>
          </cell>
          <cell r="W80">
            <v>0</v>
          </cell>
        </row>
        <row r="81">
          <cell r="H81" t="str">
            <v>800063229</v>
          </cell>
          <cell r="I81" t="str">
            <v>WAKEFIELD SUB (SANTA PAULA):  REPLACE 1 112.MVA WITH 2 28MVA TRANSFORMERS, INSTALL 1 16KV LINE POSAND INCREASE 12KV CAP BANK TO 4.8MVAR.</v>
          </cell>
          <cell r="J81">
            <v>39965</v>
          </cell>
          <cell r="K81" t="str">
            <v>X. Vazquez</v>
          </cell>
          <cell r="M81">
            <v>0</v>
          </cell>
          <cell r="N81">
            <v>0</v>
          </cell>
          <cell r="O81">
            <v>2150000</v>
          </cell>
          <cell r="P81">
            <v>0</v>
          </cell>
          <cell r="Q81">
            <v>0</v>
          </cell>
          <cell r="R81">
            <v>0</v>
          </cell>
          <cell r="S81">
            <v>0</v>
          </cell>
          <cell r="T81">
            <v>0</v>
          </cell>
          <cell r="U81">
            <v>0</v>
          </cell>
          <cell r="V81">
            <v>0</v>
          </cell>
          <cell r="W81">
            <v>0</v>
          </cell>
        </row>
        <row r="82">
          <cell r="O82">
            <v>2150000</v>
          </cell>
          <cell r="P82">
            <v>0</v>
          </cell>
          <cell r="Q82">
            <v>0</v>
          </cell>
          <cell r="R82">
            <v>0</v>
          </cell>
          <cell r="S82">
            <v>0</v>
          </cell>
          <cell r="T82">
            <v>0</v>
          </cell>
          <cell r="U82">
            <v>0</v>
          </cell>
          <cell r="V82">
            <v>0</v>
          </cell>
          <cell r="W82">
            <v>0</v>
          </cell>
        </row>
        <row r="83">
          <cell r="K83" t="str">
            <v>X. Vazquez</v>
          </cell>
          <cell r="N83">
            <v>0</v>
          </cell>
          <cell r="O83">
            <v>0</v>
          </cell>
          <cell r="P83">
            <v>0</v>
          </cell>
          <cell r="Q83">
            <v>0</v>
          </cell>
          <cell r="R83">
            <v>0</v>
          </cell>
          <cell r="S83">
            <v>0</v>
          </cell>
          <cell r="T83">
            <v>0</v>
          </cell>
          <cell r="U83">
            <v>0</v>
          </cell>
          <cell r="V83">
            <v>0</v>
          </cell>
          <cell r="W83">
            <v>0</v>
          </cell>
        </row>
        <row r="84">
          <cell r="H84" t="str">
            <v>800063289</v>
          </cell>
          <cell r="I84" t="str">
            <v>GONZALES SUB (OXNARD): CANCEL INSTALL 28MVA 66/16KV BANK.  CANCEL INSTALLSECOND OPERATING BUS. CANCEL UPGRADE EXISTING 16KV CAP. BANK.     INSTALL 1-16KV, 1200A RATED CIRCUIT POSITON.</v>
          </cell>
          <cell r="J84">
            <v>39965</v>
          </cell>
          <cell r="K84" t="str">
            <v>X. Vazquez</v>
          </cell>
          <cell r="M84">
            <v>0</v>
          </cell>
          <cell r="N84">
            <v>0</v>
          </cell>
          <cell r="O84">
            <v>4862000</v>
          </cell>
          <cell r="P84">
            <v>0</v>
          </cell>
          <cell r="Q84">
            <v>0</v>
          </cell>
          <cell r="R84">
            <v>0</v>
          </cell>
          <cell r="S84">
            <v>0</v>
          </cell>
          <cell r="T84">
            <v>0</v>
          </cell>
          <cell r="U84">
            <v>0</v>
          </cell>
          <cell r="V84">
            <v>0</v>
          </cell>
          <cell r="W84">
            <v>0</v>
          </cell>
        </row>
        <row r="85">
          <cell r="O85">
            <v>4862000</v>
          </cell>
          <cell r="P85">
            <v>0</v>
          </cell>
          <cell r="Q85">
            <v>0</v>
          </cell>
          <cell r="R85">
            <v>0</v>
          </cell>
          <cell r="S85">
            <v>0</v>
          </cell>
          <cell r="T85">
            <v>0</v>
          </cell>
          <cell r="U85">
            <v>0</v>
          </cell>
          <cell r="V85">
            <v>0</v>
          </cell>
          <cell r="W85">
            <v>0</v>
          </cell>
        </row>
        <row r="86">
          <cell r="H86" t="str">
            <v>800063293</v>
          </cell>
          <cell r="I86" t="str">
            <v>HASKELL SUB (SAUGUS):  ADD ONE NEW 28.0 MVA TRANSFORMER.    UPGRADE STATION CAPACITORS.</v>
          </cell>
          <cell r="J86">
            <v>39934</v>
          </cell>
          <cell r="K86" t="str">
            <v>X. Vazquez</v>
          </cell>
          <cell r="M86">
            <v>0</v>
          </cell>
          <cell r="N86">
            <v>0</v>
          </cell>
          <cell r="O86">
            <v>1715000</v>
          </cell>
          <cell r="P86">
            <v>0</v>
          </cell>
          <cell r="Q86">
            <v>0</v>
          </cell>
          <cell r="R86">
            <v>0</v>
          </cell>
          <cell r="S86">
            <v>0</v>
          </cell>
          <cell r="T86">
            <v>0</v>
          </cell>
          <cell r="U86">
            <v>0</v>
          </cell>
          <cell r="V86">
            <v>0</v>
          </cell>
          <cell r="W86">
            <v>0</v>
          </cell>
        </row>
        <row r="87">
          <cell r="O87">
            <v>1715000</v>
          </cell>
          <cell r="P87">
            <v>0</v>
          </cell>
          <cell r="Q87">
            <v>0</v>
          </cell>
          <cell r="R87">
            <v>0</v>
          </cell>
          <cell r="S87">
            <v>0</v>
          </cell>
          <cell r="T87">
            <v>0</v>
          </cell>
          <cell r="U87">
            <v>0</v>
          </cell>
          <cell r="V87">
            <v>0</v>
          </cell>
          <cell r="W87">
            <v>0</v>
          </cell>
        </row>
        <row r="88">
          <cell r="H88" t="str">
            <v>800062888</v>
          </cell>
          <cell r="I88" t="str">
            <v>MIRA LOMA SUB: ADD 1 28MVA TRANSFORMER AND 3-12KV CIRCUIT POSITIONS WITH UNDERGROUNDGETAWAYS.</v>
          </cell>
          <cell r="J88">
            <v>40330</v>
          </cell>
          <cell r="K88" t="str">
            <v>X. Vazquez</v>
          </cell>
          <cell r="M88">
            <v>0</v>
          </cell>
          <cell r="N88">
            <v>0</v>
          </cell>
          <cell r="O88">
            <v>700000</v>
          </cell>
          <cell r="P88">
            <v>450000</v>
          </cell>
          <cell r="Q88">
            <v>0</v>
          </cell>
          <cell r="R88">
            <v>0</v>
          </cell>
          <cell r="S88">
            <v>0</v>
          </cell>
          <cell r="T88">
            <v>0</v>
          </cell>
          <cell r="U88">
            <v>0</v>
          </cell>
          <cell r="V88">
            <v>0</v>
          </cell>
          <cell r="W88">
            <v>0</v>
          </cell>
        </row>
        <row r="89">
          <cell r="O89">
            <v>700000</v>
          </cell>
          <cell r="P89">
            <v>450000</v>
          </cell>
          <cell r="Q89">
            <v>0</v>
          </cell>
          <cell r="R89">
            <v>0</v>
          </cell>
          <cell r="S89">
            <v>0</v>
          </cell>
          <cell r="T89">
            <v>0</v>
          </cell>
          <cell r="U89">
            <v>0</v>
          </cell>
          <cell r="V89">
            <v>0</v>
          </cell>
          <cell r="W89">
            <v>0</v>
          </cell>
        </row>
        <row r="90">
          <cell r="H90" t="str">
            <v>800063257</v>
          </cell>
          <cell r="I90" t="str">
            <v>FIREHOUSE SUB: INSTALL 4TH 28MVA &amp; NEW 4.5MVAR CAPACITOR    BANK.  REPLACE BANK CB W/ 3500A RATED EQUIPMENT.  INSTALL   3-12KV CIRCUIT POSITIONS FOR A TOTAL OF THIRTEEN.</v>
          </cell>
          <cell r="J90">
            <v>40330</v>
          </cell>
          <cell r="K90" t="str">
            <v>X. Vazquez</v>
          </cell>
          <cell r="M90">
            <v>0</v>
          </cell>
          <cell r="N90">
            <v>0</v>
          </cell>
          <cell r="O90">
            <v>25000</v>
          </cell>
          <cell r="P90">
            <v>1000000</v>
          </cell>
          <cell r="Q90">
            <v>0</v>
          </cell>
          <cell r="R90">
            <v>0</v>
          </cell>
          <cell r="S90">
            <v>0</v>
          </cell>
          <cell r="T90">
            <v>0</v>
          </cell>
          <cell r="U90">
            <v>0</v>
          </cell>
          <cell r="V90">
            <v>0</v>
          </cell>
          <cell r="W90">
            <v>0</v>
          </cell>
        </row>
        <row r="91">
          <cell r="O91">
            <v>25000</v>
          </cell>
          <cell r="P91">
            <v>1000000</v>
          </cell>
          <cell r="Q91">
            <v>0</v>
          </cell>
          <cell r="R91">
            <v>0</v>
          </cell>
          <cell r="S91">
            <v>0</v>
          </cell>
          <cell r="T91">
            <v>0</v>
          </cell>
          <cell r="U91">
            <v>0</v>
          </cell>
          <cell r="V91">
            <v>0</v>
          </cell>
          <cell r="W91">
            <v>0</v>
          </cell>
        </row>
        <row r="92">
          <cell r="I92" t="str">
            <v>SAVAGE SUB: ADD 1-12KV CIRCUIT POSITION WITH UNDERGROUND    GETAWAY.</v>
          </cell>
          <cell r="J92">
            <v>42156</v>
          </cell>
          <cell r="K92" t="str">
            <v>X. Vazquez</v>
          </cell>
          <cell r="M92">
            <v>0</v>
          </cell>
          <cell r="N92">
            <v>0</v>
          </cell>
          <cell r="O92">
            <v>0</v>
          </cell>
          <cell r="P92">
            <v>0</v>
          </cell>
          <cell r="Q92">
            <v>0</v>
          </cell>
          <cell r="R92">
            <v>0</v>
          </cell>
          <cell r="S92">
            <v>0</v>
          </cell>
          <cell r="T92">
            <v>150000</v>
          </cell>
          <cell r="U92">
            <v>80000</v>
          </cell>
          <cell r="V92">
            <v>0</v>
          </cell>
          <cell r="W92">
            <v>0</v>
          </cell>
        </row>
        <row r="93">
          <cell r="O93">
            <v>0</v>
          </cell>
          <cell r="P93">
            <v>0</v>
          </cell>
          <cell r="Q93">
            <v>0</v>
          </cell>
          <cell r="R93">
            <v>0</v>
          </cell>
          <cell r="S93">
            <v>0</v>
          </cell>
          <cell r="T93">
            <v>150000</v>
          </cell>
          <cell r="U93">
            <v>80000</v>
          </cell>
          <cell r="V93">
            <v>0</v>
          </cell>
          <cell r="W93">
            <v>0</v>
          </cell>
        </row>
        <row r="94">
          <cell r="I94" t="str">
            <v>FARRELL SUB: ADD 1-12KV CIRCUIT POSITION WITH UG GETAWAY FORA TOTAL OF 11 CIRCUITS.</v>
          </cell>
          <cell r="J94">
            <v>41061</v>
          </cell>
          <cell r="K94" t="str">
            <v>X. Vazquez</v>
          </cell>
          <cell r="M94">
            <v>0</v>
          </cell>
          <cell r="N94">
            <v>0</v>
          </cell>
          <cell r="O94">
            <v>0</v>
          </cell>
          <cell r="P94">
            <v>150000</v>
          </cell>
          <cell r="Q94">
            <v>0</v>
          </cell>
          <cell r="R94">
            <v>0</v>
          </cell>
          <cell r="S94">
            <v>0</v>
          </cell>
          <cell r="T94">
            <v>0</v>
          </cell>
          <cell r="U94">
            <v>0</v>
          </cell>
          <cell r="V94">
            <v>0</v>
          </cell>
          <cell r="W94">
            <v>0</v>
          </cell>
        </row>
        <row r="95">
          <cell r="O95">
            <v>0</v>
          </cell>
          <cell r="P95">
            <v>150000</v>
          </cell>
          <cell r="Q95">
            <v>0</v>
          </cell>
          <cell r="R95">
            <v>0</v>
          </cell>
          <cell r="S95">
            <v>0</v>
          </cell>
          <cell r="T95">
            <v>0</v>
          </cell>
          <cell r="U95">
            <v>0</v>
          </cell>
          <cell r="V95">
            <v>0</v>
          </cell>
          <cell r="W95">
            <v>0</v>
          </cell>
        </row>
        <row r="96">
          <cell r="H96" t="str">
            <v>800063523</v>
          </cell>
          <cell r="I96" t="str">
            <v>AULD: ADD 4TH 28MVA LTC TRANSFORMER, ADD 4500KVAR OF CAPACITORS. INSTALL 2-12KV CIRCUIT POSITIONS WITH UGG FOR A TOTAL OF 13 CIRCUITS.</v>
          </cell>
          <cell r="J96">
            <v>39600</v>
          </cell>
          <cell r="K96" t="str">
            <v>X. Vazquez</v>
          </cell>
          <cell r="M96">
            <v>0</v>
          </cell>
          <cell r="N96">
            <v>0</v>
          </cell>
          <cell r="O96">
            <v>0</v>
          </cell>
          <cell r="P96">
            <v>0</v>
          </cell>
          <cell r="Q96">
            <v>0</v>
          </cell>
          <cell r="R96">
            <v>0</v>
          </cell>
          <cell r="S96">
            <v>0</v>
          </cell>
          <cell r="T96">
            <v>0</v>
          </cell>
          <cell r="U96">
            <v>0</v>
          </cell>
          <cell r="V96">
            <v>0</v>
          </cell>
          <cell r="W96">
            <v>0</v>
          </cell>
        </row>
        <row r="97">
          <cell r="O97">
            <v>0</v>
          </cell>
          <cell r="P97">
            <v>0</v>
          </cell>
          <cell r="Q97">
            <v>0</v>
          </cell>
          <cell r="R97">
            <v>0</v>
          </cell>
          <cell r="S97">
            <v>0</v>
          </cell>
          <cell r="T97">
            <v>0</v>
          </cell>
          <cell r="U97">
            <v>0</v>
          </cell>
          <cell r="V97">
            <v>0</v>
          </cell>
          <cell r="W97">
            <v>0</v>
          </cell>
        </row>
        <row r="98">
          <cell r="H98" t="str">
            <v>A002</v>
          </cell>
          <cell r="I98" t="str">
            <v>SKYLARK- TENAJA 115KV, STADLER- TENAJA 115KV: FORMED BY LOOPING THE EXISTING SKYLARK-STADLER 115KV INTO THE PROPOSED TENAJA SUB USING TSP, WOOD POLES &amp; 954 SAC CONDUCTOR</v>
          </cell>
          <cell r="J98">
            <v>40330</v>
          </cell>
          <cell r="K98" t="str">
            <v>X. Vazquez</v>
          </cell>
          <cell r="M98">
            <v>0</v>
          </cell>
          <cell r="N98">
            <v>0</v>
          </cell>
          <cell r="O98">
            <v>5000</v>
          </cell>
          <cell r="P98">
            <v>211000</v>
          </cell>
          <cell r="Q98">
            <v>0</v>
          </cell>
          <cell r="R98">
            <v>0</v>
          </cell>
          <cell r="S98">
            <v>0</v>
          </cell>
          <cell r="T98">
            <v>0</v>
          </cell>
          <cell r="U98">
            <v>0</v>
          </cell>
          <cell r="V98">
            <v>0</v>
          </cell>
          <cell r="W98">
            <v>0</v>
          </cell>
        </row>
        <row r="99">
          <cell r="I99" t="str">
            <v>IT Work Element:  Tenaja 115/12kV Project- Convert existing 33/12 kV substation to 115 kV with 56 MVA of transformer capacity, 6-12 kV circuits, and 9.6 MVAR of capacitors. Install SA-2.</v>
          </cell>
          <cell r="J99">
            <v>40330</v>
          </cell>
          <cell r="N99">
            <v>0</v>
          </cell>
          <cell r="O99">
            <v>0</v>
          </cell>
        </row>
        <row r="100">
          <cell r="H100" t="str">
            <v>800063738</v>
          </cell>
          <cell r="I100" t="str">
            <v>TENAJA SUB: INSTALL 115KV RACK &amp; PROTECTION, 2-28MVA        115/12KV LTC TRANSFORMERS BACK-TO-BACK INTO 3500 AMP RATED  BANK BREAKER. ADD 12KV SWITCHRACK &amp; POWER CABLE TRENCH.</v>
          </cell>
          <cell r="J100">
            <v>40330</v>
          </cell>
          <cell r="K100" t="str">
            <v>X. Vazquez</v>
          </cell>
          <cell r="M100">
            <v>0</v>
          </cell>
          <cell r="N100">
            <v>0</v>
          </cell>
          <cell r="O100">
            <v>3200000</v>
          </cell>
          <cell r="P100">
            <v>7930000</v>
          </cell>
          <cell r="Q100">
            <v>0</v>
          </cell>
          <cell r="R100">
            <v>0</v>
          </cell>
          <cell r="S100">
            <v>0</v>
          </cell>
          <cell r="T100">
            <v>0</v>
          </cell>
          <cell r="U100">
            <v>0</v>
          </cell>
          <cell r="V100">
            <v>0</v>
          </cell>
          <cell r="W100">
            <v>0</v>
          </cell>
        </row>
        <row r="101">
          <cell r="O101">
            <v>3205000</v>
          </cell>
          <cell r="P101">
            <v>8141000</v>
          </cell>
          <cell r="Q101">
            <v>0</v>
          </cell>
          <cell r="R101">
            <v>0</v>
          </cell>
          <cell r="S101">
            <v>0</v>
          </cell>
          <cell r="T101">
            <v>0</v>
          </cell>
          <cell r="U101">
            <v>0</v>
          </cell>
          <cell r="V101">
            <v>0</v>
          </cell>
          <cell r="W101">
            <v>0</v>
          </cell>
        </row>
        <row r="102">
          <cell r="H102" t="str">
            <v>800061010</v>
          </cell>
          <cell r="I102" t="str">
            <v>RITTER RANCH: INSTALL 66/12KV LINES</v>
          </cell>
          <cell r="J102">
            <v>39934</v>
          </cell>
          <cell r="K102" t="str">
            <v>X. Vazquez</v>
          </cell>
          <cell r="M102">
            <v>0</v>
          </cell>
          <cell r="N102">
            <v>0</v>
          </cell>
          <cell r="O102">
            <v>1285000</v>
          </cell>
          <cell r="P102">
            <v>0</v>
          </cell>
          <cell r="Q102">
            <v>0</v>
          </cell>
          <cell r="R102">
            <v>0</v>
          </cell>
          <cell r="S102">
            <v>0</v>
          </cell>
          <cell r="T102">
            <v>0</v>
          </cell>
          <cell r="U102">
            <v>0</v>
          </cell>
          <cell r="V102">
            <v>0</v>
          </cell>
          <cell r="W102">
            <v>0</v>
          </cell>
        </row>
        <row r="103">
          <cell r="I103" t="str">
            <v>Anaverde: Upgrade 66kV relay protection.</v>
          </cell>
          <cell r="J103">
            <v>39934</v>
          </cell>
          <cell r="N103">
            <v>0</v>
          </cell>
          <cell r="O103">
            <v>80000</v>
          </cell>
        </row>
        <row r="104">
          <cell r="I104" t="str">
            <v>Antelope: Upgrade 66kV relay protection.</v>
          </cell>
          <cell r="J104">
            <v>39934</v>
          </cell>
          <cell r="N104">
            <v>0</v>
          </cell>
          <cell r="O104">
            <v>80000</v>
          </cell>
        </row>
        <row r="105">
          <cell r="I105" t="str">
            <v>Palmdale: Upgrade 66kV relay protection.</v>
          </cell>
          <cell r="J105">
            <v>39934</v>
          </cell>
          <cell r="N105">
            <v>0</v>
          </cell>
          <cell r="O105">
            <v>80000</v>
          </cell>
        </row>
        <row r="106">
          <cell r="I106" t="str">
            <v>Shuttle: Upgrade 66kV relay protection.</v>
          </cell>
          <cell r="J106">
            <v>39934</v>
          </cell>
          <cell r="N106">
            <v>0</v>
          </cell>
          <cell r="O106">
            <v>80000</v>
          </cell>
        </row>
        <row r="107">
          <cell r="I107" t="str">
            <v>IT Work Element: Ritter Ranch 66/12 Project - Construct new 66/12 kV substation with 28.0 MVA of transformer capacity. Add 1-12 kV circuit for a total of 1. Add 4.8 MVAR of capacitors.  (Ritter Ranch PWEE).</v>
          </cell>
          <cell r="J107">
            <v>39934</v>
          </cell>
          <cell r="N107">
            <v>0</v>
          </cell>
          <cell r="O107">
            <v>0</v>
          </cell>
        </row>
        <row r="108">
          <cell r="H108" t="str">
            <v>800063789</v>
          </cell>
          <cell r="I108" t="str">
            <v>RITTER RANCH: INSTALL 66/12K SUBSTATION.  CONSTRUCT NEW     28.0 MVA SUB W/ 4-12KV CIRCUITS.</v>
          </cell>
          <cell r="J108">
            <v>39965</v>
          </cell>
          <cell r="K108" t="str">
            <v>X. Vazquez</v>
          </cell>
          <cell r="M108">
            <v>0</v>
          </cell>
          <cell r="N108">
            <v>0</v>
          </cell>
          <cell r="O108">
            <v>6103000</v>
          </cell>
          <cell r="P108">
            <v>0</v>
          </cell>
          <cell r="Q108">
            <v>0</v>
          </cell>
          <cell r="R108">
            <v>0</v>
          </cell>
          <cell r="S108">
            <v>0</v>
          </cell>
          <cell r="T108">
            <v>0</v>
          </cell>
          <cell r="U108">
            <v>0</v>
          </cell>
          <cell r="V108">
            <v>0</v>
          </cell>
          <cell r="W108">
            <v>0</v>
          </cell>
        </row>
        <row r="109">
          <cell r="O109">
            <v>7708000</v>
          </cell>
          <cell r="P109">
            <v>0</v>
          </cell>
          <cell r="Q109">
            <v>0</v>
          </cell>
          <cell r="R109">
            <v>0</v>
          </cell>
          <cell r="S109">
            <v>0</v>
          </cell>
          <cell r="T109">
            <v>0</v>
          </cell>
          <cell r="U109">
            <v>0</v>
          </cell>
          <cell r="V109">
            <v>0</v>
          </cell>
          <cell r="W109">
            <v>0</v>
          </cell>
        </row>
        <row r="110">
          <cell r="I110" t="str">
            <v>DEL VALLE: INSTALL 66/16KV LINES</v>
          </cell>
          <cell r="J110">
            <v>41791</v>
          </cell>
          <cell r="K110" t="str">
            <v>X. Vazquez</v>
          </cell>
          <cell r="M110">
            <v>0</v>
          </cell>
          <cell r="N110">
            <v>0</v>
          </cell>
          <cell r="O110">
            <v>0</v>
          </cell>
          <cell r="P110">
            <v>292000</v>
          </cell>
          <cell r="Q110">
            <v>1175199.4698074281</v>
          </cell>
          <cell r="R110">
            <v>0</v>
          </cell>
          <cell r="S110">
            <v>0</v>
          </cell>
          <cell r="T110">
            <v>0</v>
          </cell>
          <cell r="U110">
            <v>0</v>
          </cell>
          <cell r="V110">
            <v>0</v>
          </cell>
          <cell r="W110">
            <v>0</v>
          </cell>
        </row>
        <row r="111">
          <cell r="H111" t="str">
            <v>800059880</v>
          </cell>
          <cell r="I111" t="str">
            <v>DEL VALLE: INSTALL 66/16KV LINES</v>
          </cell>
          <cell r="J111">
            <v>41791</v>
          </cell>
          <cell r="K111" t="str">
            <v>X. Vazquez</v>
          </cell>
          <cell r="M111">
            <v>0</v>
          </cell>
          <cell r="N111">
            <v>0</v>
          </cell>
          <cell r="O111">
            <v>0</v>
          </cell>
          <cell r="P111">
            <v>2484684.69392</v>
          </cell>
          <cell r="Q111">
            <v>930139.33940272802</v>
          </cell>
          <cell r="R111">
            <v>0</v>
          </cell>
          <cell r="S111">
            <v>0</v>
          </cell>
          <cell r="T111">
            <v>0</v>
          </cell>
          <cell r="U111">
            <v>0</v>
          </cell>
          <cell r="V111">
            <v>0</v>
          </cell>
          <cell r="W111">
            <v>0</v>
          </cell>
        </row>
        <row r="112">
          <cell r="H112">
            <v>800059884</v>
          </cell>
          <cell r="I112" t="str">
            <v xml:space="preserve">Saugus-Fillmore No.1 66 kV: Reconductor 3.5 miles of 336 ACSR to 954 SAC in the Saugus leg. New line will be the Saugus-Del Valle-Fillmore No. 1 66 kV line.                                                                                                   </v>
          </cell>
          <cell r="J112">
            <v>41791</v>
          </cell>
          <cell r="N112">
            <v>0</v>
          </cell>
          <cell r="O112">
            <v>0</v>
          </cell>
        </row>
        <row r="113">
          <cell r="I113" t="str">
            <v>IT Work Element:  Del Valle 66/16 Project - Construct new 56 MVA substation, add 5-16 kV circuits and 9600 kVAR of capacitors. Install SA-2.</v>
          </cell>
          <cell r="J113">
            <v>41791</v>
          </cell>
          <cell r="N113">
            <v>0</v>
          </cell>
          <cell r="O113">
            <v>0</v>
          </cell>
        </row>
        <row r="114">
          <cell r="H114" t="str">
            <v>800059883</v>
          </cell>
          <cell r="I114" t="str">
            <v>DEL VALLE: INSTALL 66/16KV LINES</v>
          </cell>
          <cell r="J114">
            <v>41791</v>
          </cell>
          <cell r="K114" t="str">
            <v>X. Vazquez</v>
          </cell>
          <cell r="M114">
            <v>0</v>
          </cell>
          <cell r="N114">
            <v>0</v>
          </cell>
          <cell r="O114">
            <v>0</v>
          </cell>
          <cell r="P114">
            <v>2215976.3786800001</v>
          </cell>
          <cell r="Q114">
            <v>2902601.1001267801</v>
          </cell>
          <cell r="R114">
            <v>0</v>
          </cell>
          <cell r="S114">
            <v>0</v>
          </cell>
          <cell r="T114">
            <v>0</v>
          </cell>
          <cell r="U114">
            <v>0</v>
          </cell>
          <cell r="V114">
            <v>0</v>
          </cell>
          <cell r="W114">
            <v>0</v>
          </cell>
        </row>
        <row r="115">
          <cell r="H115" t="str">
            <v>800063796</v>
          </cell>
          <cell r="I115" t="str">
            <v>DEL VALLE SUB; CONSTRUCT NEW 28.0 MVA WITH 5-16KV CIRCUIT   4500KVAR CAPACITOR BANK</v>
          </cell>
          <cell r="J115">
            <v>41791</v>
          </cell>
          <cell r="K115" t="str">
            <v>X. Vazquez</v>
          </cell>
          <cell r="M115">
            <v>0</v>
          </cell>
          <cell r="N115">
            <v>0</v>
          </cell>
          <cell r="O115">
            <v>0</v>
          </cell>
          <cell r="P115">
            <v>2150000</v>
          </cell>
          <cell r="Q115">
            <v>5833520.2597669913</v>
          </cell>
          <cell r="R115">
            <v>0</v>
          </cell>
          <cell r="S115">
            <v>0</v>
          </cell>
          <cell r="T115">
            <v>0</v>
          </cell>
          <cell r="U115">
            <v>0</v>
          </cell>
          <cell r="V115">
            <v>0</v>
          </cell>
          <cell r="W115">
            <v>0</v>
          </cell>
        </row>
        <row r="116">
          <cell r="O116">
            <v>0</v>
          </cell>
          <cell r="P116">
            <v>7142661.0725999996</v>
          </cell>
          <cell r="Q116">
            <v>10841460.169103928</v>
          </cell>
          <cell r="R116">
            <v>0</v>
          </cell>
          <cell r="S116">
            <v>0</v>
          </cell>
          <cell r="T116">
            <v>0</v>
          </cell>
          <cell r="U116">
            <v>0</v>
          </cell>
          <cell r="V116">
            <v>0</v>
          </cell>
          <cell r="W116">
            <v>0</v>
          </cell>
        </row>
        <row r="117">
          <cell r="H117" t="str">
            <v>800059903</v>
          </cell>
          <cell r="I117" t="str">
            <v>HERITAGE : INSTALL 66/16KV LINES</v>
          </cell>
          <cell r="J117">
            <v>41061</v>
          </cell>
          <cell r="K117" t="str">
            <v>X. Vazquez</v>
          </cell>
          <cell r="M117">
            <v>0</v>
          </cell>
          <cell r="N117">
            <v>0</v>
          </cell>
          <cell r="O117">
            <v>208000</v>
          </cell>
          <cell r="P117">
            <v>1178000</v>
          </cell>
          <cell r="Q117">
            <v>2410000</v>
          </cell>
          <cell r="R117">
            <v>921000</v>
          </cell>
          <cell r="S117">
            <v>0</v>
          </cell>
          <cell r="T117">
            <v>0</v>
          </cell>
          <cell r="U117">
            <v>0</v>
          </cell>
          <cell r="V117">
            <v>0</v>
          </cell>
          <cell r="W117">
            <v>0</v>
          </cell>
        </row>
        <row r="118">
          <cell r="H118" t="str">
            <v>800059904</v>
          </cell>
          <cell r="I118" t="str">
            <v>HERITAGE : INSTALL 66/16KV LINES</v>
          </cell>
          <cell r="J118">
            <v>41061</v>
          </cell>
          <cell r="K118" t="str">
            <v>X. Vazquez</v>
          </cell>
          <cell r="M118">
            <v>0</v>
          </cell>
          <cell r="N118">
            <v>0</v>
          </cell>
          <cell r="O118">
            <v>208000</v>
          </cell>
          <cell r="P118">
            <v>1178000</v>
          </cell>
          <cell r="Q118">
            <v>2410000</v>
          </cell>
          <cell r="R118">
            <v>921000</v>
          </cell>
          <cell r="S118">
            <v>0</v>
          </cell>
          <cell r="T118">
            <v>0</v>
          </cell>
          <cell r="U118">
            <v>0</v>
          </cell>
          <cell r="V118">
            <v>0</v>
          </cell>
          <cell r="W118">
            <v>0</v>
          </cell>
        </row>
        <row r="119">
          <cell r="H119" t="str">
            <v>800059904</v>
          </cell>
          <cell r="I119" t="str">
            <v>HERITAGE : INSTALL 66/16KV LINES</v>
          </cell>
          <cell r="J119">
            <v>41061</v>
          </cell>
          <cell r="K119" t="str">
            <v>X. Vazquez</v>
          </cell>
          <cell r="M119">
            <v>0</v>
          </cell>
          <cell r="N119">
            <v>0</v>
          </cell>
          <cell r="O119">
            <v>0</v>
          </cell>
          <cell r="P119">
            <v>0</v>
          </cell>
          <cell r="Q119">
            <v>0</v>
          </cell>
          <cell r="R119">
            <v>0</v>
          </cell>
          <cell r="S119">
            <v>0</v>
          </cell>
          <cell r="T119">
            <v>0</v>
          </cell>
          <cell r="U119">
            <v>0</v>
          </cell>
          <cell r="V119">
            <v>0</v>
          </cell>
          <cell r="W119">
            <v>0</v>
          </cell>
        </row>
        <row r="120">
          <cell r="H120" t="str">
            <v>800060855</v>
          </cell>
          <cell r="I120" t="str">
            <v>HERITAGE : INSTALL 66/16KV LINES</v>
          </cell>
          <cell r="J120">
            <v>41061</v>
          </cell>
          <cell r="K120" t="str">
            <v>X. Vazquez</v>
          </cell>
          <cell r="M120">
            <v>0</v>
          </cell>
          <cell r="N120">
            <v>0</v>
          </cell>
          <cell r="O120">
            <v>60000</v>
          </cell>
          <cell r="P120">
            <v>1145000</v>
          </cell>
          <cell r="Q120">
            <v>3187000</v>
          </cell>
          <cell r="R120">
            <v>694000</v>
          </cell>
          <cell r="S120">
            <v>0</v>
          </cell>
          <cell r="T120">
            <v>0</v>
          </cell>
          <cell r="U120">
            <v>0</v>
          </cell>
          <cell r="V120">
            <v>0</v>
          </cell>
          <cell r="W120">
            <v>0</v>
          </cell>
        </row>
        <row r="121">
          <cell r="H121" t="str">
            <v>800063211</v>
          </cell>
          <cell r="I121" t="str">
            <v>HERITAGE SUB: CONSTRUCT NEW 28.0 MVA SUB WITH 5-16KV        CIRCUIT, 4500KVAR CAPACITOR BANK.</v>
          </cell>
          <cell r="J121">
            <v>41061</v>
          </cell>
          <cell r="K121" t="str">
            <v>X. Vazquez</v>
          </cell>
          <cell r="M121">
            <v>0</v>
          </cell>
          <cell r="N121">
            <v>0</v>
          </cell>
          <cell r="O121">
            <v>100000</v>
          </cell>
          <cell r="P121">
            <v>150000</v>
          </cell>
          <cell r="Q121">
            <v>4219604.8104323763</v>
          </cell>
          <cell r="R121">
            <v>3480000</v>
          </cell>
          <cell r="S121">
            <v>0</v>
          </cell>
          <cell r="T121">
            <v>0</v>
          </cell>
          <cell r="U121">
            <v>0</v>
          </cell>
          <cell r="V121">
            <v>0</v>
          </cell>
          <cell r="W121">
            <v>0</v>
          </cell>
        </row>
        <row r="122">
          <cell r="O122">
            <v>576000</v>
          </cell>
          <cell r="P122">
            <v>3651000</v>
          </cell>
          <cell r="Q122">
            <v>12226604.810432376</v>
          </cell>
          <cell r="R122">
            <v>6016000</v>
          </cell>
          <cell r="S122">
            <v>0</v>
          </cell>
          <cell r="T122">
            <v>0</v>
          </cell>
          <cell r="U122">
            <v>0</v>
          </cell>
          <cell r="V122">
            <v>0</v>
          </cell>
          <cell r="W122">
            <v>0</v>
          </cell>
        </row>
        <row r="123">
          <cell r="I123" t="str">
            <v>ELLIS SUB: EQUIP 1 12KV CIRCUIT POS WITH UGG</v>
          </cell>
          <cell r="J123">
            <v>40330</v>
          </cell>
          <cell r="K123" t="str">
            <v>X. Vazquez</v>
          </cell>
          <cell r="M123">
            <v>0</v>
          </cell>
          <cell r="N123">
            <v>0</v>
          </cell>
          <cell r="O123">
            <v>0</v>
          </cell>
          <cell r="P123">
            <v>220000</v>
          </cell>
          <cell r="Q123">
            <v>0</v>
          </cell>
          <cell r="R123">
            <v>0</v>
          </cell>
          <cell r="S123">
            <v>0</v>
          </cell>
          <cell r="T123">
            <v>0</v>
          </cell>
          <cell r="U123">
            <v>0</v>
          </cell>
          <cell r="V123">
            <v>0</v>
          </cell>
          <cell r="W123">
            <v>0</v>
          </cell>
        </row>
        <row r="124">
          <cell r="O124">
            <v>0</v>
          </cell>
          <cell r="P124">
            <v>220000</v>
          </cell>
          <cell r="Q124">
            <v>0</v>
          </cell>
          <cell r="R124">
            <v>0</v>
          </cell>
          <cell r="S124">
            <v>0</v>
          </cell>
          <cell r="T124">
            <v>0</v>
          </cell>
          <cell r="U124">
            <v>0</v>
          </cell>
          <cell r="V124">
            <v>0</v>
          </cell>
          <cell r="W124">
            <v>0</v>
          </cell>
        </row>
        <row r="125">
          <cell r="H125" t="str">
            <v>800063443</v>
          </cell>
          <cell r="I125" t="str">
            <v>LA VETA SUB: ADD 1-28MVA TRANSFORMER. EQUIP 3-12KV CIRCUIT  POSITIONS. ADD 1-4800KVAR CAPACITOR BANK.</v>
          </cell>
          <cell r="J125">
            <v>39569</v>
          </cell>
          <cell r="K125" t="str">
            <v>X. Vazquez</v>
          </cell>
          <cell r="M125">
            <v>0</v>
          </cell>
          <cell r="N125">
            <v>0</v>
          </cell>
          <cell r="O125">
            <v>0</v>
          </cell>
          <cell r="P125">
            <v>0</v>
          </cell>
          <cell r="Q125">
            <v>0</v>
          </cell>
          <cell r="R125">
            <v>0</v>
          </cell>
          <cell r="S125">
            <v>0</v>
          </cell>
          <cell r="T125">
            <v>0</v>
          </cell>
          <cell r="U125">
            <v>0</v>
          </cell>
          <cell r="V125">
            <v>0</v>
          </cell>
          <cell r="W125">
            <v>0</v>
          </cell>
        </row>
        <row r="126">
          <cell r="O126">
            <v>0</v>
          </cell>
          <cell r="P126">
            <v>0</v>
          </cell>
          <cell r="Q126">
            <v>0</v>
          </cell>
          <cell r="R126">
            <v>0</v>
          </cell>
          <cell r="S126">
            <v>0</v>
          </cell>
          <cell r="T126">
            <v>0</v>
          </cell>
          <cell r="U126">
            <v>0</v>
          </cell>
          <cell r="V126">
            <v>0</v>
          </cell>
          <cell r="W126">
            <v>0</v>
          </cell>
        </row>
        <row r="127">
          <cell r="H127" t="str">
            <v>800063473</v>
          </cell>
          <cell r="I127" t="str">
            <v>MARION SUB: ADD 1-12KV CIRCUIT POSITION.</v>
          </cell>
          <cell r="J127">
            <v>40695</v>
          </cell>
          <cell r="K127" t="str">
            <v>X. Vazquez</v>
          </cell>
          <cell r="M127">
            <v>0</v>
          </cell>
          <cell r="N127">
            <v>0</v>
          </cell>
          <cell r="O127">
            <v>0</v>
          </cell>
          <cell r="P127">
            <v>0</v>
          </cell>
          <cell r="Q127">
            <v>0</v>
          </cell>
          <cell r="R127">
            <v>0</v>
          </cell>
          <cell r="S127">
            <v>0</v>
          </cell>
          <cell r="T127">
            <v>0</v>
          </cell>
          <cell r="U127">
            <v>0</v>
          </cell>
          <cell r="V127">
            <v>0</v>
          </cell>
          <cell r="W127">
            <v>0</v>
          </cell>
        </row>
        <row r="128">
          <cell r="O128">
            <v>0</v>
          </cell>
          <cell r="P128">
            <v>0</v>
          </cell>
          <cell r="Q128">
            <v>0</v>
          </cell>
          <cell r="R128">
            <v>0</v>
          </cell>
          <cell r="S128">
            <v>0</v>
          </cell>
          <cell r="T128">
            <v>0</v>
          </cell>
          <cell r="U128">
            <v>0</v>
          </cell>
          <cell r="V128">
            <v>0</v>
          </cell>
          <cell r="W128">
            <v>0</v>
          </cell>
        </row>
        <row r="129">
          <cell r="H129" t="str">
            <v>800062594</v>
          </cell>
          <cell r="I129" t="str">
            <v>RIO HONDO SUB: ADD 1-12KV CIRCUIT FOR A TOTAL OF 8.</v>
          </cell>
          <cell r="J129">
            <v>40330</v>
          </cell>
          <cell r="K129" t="str">
            <v>X. Vazquez</v>
          </cell>
          <cell r="M129">
            <v>0</v>
          </cell>
          <cell r="N129">
            <v>0</v>
          </cell>
          <cell r="O129">
            <v>0</v>
          </cell>
          <cell r="P129">
            <v>180000</v>
          </cell>
          <cell r="Q129">
            <v>0</v>
          </cell>
          <cell r="R129">
            <v>0</v>
          </cell>
          <cell r="S129">
            <v>0</v>
          </cell>
          <cell r="T129">
            <v>0</v>
          </cell>
          <cell r="U129">
            <v>0</v>
          </cell>
          <cell r="V129">
            <v>0</v>
          </cell>
          <cell r="W129">
            <v>0</v>
          </cell>
        </row>
        <row r="130">
          <cell r="O130">
            <v>0</v>
          </cell>
          <cell r="P130">
            <v>180000</v>
          </cell>
          <cell r="Q130">
            <v>0</v>
          </cell>
          <cell r="R130">
            <v>0</v>
          </cell>
          <cell r="S130">
            <v>0</v>
          </cell>
          <cell r="T130">
            <v>0</v>
          </cell>
          <cell r="U130">
            <v>0</v>
          </cell>
          <cell r="V130">
            <v>0</v>
          </cell>
          <cell r="W130">
            <v>0</v>
          </cell>
        </row>
        <row r="131">
          <cell r="I131" t="str">
            <v>NOGALES: ADD 1-12KV CIRCUIT FOR A TOTAL OF 10.</v>
          </cell>
          <cell r="J131">
            <v>40695</v>
          </cell>
          <cell r="K131" t="str">
            <v>X. Vazquez</v>
          </cell>
          <cell r="M131">
            <v>0</v>
          </cell>
          <cell r="N131">
            <v>0</v>
          </cell>
          <cell r="O131">
            <v>0</v>
          </cell>
          <cell r="P131">
            <v>55000</v>
          </cell>
          <cell r="Q131">
            <v>160000</v>
          </cell>
          <cell r="R131">
            <v>0</v>
          </cell>
          <cell r="S131">
            <v>0</v>
          </cell>
          <cell r="T131">
            <v>0</v>
          </cell>
          <cell r="U131">
            <v>0</v>
          </cell>
          <cell r="V131">
            <v>0</v>
          </cell>
          <cell r="W131">
            <v>0</v>
          </cell>
        </row>
        <row r="132">
          <cell r="O132">
            <v>0</v>
          </cell>
          <cell r="P132">
            <v>55000</v>
          </cell>
          <cell r="Q132">
            <v>160000</v>
          </cell>
          <cell r="R132">
            <v>0</v>
          </cell>
          <cell r="S132">
            <v>0</v>
          </cell>
          <cell r="T132">
            <v>0</v>
          </cell>
          <cell r="U132">
            <v>0</v>
          </cell>
          <cell r="V132">
            <v>0</v>
          </cell>
          <cell r="W132">
            <v>0</v>
          </cell>
        </row>
        <row r="133">
          <cell r="I133" t="str">
            <v>BRADBURY: ADD 1-16KV CIRCUIT POSITION WITH UNDERGROUND      GETAWAY, FOR A TOTAL OF 8.</v>
          </cell>
          <cell r="J133">
            <v>41426</v>
          </cell>
          <cell r="K133" t="str">
            <v>X. Vazquez</v>
          </cell>
          <cell r="M133">
            <v>0</v>
          </cell>
          <cell r="N133">
            <v>0</v>
          </cell>
          <cell r="O133">
            <v>0</v>
          </cell>
          <cell r="P133">
            <v>0</v>
          </cell>
          <cell r="Q133">
            <v>0</v>
          </cell>
          <cell r="R133">
            <v>80000</v>
          </cell>
          <cell r="S133">
            <v>180000</v>
          </cell>
          <cell r="T133">
            <v>0</v>
          </cell>
          <cell r="U133">
            <v>0</v>
          </cell>
          <cell r="V133">
            <v>0</v>
          </cell>
          <cell r="W133">
            <v>0</v>
          </cell>
        </row>
        <row r="134">
          <cell r="O134">
            <v>0</v>
          </cell>
          <cell r="P134">
            <v>0</v>
          </cell>
          <cell r="Q134">
            <v>0</v>
          </cell>
          <cell r="R134">
            <v>80000</v>
          </cell>
          <cell r="S134">
            <v>180000</v>
          </cell>
          <cell r="T134">
            <v>0</v>
          </cell>
          <cell r="U134">
            <v>0</v>
          </cell>
          <cell r="V134">
            <v>0</v>
          </cell>
          <cell r="W134">
            <v>0</v>
          </cell>
        </row>
        <row r="135">
          <cell r="I135" t="str">
            <v>DIAMOND BAR: ADD 1-28MVAR TRANSFORMER</v>
          </cell>
          <cell r="J135">
            <v>42522</v>
          </cell>
          <cell r="K135" t="str">
            <v>X. Vazquez</v>
          </cell>
          <cell r="M135">
            <v>0</v>
          </cell>
          <cell r="N135">
            <v>0</v>
          </cell>
          <cell r="O135">
            <v>0</v>
          </cell>
          <cell r="P135">
            <v>0</v>
          </cell>
          <cell r="Q135">
            <v>0</v>
          </cell>
          <cell r="R135">
            <v>0</v>
          </cell>
          <cell r="S135">
            <v>0</v>
          </cell>
          <cell r="T135">
            <v>0</v>
          </cell>
          <cell r="U135">
            <v>420000</v>
          </cell>
          <cell r="V135">
            <v>550000</v>
          </cell>
          <cell r="W135">
            <v>0</v>
          </cell>
        </row>
        <row r="136">
          <cell r="O136">
            <v>0</v>
          </cell>
          <cell r="P136">
            <v>0</v>
          </cell>
          <cell r="Q136">
            <v>0</v>
          </cell>
          <cell r="R136">
            <v>0</v>
          </cell>
          <cell r="S136">
            <v>0</v>
          </cell>
          <cell r="T136">
            <v>0</v>
          </cell>
          <cell r="U136">
            <v>420000</v>
          </cell>
          <cell r="V136">
            <v>550000</v>
          </cell>
          <cell r="W136">
            <v>0</v>
          </cell>
        </row>
        <row r="137">
          <cell r="I137" t="str">
            <v>PROCTOR: ADD 1-28MVA TRANSFORMER &amp; 2-12KV CIRCUIT POSITIONS FOR A TOTAL OF 9.  INSTALL ADDITIONAL CAPACITOR BANK AS     NECESSARY &amp; REPLACE HARDWARE AS REQUIRED TO OBTAIN MAX.     PLL. ADD SAS</v>
          </cell>
          <cell r="J137">
            <v>41791</v>
          </cell>
          <cell r="K137" t="str">
            <v>X. Vazquez</v>
          </cell>
          <cell r="M137">
            <v>0</v>
          </cell>
          <cell r="N137">
            <v>0</v>
          </cell>
          <cell r="O137">
            <v>0</v>
          </cell>
          <cell r="P137">
            <v>0</v>
          </cell>
          <cell r="Q137">
            <v>0</v>
          </cell>
          <cell r="R137">
            <v>0</v>
          </cell>
          <cell r="S137">
            <v>2900000</v>
          </cell>
          <cell r="T137">
            <v>2000000</v>
          </cell>
          <cell r="U137">
            <v>0</v>
          </cell>
          <cell r="V137">
            <v>0</v>
          </cell>
          <cell r="W137">
            <v>0</v>
          </cell>
        </row>
        <row r="138">
          <cell r="O138">
            <v>0</v>
          </cell>
          <cell r="P138">
            <v>0</v>
          </cell>
          <cell r="Q138">
            <v>0</v>
          </cell>
          <cell r="R138">
            <v>0</v>
          </cell>
          <cell r="S138">
            <v>2900000</v>
          </cell>
          <cell r="T138">
            <v>2000000</v>
          </cell>
          <cell r="U138">
            <v>0</v>
          </cell>
          <cell r="V138">
            <v>0</v>
          </cell>
          <cell r="W138">
            <v>0</v>
          </cell>
        </row>
        <row r="139">
          <cell r="I139" t="str">
            <v>RIO HONDO SUB: REPLACE #6 BANK</v>
          </cell>
          <cell r="J139">
            <v>41791</v>
          </cell>
          <cell r="K139" t="str">
            <v>X. Vazquez</v>
          </cell>
          <cell r="M139">
            <v>0</v>
          </cell>
          <cell r="N139">
            <v>0</v>
          </cell>
          <cell r="O139">
            <v>0</v>
          </cell>
          <cell r="P139">
            <v>0</v>
          </cell>
          <cell r="Q139">
            <v>0</v>
          </cell>
          <cell r="R139">
            <v>0</v>
          </cell>
          <cell r="S139">
            <v>1600000</v>
          </cell>
          <cell r="T139">
            <v>1000000</v>
          </cell>
          <cell r="U139">
            <v>0</v>
          </cell>
          <cell r="V139">
            <v>0</v>
          </cell>
          <cell r="W139">
            <v>0</v>
          </cell>
        </row>
        <row r="140">
          <cell r="O140">
            <v>0</v>
          </cell>
          <cell r="P140">
            <v>0</v>
          </cell>
          <cell r="Q140">
            <v>0</v>
          </cell>
          <cell r="R140">
            <v>0</v>
          </cell>
          <cell r="S140">
            <v>1600000</v>
          </cell>
          <cell r="T140">
            <v>1000000</v>
          </cell>
          <cell r="U140">
            <v>0</v>
          </cell>
          <cell r="V140">
            <v>0</v>
          </cell>
          <cell r="W140">
            <v>0</v>
          </cell>
        </row>
        <row r="141">
          <cell r="H141" t="str">
            <v>800059965</v>
          </cell>
          <cell r="I141" t="str">
            <v>PIXLEY S/T</v>
          </cell>
          <cell r="J141">
            <v>40695</v>
          </cell>
          <cell r="K141" t="str">
            <v>X. Vazquez</v>
          </cell>
          <cell r="M141">
            <v>0</v>
          </cell>
          <cell r="N141">
            <v>0</v>
          </cell>
          <cell r="O141">
            <v>0</v>
          </cell>
          <cell r="P141">
            <v>455000</v>
          </cell>
          <cell r="Q141">
            <v>6223000</v>
          </cell>
          <cell r="R141">
            <v>0</v>
          </cell>
          <cell r="S141">
            <v>0</v>
          </cell>
          <cell r="T141">
            <v>0</v>
          </cell>
          <cell r="U141">
            <v>0</v>
          </cell>
          <cell r="V141">
            <v>0</v>
          </cell>
          <cell r="W141">
            <v>0</v>
          </cell>
        </row>
        <row r="142">
          <cell r="H142" t="str">
            <v>800063150</v>
          </cell>
          <cell r="I142" t="str">
            <v>PIXLEY: CONSTRUCT NEW SUB ON EXISTING PROPERTY ADJACENT TO THE PRESENT PIXLEY SUB. INSTALL 2 22.4MVA BANKS TRNSFERRED FROM COMPLETIONN OF LIBERTY SUB PIN 5305 WITH 6 66KV POS, 9-12KV POS.</v>
          </cell>
          <cell r="J142">
            <v>39600</v>
          </cell>
          <cell r="K142" t="str">
            <v>X. Vazquez</v>
          </cell>
          <cell r="M142">
            <v>0</v>
          </cell>
          <cell r="N142">
            <v>0</v>
          </cell>
          <cell r="O142">
            <v>0</v>
          </cell>
          <cell r="P142">
            <v>0</v>
          </cell>
          <cell r="Q142">
            <v>0</v>
          </cell>
          <cell r="R142">
            <v>0</v>
          </cell>
          <cell r="S142">
            <v>0</v>
          </cell>
          <cell r="T142">
            <v>0</v>
          </cell>
          <cell r="U142">
            <v>0</v>
          </cell>
          <cell r="V142">
            <v>0</v>
          </cell>
          <cell r="W142">
            <v>0</v>
          </cell>
        </row>
        <row r="143">
          <cell r="O143">
            <v>0</v>
          </cell>
          <cell r="P143">
            <v>455000</v>
          </cell>
          <cell r="Q143">
            <v>6223000</v>
          </cell>
          <cell r="R143">
            <v>0</v>
          </cell>
          <cell r="S143">
            <v>0</v>
          </cell>
          <cell r="T143">
            <v>0</v>
          </cell>
          <cell r="U143">
            <v>0</v>
          </cell>
          <cell r="V143">
            <v>0</v>
          </cell>
          <cell r="W143">
            <v>0</v>
          </cell>
        </row>
        <row r="144">
          <cell r="H144" t="str">
            <v>800062985</v>
          </cell>
          <cell r="I144" t="str">
            <v>VIEJO: ADD 2-12KV CIRCUIT POSITIONS.</v>
          </cell>
          <cell r="J144">
            <v>40330</v>
          </cell>
          <cell r="K144" t="str">
            <v>X. Vazquez</v>
          </cell>
          <cell r="M144">
            <v>0</v>
          </cell>
          <cell r="N144">
            <v>0</v>
          </cell>
          <cell r="O144">
            <v>260000</v>
          </cell>
          <cell r="P144">
            <v>370000</v>
          </cell>
          <cell r="Q144">
            <v>0</v>
          </cell>
          <cell r="R144">
            <v>0</v>
          </cell>
          <cell r="S144">
            <v>0</v>
          </cell>
          <cell r="T144">
            <v>0</v>
          </cell>
          <cell r="U144">
            <v>0</v>
          </cell>
          <cell r="V144">
            <v>0</v>
          </cell>
          <cell r="W144">
            <v>0</v>
          </cell>
        </row>
        <row r="145">
          <cell r="O145">
            <v>260000</v>
          </cell>
          <cell r="P145">
            <v>370000</v>
          </cell>
          <cell r="Q145">
            <v>0</v>
          </cell>
          <cell r="R145">
            <v>0</v>
          </cell>
          <cell r="S145">
            <v>0</v>
          </cell>
          <cell r="T145">
            <v>0</v>
          </cell>
          <cell r="U145">
            <v>0</v>
          </cell>
          <cell r="V145">
            <v>0</v>
          </cell>
          <cell r="W145">
            <v>0</v>
          </cell>
        </row>
        <row r="146">
          <cell r="I146" t="str">
            <v>CHASE: ADD 1-12KV CIRCUIT POSITION FOR A TOTAL OF FIFTEEN.</v>
          </cell>
          <cell r="J146">
            <v>41791</v>
          </cell>
          <cell r="K146" t="str">
            <v>X. Vazquez</v>
          </cell>
          <cell r="M146">
            <v>0</v>
          </cell>
          <cell r="N146">
            <v>0</v>
          </cell>
          <cell r="O146">
            <v>0</v>
          </cell>
          <cell r="P146">
            <v>0</v>
          </cell>
          <cell r="Q146">
            <v>0</v>
          </cell>
          <cell r="R146">
            <v>0</v>
          </cell>
          <cell r="S146">
            <v>160000</v>
          </cell>
          <cell r="T146">
            <v>210000</v>
          </cell>
          <cell r="U146">
            <v>0</v>
          </cell>
          <cell r="V146">
            <v>0</v>
          </cell>
          <cell r="W146">
            <v>0</v>
          </cell>
        </row>
        <row r="147">
          <cell r="O147">
            <v>0</v>
          </cell>
          <cell r="P147">
            <v>0</v>
          </cell>
          <cell r="Q147">
            <v>0</v>
          </cell>
          <cell r="R147">
            <v>0</v>
          </cell>
          <cell r="S147">
            <v>160000</v>
          </cell>
          <cell r="T147">
            <v>210000</v>
          </cell>
          <cell r="U147">
            <v>0</v>
          </cell>
          <cell r="V147">
            <v>0</v>
          </cell>
          <cell r="W147">
            <v>0</v>
          </cell>
        </row>
        <row r="148">
          <cell r="I148" t="str">
            <v>EL SOBRANTE: REPLACE 3 - 5.35MVA UNITS WITH 2-14MVA UNITS.</v>
          </cell>
          <cell r="J148">
            <v>40695</v>
          </cell>
          <cell r="K148" t="str">
            <v>X. Vazquez</v>
          </cell>
          <cell r="M148">
            <v>0</v>
          </cell>
          <cell r="N148">
            <v>0</v>
          </cell>
          <cell r="O148">
            <v>0</v>
          </cell>
          <cell r="P148">
            <v>800000</v>
          </cell>
          <cell r="Q148">
            <v>800000</v>
          </cell>
          <cell r="R148">
            <v>0</v>
          </cell>
          <cell r="S148">
            <v>0</v>
          </cell>
          <cell r="T148">
            <v>0</v>
          </cell>
          <cell r="U148">
            <v>0</v>
          </cell>
          <cell r="V148">
            <v>0</v>
          </cell>
          <cell r="W148">
            <v>0</v>
          </cell>
        </row>
        <row r="149">
          <cell r="O149">
            <v>0</v>
          </cell>
          <cell r="P149">
            <v>800000</v>
          </cell>
          <cell r="Q149">
            <v>800000</v>
          </cell>
          <cell r="R149">
            <v>0</v>
          </cell>
          <cell r="S149">
            <v>0</v>
          </cell>
          <cell r="T149">
            <v>0</v>
          </cell>
          <cell r="U149">
            <v>0</v>
          </cell>
          <cell r="V149">
            <v>0</v>
          </cell>
          <cell r="W149">
            <v>0</v>
          </cell>
        </row>
        <row r="150">
          <cell r="H150" t="str">
            <v>800063643</v>
          </cell>
          <cell r="I150" t="str">
            <v>SAN BERNARDINO: ADD 1-12KV CIRCUIT POSITION WITH UNDERGROUNDGETAWAY FOR A TOTAL OF 4.</v>
          </cell>
          <cell r="J150">
            <v>39965</v>
          </cell>
          <cell r="K150" t="str">
            <v>X. Vazquez</v>
          </cell>
          <cell r="M150">
            <v>0</v>
          </cell>
          <cell r="N150">
            <v>0</v>
          </cell>
          <cell r="O150">
            <v>100000</v>
          </cell>
          <cell r="P150">
            <v>0</v>
          </cell>
          <cell r="Q150">
            <v>0</v>
          </cell>
          <cell r="R150">
            <v>0</v>
          </cell>
          <cell r="S150">
            <v>0</v>
          </cell>
          <cell r="T150">
            <v>0</v>
          </cell>
          <cell r="U150">
            <v>0</v>
          </cell>
          <cell r="V150">
            <v>0</v>
          </cell>
          <cell r="W150">
            <v>0</v>
          </cell>
        </row>
        <row r="151">
          <cell r="O151">
            <v>100000</v>
          </cell>
          <cell r="P151">
            <v>0</v>
          </cell>
          <cell r="Q151">
            <v>0</v>
          </cell>
          <cell r="R151">
            <v>0</v>
          </cell>
          <cell r="S151">
            <v>0</v>
          </cell>
          <cell r="T151">
            <v>0</v>
          </cell>
          <cell r="U151">
            <v>0</v>
          </cell>
          <cell r="V151">
            <v>0</v>
          </cell>
          <cell r="W151">
            <v>0</v>
          </cell>
        </row>
        <row r="152">
          <cell r="I152" t="str">
            <v>SATICOY: INCREASE CAPACITY TO 67.2 MVA</v>
          </cell>
          <cell r="J152">
            <v>41426</v>
          </cell>
          <cell r="K152" t="str">
            <v>X. Vazquez</v>
          </cell>
          <cell r="M152">
            <v>0</v>
          </cell>
          <cell r="N152">
            <v>0</v>
          </cell>
          <cell r="O152">
            <v>0</v>
          </cell>
          <cell r="P152">
            <v>0</v>
          </cell>
          <cell r="Q152">
            <v>70000</v>
          </cell>
          <cell r="R152">
            <v>2000000</v>
          </cell>
          <cell r="S152">
            <v>1180000</v>
          </cell>
          <cell r="T152">
            <v>0</v>
          </cell>
          <cell r="U152">
            <v>0</v>
          </cell>
          <cell r="V152">
            <v>0</v>
          </cell>
          <cell r="W152">
            <v>0</v>
          </cell>
        </row>
        <row r="153">
          <cell r="O153">
            <v>0</v>
          </cell>
          <cell r="P153">
            <v>0</v>
          </cell>
          <cell r="Q153">
            <v>70000</v>
          </cell>
          <cell r="R153">
            <v>2000000</v>
          </cell>
          <cell r="S153">
            <v>1180000</v>
          </cell>
          <cell r="T153">
            <v>0</v>
          </cell>
          <cell r="U153">
            <v>0</v>
          </cell>
          <cell r="V153">
            <v>0</v>
          </cell>
          <cell r="W153">
            <v>0</v>
          </cell>
        </row>
        <row r="154">
          <cell r="I154" t="str">
            <v>MALIBU: REPLACE 2-14MVA TRANSFORMERS WITH 22.4'S</v>
          </cell>
          <cell r="J154">
            <v>40695</v>
          </cell>
          <cell r="K154" t="str">
            <v>X. Vazquez</v>
          </cell>
          <cell r="M154">
            <v>0</v>
          </cell>
          <cell r="N154">
            <v>0</v>
          </cell>
          <cell r="O154">
            <v>0</v>
          </cell>
          <cell r="P154">
            <v>1020000</v>
          </cell>
          <cell r="Q154">
            <v>695000</v>
          </cell>
          <cell r="R154">
            <v>0</v>
          </cell>
          <cell r="S154">
            <v>0</v>
          </cell>
          <cell r="T154">
            <v>0</v>
          </cell>
          <cell r="U154">
            <v>0</v>
          </cell>
          <cell r="V154">
            <v>0</v>
          </cell>
          <cell r="W154">
            <v>0</v>
          </cell>
        </row>
        <row r="155">
          <cell r="O155">
            <v>0</v>
          </cell>
          <cell r="P155">
            <v>1020000</v>
          </cell>
          <cell r="Q155">
            <v>695000</v>
          </cell>
          <cell r="R155">
            <v>0</v>
          </cell>
          <cell r="S155">
            <v>0</v>
          </cell>
          <cell r="T155">
            <v>0</v>
          </cell>
          <cell r="U155">
            <v>0</v>
          </cell>
          <cell r="V155">
            <v>0</v>
          </cell>
          <cell r="W155">
            <v>0</v>
          </cell>
        </row>
        <row r="156">
          <cell r="I156" t="str">
            <v>PECHANGA: ADD 1-12KV CIRCUIT POSITION WITH UNDERGROUND      GETAWAY FOR A TOTAL OF 11 CIRCUITS.</v>
          </cell>
          <cell r="J156">
            <v>41061</v>
          </cell>
          <cell r="K156" t="str">
            <v>X. Vazquez</v>
          </cell>
          <cell r="M156">
            <v>0</v>
          </cell>
          <cell r="N156">
            <v>0</v>
          </cell>
          <cell r="O156">
            <v>0</v>
          </cell>
          <cell r="P156">
            <v>0</v>
          </cell>
          <cell r="Q156">
            <v>60000</v>
          </cell>
          <cell r="R156">
            <v>400000</v>
          </cell>
          <cell r="S156">
            <v>0</v>
          </cell>
          <cell r="T156">
            <v>0</v>
          </cell>
          <cell r="U156">
            <v>0</v>
          </cell>
          <cell r="V156">
            <v>0</v>
          </cell>
          <cell r="W156">
            <v>0</v>
          </cell>
        </row>
        <row r="157">
          <cell r="O157">
            <v>0</v>
          </cell>
          <cell r="P157">
            <v>0</v>
          </cell>
          <cell r="Q157">
            <v>60000</v>
          </cell>
          <cell r="R157">
            <v>400000</v>
          </cell>
          <cell r="S157">
            <v>0</v>
          </cell>
          <cell r="T157">
            <v>0</v>
          </cell>
          <cell r="U157">
            <v>0</v>
          </cell>
          <cell r="V157">
            <v>0</v>
          </cell>
          <cell r="W157">
            <v>0</v>
          </cell>
        </row>
        <row r="158">
          <cell r="I158" t="str">
            <v>BOOST - LUCAS -PACIFIC CENTER</v>
          </cell>
          <cell r="J158">
            <v>42156</v>
          </cell>
          <cell r="K158" t="str">
            <v>X. Vazquez</v>
          </cell>
          <cell r="M158">
            <v>0</v>
          </cell>
          <cell r="N158">
            <v>0</v>
          </cell>
          <cell r="O158">
            <v>0</v>
          </cell>
          <cell r="P158">
            <v>0</v>
          </cell>
          <cell r="Q158">
            <v>0</v>
          </cell>
          <cell r="R158">
            <v>0</v>
          </cell>
          <cell r="S158">
            <v>0</v>
          </cell>
          <cell r="T158">
            <v>15000</v>
          </cell>
          <cell r="U158">
            <v>1155000</v>
          </cell>
          <cell r="V158">
            <v>0</v>
          </cell>
          <cell r="W158">
            <v>0</v>
          </cell>
        </row>
        <row r="159">
          <cell r="I159" t="str">
            <v>DEL AMO PROTECTION UPGRADE</v>
          </cell>
          <cell r="J159">
            <v>42157</v>
          </cell>
          <cell r="K159" t="str">
            <v>X. Vazquez</v>
          </cell>
          <cell r="M159">
            <v>0</v>
          </cell>
          <cell r="N159">
            <v>0</v>
          </cell>
          <cell r="O159">
            <v>0</v>
          </cell>
          <cell r="P159">
            <v>0</v>
          </cell>
          <cell r="Q159">
            <v>0</v>
          </cell>
          <cell r="R159">
            <v>0</v>
          </cell>
          <cell r="S159">
            <v>0</v>
          </cell>
          <cell r="T159">
            <v>50000</v>
          </cell>
          <cell r="U159">
            <v>60000</v>
          </cell>
          <cell r="V159">
            <v>0</v>
          </cell>
          <cell r="W159">
            <v>0</v>
          </cell>
        </row>
        <row r="160">
          <cell r="I160" t="str">
            <v>PACIFICENTER: CONSTRUCT NEW 66/12KV SUB WITH BACK-TO-BACK   16.8MVA UNITS (28'S W/O FANS) FOR A TOTAL OF 33.2MVA CAP    BKS. (1) BK POS &amp; CB, (2) 66KV LINE POS. &amp; CB'S</v>
          </cell>
          <cell r="J160">
            <v>42156</v>
          </cell>
          <cell r="K160" t="str">
            <v>X. Vazquez</v>
          </cell>
          <cell r="M160">
            <v>0</v>
          </cell>
          <cell r="N160">
            <v>0</v>
          </cell>
          <cell r="O160">
            <v>0</v>
          </cell>
          <cell r="P160">
            <v>0</v>
          </cell>
          <cell r="Q160">
            <v>100000</v>
          </cell>
          <cell r="R160">
            <v>200000</v>
          </cell>
          <cell r="S160">
            <v>500000</v>
          </cell>
          <cell r="T160">
            <v>3600000</v>
          </cell>
          <cell r="U160">
            <v>4200000</v>
          </cell>
          <cell r="V160">
            <v>0</v>
          </cell>
          <cell r="W160">
            <v>0</v>
          </cell>
        </row>
        <row r="161">
          <cell r="I161" t="str">
            <v>BOOST: MODIFY PROTECTION AS REQUIRED FOR NEWLY FORMED       BOOST-LUCAS-PACIFICENTER 66KV LINE</v>
          </cell>
          <cell r="J161">
            <v>42156</v>
          </cell>
          <cell r="K161" t="str">
            <v>X. Vazquez</v>
          </cell>
          <cell r="M161">
            <v>0</v>
          </cell>
          <cell r="N161">
            <v>0</v>
          </cell>
          <cell r="O161">
            <v>0</v>
          </cell>
          <cell r="P161">
            <v>0</v>
          </cell>
          <cell r="Q161">
            <v>0</v>
          </cell>
          <cell r="R161">
            <v>0</v>
          </cell>
          <cell r="S161">
            <v>0</v>
          </cell>
          <cell r="T161">
            <v>70000</v>
          </cell>
          <cell r="U161">
            <v>50000</v>
          </cell>
          <cell r="V161">
            <v>0</v>
          </cell>
          <cell r="W161">
            <v>0</v>
          </cell>
        </row>
        <row r="162">
          <cell r="I162" t="str">
            <v>LAKEWOOD: MODIFY PROTECTION AS REQUIRED FOR NEWLY FORMED    DEL AMO- LAKEWOOD- PACIFICENTER 66KV LINE.</v>
          </cell>
          <cell r="J162">
            <v>42156</v>
          </cell>
          <cell r="K162" t="str">
            <v>X. Vazquez</v>
          </cell>
          <cell r="M162">
            <v>0</v>
          </cell>
          <cell r="N162">
            <v>0</v>
          </cell>
          <cell r="O162">
            <v>0</v>
          </cell>
          <cell r="P162">
            <v>0</v>
          </cell>
          <cell r="Q162">
            <v>0</v>
          </cell>
          <cell r="R162">
            <v>0</v>
          </cell>
          <cell r="S162">
            <v>0</v>
          </cell>
          <cell r="T162">
            <v>65000</v>
          </cell>
          <cell r="U162">
            <v>50000</v>
          </cell>
          <cell r="V162">
            <v>0</v>
          </cell>
          <cell r="W162">
            <v>0</v>
          </cell>
        </row>
        <row r="163">
          <cell r="I163" t="str">
            <v>LUCAS: MODIFY PROTECTION AS REQUIRED FOR NEWLY FORMED BOOST-LUCAS-PACIF 66KV LINE</v>
          </cell>
          <cell r="J163">
            <v>42156</v>
          </cell>
          <cell r="K163" t="str">
            <v>X. Vazquez</v>
          </cell>
          <cell r="M163">
            <v>0</v>
          </cell>
          <cell r="N163">
            <v>0</v>
          </cell>
          <cell r="O163">
            <v>0</v>
          </cell>
          <cell r="P163">
            <v>0</v>
          </cell>
          <cell r="Q163">
            <v>0</v>
          </cell>
          <cell r="R163">
            <v>0</v>
          </cell>
          <cell r="S163">
            <v>0</v>
          </cell>
          <cell r="T163">
            <v>65000</v>
          </cell>
          <cell r="U163">
            <v>50000</v>
          </cell>
          <cell r="V163">
            <v>0</v>
          </cell>
          <cell r="W163">
            <v>0</v>
          </cell>
        </row>
        <row r="164">
          <cell r="O164">
            <v>0</v>
          </cell>
          <cell r="P164">
            <v>0</v>
          </cell>
          <cell r="Q164">
            <v>100000</v>
          </cell>
          <cell r="R164">
            <v>200000</v>
          </cell>
          <cell r="S164">
            <v>500000</v>
          </cell>
          <cell r="T164">
            <v>3865000</v>
          </cell>
          <cell r="U164">
            <v>5565000</v>
          </cell>
          <cell r="V164">
            <v>0</v>
          </cell>
          <cell r="W164">
            <v>0</v>
          </cell>
        </row>
        <row r="165">
          <cell r="H165" t="str">
            <v>800063514</v>
          </cell>
          <cell r="I165" t="str">
            <v>FARRELL: INSTALL 1 28MVA TRANSFORMER, ADD 4.8MVAR CAP BANK AND 3 12KV CIRCUITS.</v>
          </cell>
          <cell r="J165">
            <v>39965</v>
          </cell>
          <cell r="K165" t="str">
            <v>X. Vazquez</v>
          </cell>
          <cell r="M165">
            <v>0</v>
          </cell>
          <cell r="N165">
            <v>0</v>
          </cell>
          <cell r="O165">
            <v>2391000</v>
          </cell>
          <cell r="P165">
            <v>0</v>
          </cell>
          <cell r="Q165">
            <v>0</v>
          </cell>
          <cell r="R165">
            <v>0</v>
          </cell>
          <cell r="S165">
            <v>0</v>
          </cell>
          <cell r="T165">
            <v>0</v>
          </cell>
          <cell r="U165">
            <v>0</v>
          </cell>
          <cell r="V165">
            <v>0</v>
          </cell>
          <cell r="W165">
            <v>0</v>
          </cell>
        </row>
        <row r="166">
          <cell r="O166">
            <v>2391000</v>
          </cell>
          <cell r="P166">
            <v>0</v>
          </cell>
          <cell r="Q166">
            <v>0</v>
          </cell>
          <cell r="R166">
            <v>0</v>
          </cell>
          <cell r="S166">
            <v>0</v>
          </cell>
          <cell r="T166">
            <v>0</v>
          </cell>
          <cell r="U166">
            <v>0</v>
          </cell>
          <cell r="V166">
            <v>0</v>
          </cell>
          <cell r="W166">
            <v>0</v>
          </cell>
        </row>
        <row r="167">
          <cell r="I167" t="str">
            <v>HASKELL: INSTALL 1-16KV CIRCUIT BREAKER POSITION, EQUIP     1-16KV CB POSITION; FORM BUS PARALLEL POSITION, EXTEND      16KV SWITCHRACK FOR B POSITIONS</v>
          </cell>
          <cell r="J167">
            <v>42156</v>
          </cell>
          <cell r="K167" t="str">
            <v>X. Vazquez</v>
          </cell>
          <cell r="M167">
            <v>0</v>
          </cell>
          <cell r="N167">
            <v>0</v>
          </cell>
          <cell r="O167">
            <v>0</v>
          </cell>
          <cell r="P167">
            <v>0</v>
          </cell>
          <cell r="Q167">
            <v>0</v>
          </cell>
          <cell r="R167">
            <v>0</v>
          </cell>
          <cell r="S167">
            <v>0</v>
          </cell>
          <cell r="T167">
            <v>100000</v>
          </cell>
          <cell r="U167">
            <v>350000</v>
          </cell>
          <cell r="V167">
            <v>0</v>
          </cell>
          <cell r="W167">
            <v>0</v>
          </cell>
        </row>
        <row r="168">
          <cell r="O168">
            <v>0</v>
          </cell>
          <cell r="P168">
            <v>0</v>
          </cell>
          <cell r="Q168">
            <v>0</v>
          </cell>
          <cell r="R168">
            <v>0</v>
          </cell>
          <cell r="S168">
            <v>0</v>
          </cell>
          <cell r="T168">
            <v>100000</v>
          </cell>
          <cell r="U168">
            <v>350000</v>
          </cell>
          <cell r="V168">
            <v>0</v>
          </cell>
          <cell r="W168">
            <v>0</v>
          </cell>
        </row>
        <row r="169">
          <cell r="I169" t="str">
            <v>TENNESSEE: ADD 1-12KV CIRCUIT POSITION WITH UGG FOR A TOTAL OF 7.</v>
          </cell>
          <cell r="J169">
            <v>40695</v>
          </cell>
          <cell r="K169" t="str">
            <v>X. Vazquez</v>
          </cell>
          <cell r="M169">
            <v>0</v>
          </cell>
          <cell r="N169">
            <v>0</v>
          </cell>
          <cell r="O169">
            <v>0</v>
          </cell>
          <cell r="P169">
            <v>80000</v>
          </cell>
          <cell r="Q169">
            <v>110000</v>
          </cell>
          <cell r="R169">
            <v>0</v>
          </cell>
          <cell r="S169">
            <v>0</v>
          </cell>
          <cell r="T169">
            <v>0</v>
          </cell>
          <cell r="U169">
            <v>0</v>
          </cell>
          <cell r="V169">
            <v>0</v>
          </cell>
          <cell r="W169">
            <v>0</v>
          </cell>
        </row>
        <row r="170">
          <cell r="O170">
            <v>0</v>
          </cell>
          <cell r="P170">
            <v>80000</v>
          </cell>
          <cell r="Q170">
            <v>110000</v>
          </cell>
          <cell r="R170">
            <v>0</v>
          </cell>
          <cell r="S170">
            <v>0</v>
          </cell>
          <cell r="T170">
            <v>0</v>
          </cell>
          <cell r="U170">
            <v>0</v>
          </cell>
          <cell r="V170">
            <v>0</v>
          </cell>
          <cell r="W170">
            <v>0</v>
          </cell>
        </row>
        <row r="171">
          <cell r="H171" t="str">
            <v>800063725</v>
          </cell>
          <cell r="I171" t="str">
            <v>MURRIETTA 33/12KV: REPLACE 2 EXISTING 33/12KV 5.25MVA WITH 2 33/12KV 14MVA TRANSFORMER.UPGRADE 33 AND 12KV SWRK AND ADD SAS.</v>
          </cell>
          <cell r="J171">
            <v>39600</v>
          </cell>
          <cell r="K171" t="str">
            <v>X. Vazquez</v>
          </cell>
          <cell r="M171">
            <v>0</v>
          </cell>
          <cell r="N171">
            <v>0</v>
          </cell>
          <cell r="O171">
            <v>0</v>
          </cell>
          <cell r="P171">
            <v>0</v>
          </cell>
          <cell r="Q171">
            <v>0</v>
          </cell>
          <cell r="R171">
            <v>0</v>
          </cell>
          <cell r="S171">
            <v>0</v>
          </cell>
          <cell r="T171">
            <v>0</v>
          </cell>
          <cell r="U171">
            <v>0</v>
          </cell>
          <cell r="V171">
            <v>0</v>
          </cell>
          <cell r="W171">
            <v>0</v>
          </cell>
        </row>
        <row r="172">
          <cell r="O172">
            <v>0</v>
          </cell>
          <cell r="P172">
            <v>0</v>
          </cell>
          <cell r="Q172">
            <v>0</v>
          </cell>
          <cell r="R172">
            <v>0</v>
          </cell>
          <cell r="S172">
            <v>0</v>
          </cell>
          <cell r="T172">
            <v>0</v>
          </cell>
          <cell r="U172">
            <v>0</v>
          </cell>
          <cell r="V172">
            <v>0</v>
          </cell>
          <cell r="W172">
            <v>0</v>
          </cell>
        </row>
        <row r="173">
          <cell r="H173" t="str">
            <v>A003</v>
          </cell>
          <cell r="I173" t="str">
            <v>VICTOR-NORTH APPLE VALLEY 115KV: FORMED BY CONSTRUCTING     APPROX. 12.75 MI. OF NEW LINE USING 653.9 ACSR CONDUCTOR    ON LIGHT DUTY STEEL POLES TO THE NEW NORTH APPLE VALLEY SUB LOCATED AT BELL MT. RD. AND JOHNSON RD. (APPLE VALLEY)</v>
          </cell>
          <cell r="J173">
            <v>41426</v>
          </cell>
          <cell r="K173" t="str">
            <v>X. Vazquez</v>
          </cell>
          <cell r="M173">
            <v>0</v>
          </cell>
          <cell r="N173">
            <v>0</v>
          </cell>
          <cell r="O173">
            <v>100000</v>
          </cell>
          <cell r="P173">
            <v>100000</v>
          </cell>
          <cell r="Q173">
            <v>100000</v>
          </cell>
          <cell r="R173">
            <v>3500000</v>
          </cell>
          <cell r="S173">
            <v>2600000</v>
          </cell>
          <cell r="T173">
            <v>0</v>
          </cell>
          <cell r="U173">
            <v>0</v>
          </cell>
          <cell r="V173">
            <v>0</v>
          </cell>
          <cell r="W173">
            <v>0</v>
          </cell>
        </row>
        <row r="174">
          <cell r="I174" t="str">
            <v>NORTH APPLE VALLEY: CONST. 115 TO 12 SUBSTATION WITH        PROVISION IN SITE PLAN FUTURE 115 TO 33.  INCLUDE NEW BANK, CB, STATION CAPS &amp; 2 LINE CB'S.</v>
          </cell>
          <cell r="J174">
            <v>41426</v>
          </cell>
          <cell r="K174" t="str">
            <v>X. Vazquez</v>
          </cell>
          <cell r="M174">
            <v>0</v>
          </cell>
          <cell r="N174">
            <v>0</v>
          </cell>
          <cell r="O174">
            <v>0</v>
          </cell>
          <cell r="P174">
            <v>100000</v>
          </cell>
          <cell r="Q174">
            <v>200000</v>
          </cell>
          <cell r="R174">
            <v>3800000</v>
          </cell>
          <cell r="S174">
            <v>3600000</v>
          </cell>
          <cell r="T174">
            <v>0</v>
          </cell>
          <cell r="U174">
            <v>0</v>
          </cell>
          <cell r="V174">
            <v>0</v>
          </cell>
          <cell r="W174">
            <v>0</v>
          </cell>
        </row>
        <row r="175">
          <cell r="O175">
            <v>100000</v>
          </cell>
          <cell r="P175">
            <v>200000</v>
          </cell>
          <cell r="Q175">
            <v>300000</v>
          </cell>
          <cell r="R175">
            <v>7300000</v>
          </cell>
          <cell r="S175">
            <v>6200000</v>
          </cell>
          <cell r="T175">
            <v>0</v>
          </cell>
          <cell r="U175">
            <v>0</v>
          </cell>
          <cell r="V175">
            <v>0</v>
          </cell>
          <cell r="W175">
            <v>0</v>
          </cell>
        </row>
        <row r="176">
          <cell r="I176" t="str">
            <v>EL CASCO: ADD 2-12KV CIRCUIT POSITION WITH UNDERGROUND    GETAWAY FOR A TOTAL OF 4.</v>
          </cell>
          <cell r="J176">
            <v>41426</v>
          </cell>
          <cell r="K176" t="str">
            <v>X. Vazquez</v>
          </cell>
          <cell r="M176">
            <v>0</v>
          </cell>
          <cell r="N176">
            <v>0</v>
          </cell>
          <cell r="O176">
            <v>0</v>
          </cell>
          <cell r="P176">
            <v>0</v>
          </cell>
          <cell r="Q176">
            <v>0</v>
          </cell>
          <cell r="R176">
            <v>150000</v>
          </cell>
          <cell r="S176">
            <v>250000</v>
          </cell>
          <cell r="T176">
            <v>0</v>
          </cell>
          <cell r="U176">
            <v>0</v>
          </cell>
          <cell r="V176">
            <v>0</v>
          </cell>
          <cell r="W176">
            <v>0</v>
          </cell>
        </row>
        <row r="177">
          <cell r="O177">
            <v>0</v>
          </cell>
          <cell r="P177">
            <v>0</v>
          </cell>
          <cell r="Q177">
            <v>0</v>
          </cell>
          <cell r="R177">
            <v>150000</v>
          </cell>
          <cell r="S177">
            <v>250000</v>
          </cell>
          <cell r="T177">
            <v>0</v>
          </cell>
          <cell r="U177">
            <v>0</v>
          </cell>
          <cell r="V177">
            <v>0</v>
          </cell>
          <cell r="W177">
            <v>0</v>
          </cell>
        </row>
        <row r="178">
          <cell r="I178" t="str">
            <v>VIEJO: ADD 1-28MVA TRANSFORMERS.  EQUIP 3-12KV CIRCUIT      POSITIONS.  INSTALL 1-4800KVAR CAPACITOR BANK.</v>
          </cell>
          <cell r="J178">
            <v>41791</v>
          </cell>
          <cell r="K178" t="str">
            <v>X. Vazquez</v>
          </cell>
          <cell r="M178">
            <v>0</v>
          </cell>
          <cell r="N178">
            <v>0</v>
          </cell>
          <cell r="O178">
            <v>0</v>
          </cell>
          <cell r="P178">
            <v>0</v>
          </cell>
          <cell r="Q178">
            <v>0</v>
          </cell>
          <cell r="R178">
            <v>0</v>
          </cell>
          <cell r="S178">
            <v>700000</v>
          </cell>
          <cell r="T178">
            <v>1200000</v>
          </cell>
          <cell r="U178">
            <v>0</v>
          </cell>
          <cell r="V178">
            <v>0</v>
          </cell>
          <cell r="W178">
            <v>0</v>
          </cell>
        </row>
        <row r="179">
          <cell r="O179">
            <v>0</v>
          </cell>
          <cell r="P179">
            <v>0</v>
          </cell>
          <cell r="Q179">
            <v>0</v>
          </cell>
          <cell r="R179">
            <v>0</v>
          </cell>
          <cell r="S179">
            <v>700000</v>
          </cell>
          <cell r="T179">
            <v>1200000</v>
          </cell>
          <cell r="U179">
            <v>0</v>
          </cell>
          <cell r="V179">
            <v>0</v>
          </cell>
          <cell r="W179">
            <v>0</v>
          </cell>
        </row>
        <row r="180">
          <cell r="I180" t="str">
            <v>DEL VALLE: INSTALL 3RD 28MVA UNIT, AND UPGRADE STATION      CAPACITOR.  INSTALL 2-16KV CB POSITIONS</v>
          </cell>
          <cell r="J180">
            <v>41791</v>
          </cell>
          <cell r="K180" t="str">
            <v>X. Vazquez</v>
          </cell>
          <cell r="M180">
            <v>0</v>
          </cell>
          <cell r="N180">
            <v>0</v>
          </cell>
          <cell r="O180">
            <v>0</v>
          </cell>
          <cell r="P180">
            <v>0</v>
          </cell>
          <cell r="Q180">
            <v>0</v>
          </cell>
          <cell r="R180">
            <v>0</v>
          </cell>
          <cell r="S180">
            <v>720000</v>
          </cell>
          <cell r="T180">
            <v>1250000</v>
          </cell>
          <cell r="U180">
            <v>0</v>
          </cell>
          <cell r="V180">
            <v>0</v>
          </cell>
          <cell r="W180">
            <v>0</v>
          </cell>
        </row>
        <row r="181">
          <cell r="O181">
            <v>0</v>
          </cell>
          <cell r="P181">
            <v>0</v>
          </cell>
          <cell r="Q181">
            <v>0</v>
          </cell>
          <cell r="R181">
            <v>0</v>
          </cell>
          <cell r="S181">
            <v>720000</v>
          </cell>
          <cell r="T181">
            <v>1250000</v>
          </cell>
          <cell r="U181">
            <v>0</v>
          </cell>
          <cell r="V181">
            <v>0</v>
          </cell>
          <cell r="W181">
            <v>0</v>
          </cell>
        </row>
        <row r="182">
          <cell r="I182" t="str">
            <v>PEDLEY SUB: ADD 1-12KV CIRCUIT POSITION FOR A TOTAL OF 8.</v>
          </cell>
          <cell r="J182">
            <v>40695</v>
          </cell>
          <cell r="K182" t="str">
            <v>X. Vazquez</v>
          </cell>
          <cell r="M182">
            <v>0</v>
          </cell>
          <cell r="N182">
            <v>0</v>
          </cell>
          <cell r="O182">
            <v>0</v>
          </cell>
          <cell r="P182">
            <v>90000</v>
          </cell>
          <cell r="Q182">
            <v>100000</v>
          </cell>
          <cell r="R182">
            <v>0</v>
          </cell>
          <cell r="S182">
            <v>0</v>
          </cell>
          <cell r="T182">
            <v>0</v>
          </cell>
          <cell r="U182">
            <v>0</v>
          </cell>
          <cell r="V182">
            <v>0</v>
          </cell>
          <cell r="W182">
            <v>0</v>
          </cell>
        </row>
        <row r="183">
          <cell r="O183">
            <v>0</v>
          </cell>
          <cell r="P183">
            <v>90000</v>
          </cell>
          <cell r="Q183">
            <v>100000</v>
          </cell>
          <cell r="R183">
            <v>0</v>
          </cell>
          <cell r="S183">
            <v>0</v>
          </cell>
          <cell r="T183">
            <v>0</v>
          </cell>
          <cell r="U183">
            <v>0</v>
          </cell>
          <cell r="V183">
            <v>0</v>
          </cell>
          <cell r="W183">
            <v>0</v>
          </cell>
        </row>
        <row r="184">
          <cell r="H184" t="str">
            <v>800063654</v>
          </cell>
          <cell r="I184" t="str">
            <v>SUN CITY SUB: INSTALL 1-28MVA UNIT, 2-12KV CIRCUITS AND     4.8KVAR CAP BANK.</v>
          </cell>
          <cell r="J184">
            <v>40695</v>
          </cell>
          <cell r="K184" t="str">
            <v>X. Vazquez</v>
          </cell>
          <cell r="M184">
            <v>0</v>
          </cell>
          <cell r="N184">
            <v>0</v>
          </cell>
          <cell r="O184">
            <v>0</v>
          </cell>
          <cell r="P184">
            <v>1250000</v>
          </cell>
          <cell r="Q184">
            <v>0</v>
          </cell>
          <cell r="R184">
            <v>0</v>
          </cell>
          <cell r="S184">
            <v>0</v>
          </cell>
          <cell r="T184">
            <v>0</v>
          </cell>
          <cell r="U184">
            <v>0</v>
          </cell>
          <cell r="V184">
            <v>0</v>
          </cell>
          <cell r="W184">
            <v>0</v>
          </cell>
        </row>
        <row r="185">
          <cell r="O185">
            <v>0</v>
          </cell>
          <cell r="P185">
            <v>1250000</v>
          </cell>
          <cell r="Q185">
            <v>0</v>
          </cell>
          <cell r="R185">
            <v>0</v>
          </cell>
          <cell r="S185">
            <v>0</v>
          </cell>
          <cell r="T185">
            <v>0</v>
          </cell>
          <cell r="U185">
            <v>0</v>
          </cell>
          <cell r="V185">
            <v>0</v>
          </cell>
          <cell r="W185">
            <v>0</v>
          </cell>
        </row>
        <row r="186">
          <cell r="I186" t="str">
            <v>SKILAND SUB: REPLACE 2-22.4MVA BANKS WITH 28MVA BANKS. CHANGE #1 BANK AND BUS TIE BREAKERS TO 2000A BREAKERS.</v>
          </cell>
          <cell r="J186">
            <v>42156</v>
          </cell>
          <cell r="K186" t="str">
            <v>X. Vazquez</v>
          </cell>
          <cell r="M186">
            <v>0</v>
          </cell>
          <cell r="N186">
            <v>0</v>
          </cell>
          <cell r="O186">
            <v>0</v>
          </cell>
          <cell r="P186">
            <v>0</v>
          </cell>
          <cell r="Q186">
            <v>0</v>
          </cell>
          <cell r="R186">
            <v>0</v>
          </cell>
          <cell r="S186">
            <v>0</v>
          </cell>
          <cell r="T186">
            <v>830000</v>
          </cell>
          <cell r="U186">
            <v>460000</v>
          </cell>
          <cell r="V186">
            <v>0</v>
          </cell>
          <cell r="W186">
            <v>0</v>
          </cell>
        </row>
        <row r="187">
          <cell r="O187">
            <v>0</v>
          </cell>
          <cell r="P187">
            <v>0</v>
          </cell>
          <cell r="Q187">
            <v>0</v>
          </cell>
          <cell r="R187">
            <v>0</v>
          </cell>
          <cell r="S187">
            <v>0</v>
          </cell>
          <cell r="T187">
            <v>830000</v>
          </cell>
          <cell r="U187">
            <v>460000</v>
          </cell>
          <cell r="V187">
            <v>0</v>
          </cell>
          <cell r="W187">
            <v>0</v>
          </cell>
        </row>
        <row r="188">
          <cell r="H188" t="str">
            <v>800062789</v>
          </cell>
          <cell r="I188" t="str">
            <v>PADUA SUB: REPLACE #6 BANK WITH 2 28MVA TRANSFORMERS, ADD 1-12 KV POSITION FOR A TOTAL OF FIFTEEN.</v>
          </cell>
          <cell r="J188">
            <v>39965</v>
          </cell>
          <cell r="K188" t="str">
            <v>X. Vazquez</v>
          </cell>
          <cell r="M188">
            <v>0</v>
          </cell>
          <cell r="N188">
            <v>0</v>
          </cell>
          <cell r="O188">
            <v>3322000</v>
          </cell>
          <cell r="P188">
            <v>0</v>
          </cell>
          <cell r="Q188">
            <v>0</v>
          </cell>
          <cell r="R188">
            <v>0</v>
          </cell>
          <cell r="S188">
            <v>0</v>
          </cell>
          <cell r="T188">
            <v>0</v>
          </cell>
          <cell r="U188">
            <v>0</v>
          </cell>
          <cell r="V188">
            <v>0</v>
          </cell>
          <cell r="W188">
            <v>0</v>
          </cell>
        </row>
        <row r="189">
          <cell r="O189">
            <v>3322000</v>
          </cell>
          <cell r="P189">
            <v>0</v>
          </cell>
          <cell r="Q189">
            <v>0</v>
          </cell>
          <cell r="R189">
            <v>0</v>
          </cell>
          <cell r="S189">
            <v>0</v>
          </cell>
          <cell r="T189">
            <v>0</v>
          </cell>
          <cell r="U189">
            <v>0</v>
          </cell>
          <cell r="V189">
            <v>0</v>
          </cell>
          <cell r="W189">
            <v>0</v>
          </cell>
        </row>
        <row r="190">
          <cell r="I190" t="str">
            <v>RAILROAD: REPLACE #1 BANK W/ 2-28MVA UNITS. REPLACE BUSSES  TO 3.5 INCHES.  UPGRADE CAPACITOR BANKS AS NECESSARY.</v>
          </cell>
          <cell r="J190">
            <v>41426</v>
          </cell>
          <cell r="K190" t="str">
            <v>X. Vazquez</v>
          </cell>
          <cell r="M190">
            <v>0</v>
          </cell>
          <cell r="N190">
            <v>0</v>
          </cell>
          <cell r="O190">
            <v>0</v>
          </cell>
          <cell r="P190">
            <v>0</v>
          </cell>
          <cell r="Q190">
            <v>0</v>
          </cell>
          <cell r="R190">
            <v>1100000</v>
          </cell>
          <cell r="S190">
            <v>900000</v>
          </cell>
          <cell r="T190">
            <v>0</v>
          </cell>
          <cell r="U190">
            <v>0</v>
          </cell>
          <cell r="V190">
            <v>0</v>
          </cell>
          <cell r="W190">
            <v>0</v>
          </cell>
        </row>
        <row r="191">
          <cell r="O191">
            <v>0</v>
          </cell>
          <cell r="P191">
            <v>0</v>
          </cell>
          <cell r="Q191">
            <v>0</v>
          </cell>
          <cell r="R191">
            <v>1100000</v>
          </cell>
          <cell r="S191">
            <v>900000</v>
          </cell>
          <cell r="T191">
            <v>0</v>
          </cell>
          <cell r="U191">
            <v>0</v>
          </cell>
          <cell r="V191">
            <v>0</v>
          </cell>
          <cell r="W191">
            <v>0</v>
          </cell>
        </row>
        <row r="192">
          <cell r="H192" t="str">
            <v>800063252</v>
          </cell>
          <cell r="I192" t="str">
            <v>ANAVERDE: INSTALL 1-12KV CIRCUIT POSITIONS WITH CB'S</v>
          </cell>
          <cell r="J192">
            <v>39600</v>
          </cell>
          <cell r="K192" t="str">
            <v>X. Vazquez</v>
          </cell>
          <cell r="M192">
            <v>0</v>
          </cell>
          <cell r="N192">
            <v>0</v>
          </cell>
          <cell r="O192">
            <v>0</v>
          </cell>
          <cell r="P192">
            <v>0</v>
          </cell>
          <cell r="Q192">
            <v>0</v>
          </cell>
          <cell r="R192">
            <v>0</v>
          </cell>
          <cell r="S192">
            <v>0</v>
          </cell>
          <cell r="T192">
            <v>0</v>
          </cell>
          <cell r="U192">
            <v>0</v>
          </cell>
          <cell r="V192">
            <v>0</v>
          </cell>
          <cell r="W192">
            <v>0</v>
          </cell>
        </row>
        <row r="193">
          <cell r="O193">
            <v>0</v>
          </cell>
          <cell r="P193">
            <v>0</v>
          </cell>
          <cell r="Q193">
            <v>0</v>
          </cell>
          <cell r="R193">
            <v>0</v>
          </cell>
          <cell r="S193">
            <v>0</v>
          </cell>
          <cell r="T193">
            <v>0</v>
          </cell>
          <cell r="U193">
            <v>0</v>
          </cell>
          <cell r="V193">
            <v>0</v>
          </cell>
          <cell r="W193">
            <v>0</v>
          </cell>
        </row>
        <row r="194">
          <cell r="I194" t="str">
            <v>PEYTON: ADD 1-12KV CIRCUIT WITH UG GETAWAY FOR A TOTAL OF   THIRTEEN</v>
          </cell>
          <cell r="J194">
            <v>40330</v>
          </cell>
          <cell r="K194" t="str">
            <v>X. Vazquez</v>
          </cell>
          <cell r="M194">
            <v>0</v>
          </cell>
          <cell r="N194">
            <v>0</v>
          </cell>
          <cell r="O194">
            <v>0</v>
          </cell>
          <cell r="P194">
            <v>250000</v>
          </cell>
          <cell r="Q194">
            <v>0</v>
          </cell>
          <cell r="R194">
            <v>0</v>
          </cell>
          <cell r="S194">
            <v>0</v>
          </cell>
          <cell r="T194">
            <v>0</v>
          </cell>
          <cell r="U194">
            <v>0</v>
          </cell>
          <cell r="V194">
            <v>0</v>
          </cell>
          <cell r="W194">
            <v>0</v>
          </cell>
        </row>
        <row r="195">
          <cell r="O195">
            <v>0</v>
          </cell>
          <cell r="P195">
            <v>250000</v>
          </cell>
          <cell r="Q195">
            <v>0</v>
          </cell>
          <cell r="R195">
            <v>0</v>
          </cell>
          <cell r="S195">
            <v>0</v>
          </cell>
          <cell r="T195">
            <v>0</v>
          </cell>
          <cell r="U195">
            <v>0</v>
          </cell>
          <cell r="V195">
            <v>0</v>
          </cell>
          <cell r="W195">
            <v>0</v>
          </cell>
        </row>
        <row r="196">
          <cell r="I196" t="str">
            <v>SAN ANTONIO: REPLACE #1 TRANSFORMER BANK WITH 2-28MVA       ADD 2-12.O KV, ADD 1-12KV LINE. UPGRADE #1A &amp; 1B CAPACITOR  BANKS.</v>
          </cell>
          <cell r="J196">
            <v>41426</v>
          </cell>
          <cell r="K196" t="str">
            <v>X. Vazquez</v>
          </cell>
          <cell r="M196">
            <v>0</v>
          </cell>
          <cell r="N196">
            <v>0</v>
          </cell>
          <cell r="O196">
            <v>0</v>
          </cell>
          <cell r="P196">
            <v>0</v>
          </cell>
          <cell r="Q196">
            <v>0</v>
          </cell>
          <cell r="R196">
            <v>950000</v>
          </cell>
          <cell r="S196">
            <v>1500000</v>
          </cell>
          <cell r="T196">
            <v>0</v>
          </cell>
          <cell r="U196">
            <v>0</v>
          </cell>
          <cell r="V196">
            <v>0</v>
          </cell>
          <cell r="W196">
            <v>0</v>
          </cell>
        </row>
        <row r="197">
          <cell r="O197">
            <v>0</v>
          </cell>
          <cell r="P197">
            <v>0</v>
          </cell>
          <cell r="Q197">
            <v>0</v>
          </cell>
          <cell r="R197">
            <v>950000</v>
          </cell>
          <cell r="S197">
            <v>1500000</v>
          </cell>
          <cell r="T197">
            <v>0</v>
          </cell>
          <cell r="U197">
            <v>0</v>
          </cell>
          <cell r="V197">
            <v>0</v>
          </cell>
          <cell r="W197">
            <v>0</v>
          </cell>
        </row>
        <row r="198">
          <cell r="I198" t="str">
            <v>FRANCIS: ADD 1-12KV POSITION FOR A TOTAL OF 12 POSITIONS</v>
          </cell>
          <cell r="J198">
            <v>40695</v>
          </cell>
          <cell r="K198" t="str">
            <v>X. Vazquez</v>
          </cell>
          <cell r="M198">
            <v>0</v>
          </cell>
          <cell r="N198">
            <v>0</v>
          </cell>
          <cell r="O198">
            <v>0</v>
          </cell>
          <cell r="P198">
            <v>50000</v>
          </cell>
          <cell r="Q198">
            <v>280000</v>
          </cell>
          <cell r="R198">
            <v>0</v>
          </cell>
          <cell r="S198">
            <v>0</v>
          </cell>
          <cell r="T198">
            <v>0</v>
          </cell>
          <cell r="U198">
            <v>0</v>
          </cell>
          <cell r="V198">
            <v>0</v>
          </cell>
          <cell r="W198">
            <v>0</v>
          </cell>
        </row>
        <row r="199">
          <cell r="O199">
            <v>0</v>
          </cell>
          <cell r="P199">
            <v>50000</v>
          </cell>
          <cell r="Q199">
            <v>280000</v>
          </cell>
          <cell r="R199">
            <v>0</v>
          </cell>
          <cell r="S199">
            <v>0</v>
          </cell>
          <cell r="T199">
            <v>0</v>
          </cell>
          <cell r="U199">
            <v>0</v>
          </cell>
          <cell r="V199">
            <v>0</v>
          </cell>
          <cell r="W199">
            <v>0</v>
          </cell>
        </row>
        <row r="200">
          <cell r="H200" t="str">
            <v>800060128</v>
          </cell>
          <cell r="I200" t="str">
            <v>CHINO-CIMGEN-KIMBALL 66KV T/L: UPGRADE 7 MILES OF EXISTING 4/0 CU OH TO 954 SAC</v>
          </cell>
          <cell r="J200">
            <v>40330</v>
          </cell>
          <cell r="K200" t="str">
            <v>X. Vazquez</v>
          </cell>
          <cell r="M200">
            <v>0</v>
          </cell>
          <cell r="N200">
            <v>0</v>
          </cell>
          <cell r="O200">
            <v>216000</v>
          </cell>
          <cell r="P200">
            <v>1942000</v>
          </cell>
          <cell r="Q200">
            <v>0</v>
          </cell>
          <cell r="R200">
            <v>0</v>
          </cell>
          <cell r="S200">
            <v>0</v>
          </cell>
          <cell r="T200">
            <v>0</v>
          </cell>
          <cell r="U200">
            <v>0</v>
          </cell>
          <cell r="V200">
            <v>0</v>
          </cell>
          <cell r="W200">
            <v>0</v>
          </cell>
        </row>
        <row r="201">
          <cell r="H201">
            <v>800129406</v>
          </cell>
          <cell r="I201" t="str">
            <v>Chino Sub: Install 2-66kV CBs and required protection in position 20 for the new Chino-Kimball 66kV line.  Upgrade protection in position 16 for the new Chino-Cimgen-Kimball 66kV line.</v>
          </cell>
          <cell r="J201">
            <v>40330</v>
          </cell>
          <cell r="N201">
            <v>0</v>
          </cell>
          <cell r="O201">
            <v>54000</v>
          </cell>
          <cell r="P201">
            <v>481000</v>
          </cell>
        </row>
        <row r="202">
          <cell r="H202">
            <v>800129408</v>
          </cell>
          <cell r="I202" t="str">
            <v>Cimgen Sub: Upgrade protection as required for new Chino-Cimgen-Kimball 66kV line.</v>
          </cell>
          <cell r="J202">
            <v>40330</v>
          </cell>
          <cell r="N202">
            <v>0</v>
          </cell>
          <cell r="O202">
            <v>5000</v>
          </cell>
          <cell r="P202">
            <v>48150.138599999998</v>
          </cell>
        </row>
        <row r="203">
          <cell r="I203" t="str">
            <v>IT Work Element:  Kimball 66/12 - Construct new 66/12 kV substation with 56 MVA of transformer capacity, 4-12 kV circuits, and 9.6 MVAR of capacitors.  (Renewable/Interconnection Facilities).</v>
          </cell>
          <cell r="J203">
            <v>40330</v>
          </cell>
          <cell r="N203">
            <v>0</v>
          </cell>
          <cell r="O203">
            <v>2000000</v>
          </cell>
          <cell r="P203">
            <v>0</v>
          </cell>
        </row>
        <row r="204">
          <cell r="H204" t="str">
            <v>800062497</v>
          </cell>
          <cell r="I204" t="str">
            <v>KIMBALL: UPGRADE 7 MILES OF EXISTING SUBTRANS AND .2 MILES OF NEW SUBTRAN.</v>
          </cell>
          <cell r="J204">
            <v>40330</v>
          </cell>
          <cell r="K204" t="str">
            <v>X. Vazquez</v>
          </cell>
          <cell r="M204">
            <v>0</v>
          </cell>
          <cell r="N204">
            <v>0</v>
          </cell>
          <cell r="O204">
            <v>0</v>
          </cell>
          <cell r="P204">
            <v>0</v>
          </cell>
          <cell r="Q204">
            <v>0</v>
          </cell>
          <cell r="R204">
            <v>0</v>
          </cell>
          <cell r="S204">
            <v>0</v>
          </cell>
          <cell r="T204">
            <v>0</v>
          </cell>
          <cell r="U204">
            <v>0</v>
          </cell>
          <cell r="V204">
            <v>0</v>
          </cell>
          <cell r="W204">
            <v>0</v>
          </cell>
        </row>
        <row r="205">
          <cell r="H205" t="str">
            <v>800062498</v>
          </cell>
          <cell r="I205" t="str">
            <v>CHINO-CIMGEN-KIMBALL 66KV T/L: UPGRADE 7 MILES OF EXISTING 4/0 CU OH TO 954 SAC UG</v>
          </cell>
          <cell r="J205">
            <v>40330</v>
          </cell>
          <cell r="K205" t="str">
            <v>X. Vazquez</v>
          </cell>
          <cell r="M205">
            <v>0</v>
          </cell>
          <cell r="N205">
            <v>0</v>
          </cell>
          <cell r="O205">
            <v>55000</v>
          </cell>
          <cell r="P205">
            <v>498000</v>
          </cell>
          <cell r="Q205">
            <v>0</v>
          </cell>
          <cell r="R205">
            <v>0</v>
          </cell>
          <cell r="S205">
            <v>0</v>
          </cell>
          <cell r="T205">
            <v>0</v>
          </cell>
          <cell r="U205">
            <v>0</v>
          </cell>
          <cell r="V205">
            <v>0</v>
          </cell>
          <cell r="W205">
            <v>0</v>
          </cell>
        </row>
        <row r="206">
          <cell r="H206" t="str">
            <v>800063102</v>
          </cell>
          <cell r="I206" t="str">
            <v>KIMBALL: CONSTRUCT NEW SUB WITH 2 28.0MVA TRANSFORMERS,6-12KV CIRCUITS, INSTALL A NEW 4.8MVAR CAPACITOR BANK</v>
          </cell>
          <cell r="J206">
            <v>40330</v>
          </cell>
          <cell r="K206" t="str">
            <v>X. Vazquez</v>
          </cell>
          <cell r="M206">
            <v>0</v>
          </cell>
          <cell r="N206">
            <v>0</v>
          </cell>
          <cell r="O206">
            <v>677000</v>
          </cell>
          <cell r="P206">
            <v>6100000</v>
          </cell>
          <cell r="Q206">
            <v>0</v>
          </cell>
          <cell r="R206">
            <v>0</v>
          </cell>
          <cell r="S206">
            <v>0</v>
          </cell>
          <cell r="T206">
            <v>0</v>
          </cell>
          <cell r="U206">
            <v>0</v>
          </cell>
          <cell r="V206">
            <v>0</v>
          </cell>
          <cell r="W206">
            <v>0</v>
          </cell>
        </row>
        <row r="207">
          <cell r="O207">
            <v>3007000</v>
          </cell>
          <cell r="P207">
            <v>9069150.1385999992</v>
          </cell>
          <cell r="Q207">
            <v>0</v>
          </cell>
          <cell r="R207">
            <v>0</v>
          </cell>
          <cell r="S207">
            <v>0</v>
          </cell>
          <cell r="T207">
            <v>0</v>
          </cell>
          <cell r="U207">
            <v>0</v>
          </cell>
          <cell r="V207">
            <v>0</v>
          </cell>
          <cell r="W207">
            <v>0</v>
          </cell>
        </row>
        <row r="208">
          <cell r="H208" t="str">
            <v>800063355</v>
          </cell>
          <cell r="I208" t="str">
            <v>SOQUEL: ADD 1-12KV POSITION FOR A TOTAL OF NINE</v>
          </cell>
          <cell r="J208">
            <v>42156</v>
          </cell>
          <cell r="K208" t="str">
            <v>X. Vazquez</v>
          </cell>
          <cell r="M208">
            <v>0</v>
          </cell>
          <cell r="N208">
            <v>0</v>
          </cell>
          <cell r="O208">
            <v>201000</v>
          </cell>
          <cell r="P208">
            <v>0</v>
          </cell>
          <cell r="Q208">
            <v>0</v>
          </cell>
          <cell r="R208">
            <v>0</v>
          </cell>
          <cell r="S208">
            <v>0</v>
          </cell>
          <cell r="T208">
            <v>20000</v>
          </cell>
          <cell r="U208">
            <v>240000</v>
          </cell>
          <cell r="V208">
            <v>0</v>
          </cell>
          <cell r="W208">
            <v>0</v>
          </cell>
        </row>
        <row r="209">
          <cell r="O209">
            <v>201000</v>
          </cell>
          <cell r="P209">
            <v>0</v>
          </cell>
          <cell r="Q209">
            <v>0</v>
          </cell>
          <cell r="R209">
            <v>0</v>
          </cell>
          <cell r="S209">
            <v>0</v>
          </cell>
          <cell r="T209">
            <v>20000</v>
          </cell>
          <cell r="U209">
            <v>240000</v>
          </cell>
          <cell r="V209">
            <v>0</v>
          </cell>
          <cell r="W209">
            <v>0</v>
          </cell>
        </row>
        <row r="210">
          <cell r="H210" t="str">
            <v>800063607</v>
          </cell>
          <cell r="I210" t="str">
            <v>VICTOR: INSTALL ONE 12KV LINE POSITION WITH CB</v>
          </cell>
          <cell r="J210">
            <v>39569</v>
          </cell>
          <cell r="K210" t="str">
            <v>X. Vazquez</v>
          </cell>
          <cell r="M210">
            <v>0</v>
          </cell>
          <cell r="N210">
            <v>0</v>
          </cell>
          <cell r="O210">
            <v>0</v>
          </cell>
          <cell r="P210">
            <v>0</v>
          </cell>
          <cell r="Q210">
            <v>0</v>
          </cell>
          <cell r="R210">
            <v>0</v>
          </cell>
          <cell r="S210">
            <v>0</v>
          </cell>
          <cell r="T210">
            <v>0</v>
          </cell>
          <cell r="U210">
            <v>0</v>
          </cell>
          <cell r="V210">
            <v>0</v>
          </cell>
          <cell r="W210">
            <v>0</v>
          </cell>
        </row>
        <row r="211">
          <cell r="O211">
            <v>0</v>
          </cell>
          <cell r="P211">
            <v>0</v>
          </cell>
          <cell r="Q211">
            <v>0</v>
          </cell>
          <cell r="R211">
            <v>0</v>
          </cell>
          <cell r="S211">
            <v>0</v>
          </cell>
          <cell r="T211">
            <v>0</v>
          </cell>
          <cell r="U211">
            <v>0</v>
          </cell>
          <cell r="V211">
            <v>0</v>
          </cell>
          <cell r="W211">
            <v>0</v>
          </cell>
        </row>
        <row r="212">
          <cell r="H212" t="str">
            <v>800063508</v>
          </cell>
          <cell r="I212" t="str">
            <v>APPLE VALLEY: INSTALL 2-12KV LINE POSITIONS WITH CB'S.      INSTALL 28MVA 115/12KV TRANSFORMER.  INSTALL HIGH AND LOW   SIDE BANK BREAKRS.  INSTALL 2ND 12KV CAPACITOR BANK.</v>
          </cell>
          <cell r="J212">
            <v>39600</v>
          </cell>
          <cell r="K212" t="str">
            <v>X. Vazquez</v>
          </cell>
          <cell r="M212">
            <v>0</v>
          </cell>
          <cell r="N212">
            <v>0</v>
          </cell>
          <cell r="O212">
            <v>0</v>
          </cell>
          <cell r="P212">
            <v>0</v>
          </cell>
          <cell r="Q212">
            <v>0</v>
          </cell>
          <cell r="R212">
            <v>0</v>
          </cell>
          <cell r="S212">
            <v>0</v>
          </cell>
          <cell r="T212">
            <v>0</v>
          </cell>
          <cell r="U212">
            <v>0</v>
          </cell>
          <cell r="V212">
            <v>0</v>
          </cell>
          <cell r="W212">
            <v>0</v>
          </cell>
        </row>
        <row r="213">
          <cell r="O213">
            <v>0</v>
          </cell>
          <cell r="P213">
            <v>0</v>
          </cell>
          <cell r="Q213">
            <v>0</v>
          </cell>
          <cell r="R213">
            <v>0</v>
          </cell>
          <cell r="S213">
            <v>0</v>
          </cell>
          <cell r="T213">
            <v>0</v>
          </cell>
          <cell r="U213">
            <v>0</v>
          </cell>
          <cell r="V213">
            <v>0</v>
          </cell>
          <cell r="W213">
            <v>0</v>
          </cell>
        </row>
        <row r="214">
          <cell r="H214" t="str">
            <v>800063711</v>
          </cell>
          <cell r="I214" t="str">
            <v>DOWNS: REPLACE 2-22.4MVA BANKS WTH 2-28MVA BANKS. UPGRADE   #2 CAP BANK</v>
          </cell>
          <cell r="J214">
            <v>39965</v>
          </cell>
          <cell r="K214" t="str">
            <v>X. Vazquez</v>
          </cell>
          <cell r="M214">
            <v>0</v>
          </cell>
          <cell r="N214">
            <v>0</v>
          </cell>
          <cell r="O214">
            <v>1183000</v>
          </cell>
          <cell r="P214">
            <v>0</v>
          </cell>
          <cell r="Q214">
            <v>0</v>
          </cell>
          <cell r="R214">
            <v>0</v>
          </cell>
          <cell r="S214">
            <v>0</v>
          </cell>
          <cell r="T214">
            <v>0</v>
          </cell>
          <cell r="U214">
            <v>0</v>
          </cell>
          <cell r="V214">
            <v>0</v>
          </cell>
          <cell r="W214">
            <v>0</v>
          </cell>
        </row>
        <row r="215">
          <cell r="O215">
            <v>1183000</v>
          </cell>
          <cell r="P215">
            <v>0</v>
          </cell>
          <cell r="Q215">
            <v>0</v>
          </cell>
          <cell r="R215">
            <v>0</v>
          </cell>
          <cell r="S215">
            <v>0</v>
          </cell>
          <cell r="T215">
            <v>0</v>
          </cell>
          <cell r="U215">
            <v>0</v>
          </cell>
          <cell r="V215">
            <v>0</v>
          </cell>
          <cell r="W215">
            <v>0</v>
          </cell>
        </row>
        <row r="216">
          <cell r="I216" t="str">
            <v>GLEN IVY: REMOVE 33/12KV SUB AND EQUIPMENT</v>
          </cell>
          <cell r="J216">
            <v>40695</v>
          </cell>
          <cell r="K216" t="str">
            <v>X. Vazquez</v>
          </cell>
          <cell r="M216">
            <v>0</v>
          </cell>
          <cell r="N216">
            <v>0</v>
          </cell>
          <cell r="O216">
            <v>0</v>
          </cell>
          <cell r="P216">
            <v>0</v>
          </cell>
          <cell r="Q216">
            <v>115000</v>
          </cell>
          <cell r="R216">
            <v>0</v>
          </cell>
          <cell r="S216">
            <v>0</v>
          </cell>
          <cell r="T216">
            <v>0</v>
          </cell>
          <cell r="U216">
            <v>0</v>
          </cell>
          <cell r="V216">
            <v>0</v>
          </cell>
          <cell r="W216">
            <v>0</v>
          </cell>
        </row>
        <row r="217">
          <cell r="O217">
            <v>0</v>
          </cell>
          <cell r="P217">
            <v>0</v>
          </cell>
          <cell r="Q217">
            <v>115000</v>
          </cell>
          <cell r="R217">
            <v>0</v>
          </cell>
          <cell r="S217">
            <v>0</v>
          </cell>
          <cell r="T217">
            <v>0</v>
          </cell>
          <cell r="U217">
            <v>0</v>
          </cell>
          <cell r="V217">
            <v>0</v>
          </cell>
          <cell r="W217">
            <v>0</v>
          </cell>
        </row>
        <row r="218">
          <cell r="I218" t="str">
            <v>MORENO: INSTALL NEW TRANSF BANK AND EQUIP 2-12KV CIRCUIT POSITIONS</v>
          </cell>
          <cell r="J218">
            <v>41061</v>
          </cell>
          <cell r="K218" t="str">
            <v>X. Vazquez</v>
          </cell>
          <cell r="M218">
            <v>0</v>
          </cell>
          <cell r="N218">
            <v>0</v>
          </cell>
          <cell r="O218">
            <v>0</v>
          </cell>
          <cell r="P218">
            <v>0</v>
          </cell>
          <cell r="Q218">
            <v>1600000</v>
          </cell>
          <cell r="R218">
            <v>2000000</v>
          </cell>
          <cell r="S218">
            <v>0</v>
          </cell>
          <cell r="T218">
            <v>0</v>
          </cell>
          <cell r="U218">
            <v>0</v>
          </cell>
          <cell r="V218">
            <v>0</v>
          </cell>
          <cell r="W218">
            <v>0</v>
          </cell>
        </row>
        <row r="219">
          <cell r="O219">
            <v>0</v>
          </cell>
          <cell r="P219">
            <v>0</v>
          </cell>
          <cell r="Q219">
            <v>1600000</v>
          </cell>
          <cell r="R219">
            <v>2000000</v>
          </cell>
          <cell r="S219">
            <v>0</v>
          </cell>
          <cell r="T219">
            <v>0</v>
          </cell>
          <cell r="U219">
            <v>0</v>
          </cell>
          <cell r="V219">
            <v>0</v>
          </cell>
          <cell r="W219">
            <v>0</v>
          </cell>
        </row>
        <row r="220">
          <cell r="I220" t="str">
            <v>ALESSSANDRO: EQUIP 1-12KV CIRCUIT POSITION WITH UG GETAWAY.</v>
          </cell>
          <cell r="J220">
            <v>40330</v>
          </cell>
          <cell r="K220" t="str">
            <v>X. Vazquez</v>
          </cell>
          <cell r="M220">
            <v>0</v>
          </cell>
          <cell r="N220">
            <v>0</v>
          </cell>
          <cell r="O220">
            <v>0</v>
          </cell>
          <cell r="P220">
            <v>220000</v>
          </cell>
          <cell r="Q220">
            <v>0</v>
          </cell>
          <cell r="R220">
            <v>0</v>
          </cell>
          <cell r="S220">
            <v>0</v>
          </cell>
          <cell r="T220">
            <v>0</v>
          </cell>
          <cell r="U220">
            <v>0</v>
          </cell>
          <cell r="V220">
            <v>0</v>
          </cell>
          <cell r="W220">
            <v>0</v>
          </cell>
        </row>
        <row r="221">
          <cell r="O221">
            <v>0</v>
          </cell>
          <cell r="P221">
            <v>220000</v>
          </cell>
          <cell r="Q221">
            <v>0</v>
          </cell>
          <cell r="R221">
            <v>0</v>
          </cell>
          <cell r="S221">
            <v>0</v>
          </cell>
          <cell r="T221">
            <v>0</v>
          </cell>
          <cell r="U221">
            <v>0</v>
          </cell>
          <cell r="V221">
            <v>0</v>
          </cell>
          <cell r="W221">
            <v>0</v>
          </cell>
        </row>
        <row r="222">
          <cell r="H222" t="str">
            <v>800063637</v>
          </cell>
          <cell r="I222" t="str">
            <v>IVYGLEN: ADD 1-28MVA, 115/12KV LTC TRANSFORMER BANK, 4.8MVAROF CAPACITORS.  2-12KV LINE POSITIONS &amp; UGG, AND 115KV      SOURCE LINE POSITION.  REMOVE 115/12KV 14MVA TXFRM &amp; 12KV   VOLTAGE REGULATOR. INSTALL A WEATHER STATION.</v>
          </cell>
          <cell r="J222">
            <v>39569</v>
          </cell>
          <cell r="K222" t="str">
            <v>X. Vazquez</v>
          </cell>
          <cell r="M222">
            <v>0</v>
          </cell>
          <cell r="N222">
            <v>0</v>
          </cell>
          <cell r="O222">
            <v>0</v>
          </cell>
          <cell r="P222">
            <v>0</v>
          </cell>
          <cell r="Q222">
            <v>0</v>
          </cell>
          <cell r="R222">
            <v>0</v>
          </cell>
          <cell r="S222">
            <v>0</v>
          </cell>
          <cell r="T222">
            <v>0</v>
          </cell>
          <cell r="U222">
            <v>0</v>
          </cell>
          <cell r="V222">
            <v>0</v>
          </cell>
          <cell r="W222">
            <v>0</v>
          </cell>
        </row>
        <row r="223">
          <cell r="O223">
            <v>0</v>
          </cell>
          <cell r="P223">
            <v>0</v>
          </cell>
          <cell r="Q223">
            <v>0</v>
          </cell>
          <cell r="R223">
            <v>0</v>
          </cell>
          <cell r="S223">
            <v>0</v>
          </cell>
          <cell r="T223">
            <v>0</v>
          </cell>
          <cell r="U223">
            <v>0</v>
          </cell>
          <cell r="V223">
            <v>0</v>
          </cell>
          <cell r="W223">
            <v>0</v>
          </cell>
        </row>
        <row r="224">
          <cell r="I224" t="str">
            <v>PAUBA: INCREASE CAPACITY TO 84MVA,ADD 2-12KV CIRCUIT  POSITIONS WITH UNDERGROUND       GETAWAY FOR A TOTAL OF 8 CIRCUITS</v>
          </cell>
          <cell r="J224">
            <v>41426</v>
          </cell>
          <cell r="K224" t="str">
            <v>X. Vazquez</v>
          </cell>
          <cell r="M224">
            <v>0</v>
          </cell>
          <cell r="N224">
            <v>0</v>
          </cell>
          <cell r="O224">
            <v>0</v>
          </cell>
          <cell r="P224">
            <v>0</v>
          </cell>
          <cell r="Q224">
            <v>0</v>
          </cell>
          <cell r="R224">
            <v>320000</v>
          </cell>
          <cell r="S224">
            <v>2710000</v>
          </cell>
          <cell r="T224">
            <v>0</v>
          </cell>
          <cell r="U224">
            <v>0</v>
          </cell>
          <cell r="V224">
            <v>0</v>
          </cell>
          <cell r="W224">
            <v>0</v>
          </cell>
        </row>
        <row r="225">
          <cell r="O225">
            <v>0</v>
          </cell>
          <cell r="P225">
            <v>0</v>
          </cell>
          <cell r="Q225">
            <v>0</v>
          </cell>
          <cell r="R225">
            <v>320000</v>
          </cell>
          <cell r="S225">
            <v>2710000</v>
          </cell>
          <cell r="T225">
            <v>0</v>
          </cell>
          <cell r="U225">
            <v>0</v>
          </cell>
          <cell r="V225">
            <v>0</v>
          </cell>
          <cell r="W225">
            <v>0</v>
          </cell>
        </row>
        <row r="226">
          <cell r="H226" t="str">
            <v>A001</v>
          </cell>
          <cell r="I226" t="str">
            <v>MOORPARK-SIMI 66KV: TAP OFF 66KV LINE TO ROYAL SUB FOR 3RD  SOURCE LINE INTO ROYAL SUB.</v>
          </cell>
          <cell r="J226">
            <v>40330</v>
          </cell>
          <cell r="K226" t="str">
            <v>X. Vazquez</v>
          </cell>
          <cell r="M226">
            <v>0</v>
          </cell>
          <cell r="N226">
            <v>0</v>
          </cell>
          <cell r="O226">
            <v>2700000</v>
          </cell>
          <cell r="P226">
            <v>2000000</v>
          </cell>
          <cell r="Q226">
            <v>0</v>
          </cell>
          <cell r="R226">
            <v>0</v>
          </cell>
          <cell r="S226">
            <v>0</v>
          </cell>
          <cell r="T226">
            <v>0</v>
          </cell>
          <cell r="U226">
            <v>0</v>
          </cell>
          <cell r="V226">
            <v>0</v>
          </cell>
          <cell r="W226">
            <v>0</v>
          </cell>
        </row>
        <row r="227">
          <cell r="I227" t="str">
            <v>CRE Costs:  PRESIDENTIAL 66/16 - Acquire property and easements for new substation.</v>
          </cell>
          <cell r="J227">
            <v>40330</v>
          </cell>
          <cell r="N227">
            <v>0</v>
          </cell>
          <cell r="O227">
            <v>0</v>
          </cell>
        </row>
        <row r="228">
          <cell r="I228" t="str">
            <v>IT Work Element:  Presidential Project - Telecomm as required. Provide full automation including SAS.</v>
          </cell>
          <cell r="J228">
            <v>40330</v>
          </cell>
          <cell r="N228">
            <v>0</v>
          </cell>
          <cell r="O228">
            <v>0</v>
          </cell>
        </row>
        <row r="229">
          <cell r="H229" t="str">
            <v>800063795</v>
          </cell>
          <cell r="I229" t="str">
            <v>SIMI: CONSTRUCT NEW SUB WITH 56MVA TRANSFORMERS, 4 16KV POS</v>
          </cell>
          <cell r="J229">
            <v>40330</v>
          </cell>
          <cell r="K229" t="str">
            <v>X. Vazquez</v>
          </cell>
          <cell r="M229">
            <v>0</v>
          </cell>
          <cell r="N229">
            <v>0</v>
          </cell>
          <cell r="O229">
            <v>2200000</v>
          </cell>
          <cell r="P229">
            <v>2148000</v>
          </cell>
          <cell r="Q229">
            <v>0</v>
          </cell>
          <cell r="R229">
            <v>0</v>
          </cell>
          <cell r="S229">
            <v>0</v>
          </cell>
          <cell r="T229">
            <v>0</v>
          </cell>
          <cell r="U229">
            <v>0</v>
          </cell>
          <cell r="V229">
            <v>0</v>
          </cell>
          <cell r="W229">
            <v>0</v>
          </cell>
        </row>
        <row r="230">
          <cell r="O230">
            <v>4900000</v>
          </cell>
          <cell r="P230">
            <v>4148000</v>
          </cell>
          <cell r="Q230">
            <v>0</v>
          </cell>
          <cell r="R230">
            <v>0</v>
          </cell>
          <cell r="S230">
            <v>0</v>
          </cell>
          <cell r="T230">
            <v>0</v>
          </cell>
          <cell r="U230">
            <v>0</v>
          </cell>
          <cell r="V230">
            <v>0</v>
          </cell>
          <cell r="W230">
            <v>0</v>
          </cell>
        </row>
        <row r="231">
          <cell r="H231" t="str">
            <v>800059961</v>
          </cell>
          <cell r="I231" t="str">
            <v>RECTOR-AKERS 66V AND AKERS HIGHGROVE 66KVLINES:             CONSTRUCT ONE OVERHEAD 66KV LINE AND ONE UNDERGROUND        66KV LINE.</v>
          </cell>
          <cell r="J231">
            <v>39539</v>
          </cell>
          <cell r="K231" t="str">
            <v>X. Vazquez</v>
          </cell>
          <cell r="M231">
            <v>0</v>
          </cell>
          <cell r="N231">
            <v>0</v>
          </cell>
          <cell r="O231">
            <v>0</v>
          </cell>
          <cell r="P231">
            <v>0</v>
          </cell>
          <cell r="Q231">
            <v>0</v>
          </cell>
          <cell r="R231">
            <v>0</v>
          </cell>
          <cell r="S231">
            <v>0</v>
          </cell>
          <cell r="T231">
            <v>0</v>
          </cell>
          <cell r="U231">
            <v>0</v>
          </cell>
          <cell r="V231">
            <v>0</v>
          </cell>
          <cell r="W231">
            <v>0</v>
          </cell>
        </row>
        <row r="232">
          <cell r="H232" t="str">
            <v>800062645</v>
          </cell>
          <cell r="I232" t="str">
            <v>RECTOR: INSTALL RELAYS</v>
          </cell>
          <cell r="J232">
            <v>39600</v>
          </cell>
          <cell r="K232" t="str">
            <v>X. Vazquez</v>
          </cell>
          <cell r="M232">
            <v>0</v>
          </cell>
          <cell r="N232">
            <v>0</v>
          </cell>
          <cell r="O232">
            <v>0</v>
          </cell>
          <cell r="P232">
            <v>0</v>
          </cell>
          <cell r="Q232">
            <v>0</v>
          </cell>
          <cell r="R232">
            <v>0</v>
          </cell>
          <cell r="S232">
            <v>0</v>
          </cell>
          <cell r="T232">
            <v>0</v>
          </cell>
          <cell r="U232">
            <v>0</v>
          </cell>
          <cell r="V232">
            <v>0</v>
          </cell>
          <cell r="W232">
            <v>0</v>
          </cell>
        </row>
        <row r="233">
          <cell r="H233" t="str">
            <v>800063155</v>
          </cell>
          <cell r="I233" t="str">
            <v>OAK GROVE SUB: INSTALL RELAYS</v>
          </cell>
          <cell r="J233">
            <v>39600</v>
          </cell>
          <cell r="K233" t="str">
            <v>X. Vazquez</v>
          </cell>
          <cell r="M233">
            <v>0</v>
          </cell>
          <cell r="N233">
            <v>0</v>
          </cell>
          <cell r="O233">
            <v>0</v>
          </cell>
          <cell r="P233">
            <v>0</v>
          </cell>
          <cell r="Q233">
            <v>0</v>
          </cell>
          <cell r="R233">
            <v>0</v>
          </cell>
          <cell r="S233">
            <v>0</v>
          </cell>
          <cell r="T233">
            <v>0</v>
          </cell>
          <cell r="U233">
            <v>0</v>
          </cell>
          <cell r="V233">
            <v>0</v>
          </cell>
          <cell r="W233">
            <v>0</v>
          </cell>
        </row>
        <row r="234">
          <cell r="H234" t="str">
            <v>800063194</v>
          </cell>
          <cell r="I234" t="str">
            <v>RIVERWAY SUB: CREATE NEW 66/12 SUBSTATION                   CONSISTING OF TWO 28MVA RACK. I BANKS, 9.6 MVAR CAPACITORS, AND SIX 12KV DISTRIBUTION CKTS. THIS PROJECT                REPLACES 2007 BANK ADDITION AT VISALIA SUB</v>
          </cell>
          <cell r="J234">
            <v>39569</v>
          </cell>
          <cell r="K234" t="str">
            <v>X. Vazquez</v>
          </cell>
          <cell r="M234">
            <v>0</v>
          </cell>
          <cell r="N234">
            <v>0</v>
          </cell>
          <cell r="O234">
            <v>0</v>
          </cell>
          <cell r="P234">
            <v>0</v>
          </cell>
          <cell r="Q234">
            <v>0</v>
          </cell>
          <cell r="R234">
            <v>0</v>
          </cell>
          <cell r="S234">
            <v>0</v>
          </cell>
          <cell r="T234">
            <v>0</v>
          </cell>
          <cell r="U234">
            <v>0</v>
          </cell>
          <cell r="V234">
            <v>0</v>
          </cell>
          <cell r="W234">
            <v>0</v>
          </cell>
        </row>
        <row r="235">
          <cell r="O235">
            <v>0</v>
          </cell>
          <cell r="P235">
            <v>0</v>
          </cell>
          <cell r="Q235">
            <v>0</v>
          </cell>
          <cell r="R235">
            <v>0</v>
          </cell>
          <cell r="S235">
            <v>0</v>
          </cell>
          <cell r="T235">
            <v>0</v>
          </cell>
          <cell r="U235">
            <v>0</v>
          </cell>
          <cell r="V235">
            <v>0</v>
          </cell>
          <cell r="W235">
            <v>0</v>
          </cell>
        </row>
        <row r="236">
          <cell r="H236" t="str">
            <v>800063195</v>
          </cell>
          <cell r="I236" t="str">
            <v>RIVERWAY SUB: CREATE NEW 66/12 SUBSTATION                   CONSISTING OF TWO 28MVA RACK. I BANKS, 9.6 MVAR CAPACITORS, AND SIX 12KV DISTRIBUTION CKTS. THIS PROJECT                REPLACES 2007 BANK ADDITION AT VISALIA SUB</v>
          </cell>
          <cell r="J236">
            <v>39965</v>
          </cell>
          <cell r="K236" t="str">
            <v>X. Vazquez</v>
          </cell>
          <cell r="M236">
            <v>0</v>
          </cell>
          <cell r="N236">
            <v>0</v>
          </cell>
          <cell r="O236">
            <v>0</v>
          </cell>
          <cell r="P236">
            <v>0</v>
          </cell>
          <cell r="Q236">
            <v>0</v>
          </cell>
          <cell r="R236">
            <v>0</v>
          </cell>
          <cell r="S236">
            <v>0</v>
          </cell>
          <cell r="T236">
            <v>0</v>
          </cell>
          <cell r="U236">
            <v>0</v>
          </cell>
          <cell r="V236">
            <v>0</v>
          </cell>
          <cell r="W236">
            <v>0</v>
          </cell>
        </row>
        <row r="237">
          <cell r="O237">
            <v>0</v>
          </cell>
          <cell r="P237">
            <v>0</v>
          </cell>
          <cell r="Q237">
            <v>0</v>
          </cell>
          <cell r="R237">
            <v>0</v>
          </cell>
          <cell r="S237">
            <v>0</v>
          </cell>
          <cell r="T237">
            <v>0</v>
          </cell>
          <cell r="U237">
            <v>0</v>
          </cell>
          <cell r="V237">
            <v>0</v>
          </cell>
          <cell r="W237">
            <v>0</v>
          </cell>
        </row>
        <row r="238">
          <cell r="H238" t="str">
            <v>800063520</v>
          </cell>
          <cell r="I238" t="str">
            <v>AULD: UTILIZE THE FORMER HOLT 33KV CKT POSITION &amp;           EQUIP AS NECESSARY FOR A NEW 33KV CIRCUIT.  INSTALL AN      UNDERGROUND GETAWAY WITH 6" DUCT FOR THE NEW CIRCUIT.</v>
          </cell>
          <cell r="J238">
            <v>39600</v>
          </cell>
          <cell r="K238" t="str">
            <v>X. Vazquez</v>
          </cell>
          <cell r="M238">
            <v>0</v>
          </cell>
          <cell r="N238">
            <v>0</v>
          </cell>
          <cell r="O238">
            <v>0</v>
          </cell>
          <cell r="P238">
            <v>0</v>
          </cell>
          <cell r="Q238">
            <v>0</v>
          </cell>
          <cell r="R238">
            <v>0</v>
          </cell>
          <cell r="S238">
            <v>0</v>
          </cell>
          <cell r="T238">
            <v>0</v>
          </cell>
          <cell r="U238">
            <v>0</v>
          </cell>
          <cell r="V238">
            <v>0</v>
          </cell>
          <cell r="W238">
            <v>0</v>
          </cell>
        </row>
        <row r="239">
          <cell r="O239">
            <v>0</v>
          </cell>
          <cell r="P239">
            <v>0</v>
          </cell>
          <cell r="Q239">
            <v>0</v>
          </cell>
          <cell r="R239">
            <v>0</v>
          </cell>
          <cell r="S239">
            <v>0</v>
          </cell>
          <cell r="T239">
            <v>0</v>
          </cell>
          <cell r="U239">
            <v>0</v>
          </cell>
          <cell r="V239">
            <v>0</v>
          </cell>
          <cell r="W239">
            <v>0</v>
          </cell>
        </row>
        <row r="240">
          <cell r="H240" t="str">
            <v>800063094</v>
          </cell>
          <cell r="I240" t="str">
            <v>SAN MARINO: CARRY OVER FROM 2007</v>
          </cell>
          <cell r="J240">
            <v>39539</v>
          </cell>
          <cell r="K240" t="str">
            <v>X. Vazquez</v>
          </cell>
          <cell r="M240">
            <v>0</v>
          </cell>
          <cell r="N240">
            <v>0</v>
          </cell>
          <cell r="O240">
            <v>0</v>
          </cell>
          <cell r="P240">
            <v>0</v>
          </cell>
          <cell r="Q240">
            <v>0</v>
          </cell>
          <cell r="R240">
            <v>0</v>
          </cell>
          <cell r="S240">
            <v>0</v>
          </cell>
          <cell r="T240">
            <v>0</v>
          </cell>
          <cell r="U240">
            <v>0</v>
          </cell>
          <cell r="V240">
            <v>0</v>
          </cell>
          <cell r="W240">
            <v>0</v>
          </cell>
        </row>
        <row r="241">
          <cell r="O241">
            <v>0</v>
          </cell>
          <cell r="P241">
            <v>0</v>
          </cell>
          <cell r="Q241">
            <v>0</v>
          </cell>
          <cell r="R241">
            <v>0</v>
          </cell>
          <cell r="S241">
            <v>0</v>
          </cell>
          <cell r="T241">
            <v>0</v>
          </cell>
          <cell r="U241">
            <v>0</v>
          </cell>
          <cell r="V241">
            <v>0</v>
          </cell>
          <cell r="W241">
            <v>0</v>
          </cell>
        </row>
        <row r="242">
          <cell r="H242" t="str">
            <v>A004</v>
          </cell>
          <cell r="I242" t="str">
            <v>COSO LOOP 115KV: LOOP INYOKERN-CONTROL 115KV INTO NEW "COSO"STATION TO CREATE NEW "INYOKERN-HAWIEE-CONTROL" 115KV LINE.</v>
          </cell>
          <cell r="J242">
            <v>39934</v>
          </cell>
          <cell r="K242" t="str">
            <v>X. Vazquez</v>
          </cell>
          <cell r="M242">
            <v>0</v>
          </cell>
          <cell r="N242">
            <v>0</v>
          </cell>
          <cell r="O242">
            <v>10000</v>
          </cell>
          <cell r="P242">
            <v>0</v>
          </cell>
          <cell r="Q242">
            <v>0</v>
          </cell>
          <cell r="R242">
            <v>0</v>
          </cell>
          <cell r="S242">
            <v>0</v>
          </cell>
          <cell r="T242">
            <v>0</v>
          </cell>
          <cell r="U242">
            <v>0</v>
          </cell>
          <cell r="V242">
            <v>0</v>
          </cell>
          <cell r="W242">
            <v>0</v>
          </cell>
        </row>
        <row r="243">
          <cell r="H243" t="str">
            <v>800063781</v>
          </cell>
          <cell r="I243" t="str">
            <v>COSO SUB: INSTALL  10MVA 115/12KV TRANSFORMER AND 1-12KV LINE POSITION EQUIPPED WITH 12KV   CB.</v>
          </cell>
          <cell r="J243">
            <v>39934</v>
          </cell>
          <cell r="K243" t="str">
            <v>X. Vazquez</v>
          </cell>
          <cell r="M243">
            <v>0</v>
          </cell>
          <cell r="N243">
            <v>0</v>
          </cell>
          <cell r="O243">
            <v>260000</v>
          </cell>
          <cell r="P243">
            <v>0</v>
          </cell>
          <cell r="Q243">
            <v>0</v>
          </cell>
          <cell r="R243">
            <v>0</v>
          </cell>
          <cell r="S243">
            <v>0</v>
          </cell>
          <cell r="T243">
            <v>0</v>
          </cell>
          <cell r="U243">
            <v>0</v>
          </cell>
          <cell r="V243">
            <v>0</v>
          </cell>
          <cell r="W243">
            <v>0</v>
          </cell>
        </row>
        <row r="244">
          <cell r="O244">
            <v>270000</v>
          </cell>
          <cell r="P244">
            <v>0</v>
          </cell>
          <cell r="Q244">
            <v>0</v>
          </cell>
          <cell r="R244">
            <v>0</v>
          </cell>
          <cell r="S244">
            <v>0</v>
          </cell>
          <cell r="T244">
            <v>0</v>
          </cell>
          <cell r="U244">
            <v>0</v>
          </cell>
          <cell r="V244">
            <v>0</v>
          </cell>
          <cell r="W244">
            <v>0</v>
          </cell>
        </row>
        <row r="245">
          <cell r="H245" t="str">
            <v>800061483</v>
          </cell>
          <cell r="I245" t="str">
            <v>FOGARTY: LOOP THE EXISTING ELSINORE-IVY GLEN LEG OF THE     VALLEY-ELSINORE-IVY GLEN INTO PROPOSED FOGARTY SUB USING    WOOD POLES, TSP'S AND 653ACSR FORMING THE ELSINORE-FOGARTY  AND THE FOGARTY-IVY GLEN 115KV LINES.</v>
          </cell>
          <cell r="J245">
            <v>40330</v>
          </cell>
          <cell r="K245" t="str">
            <v>X. Vazquez</v>
          </cell>
          <cell r="M245">
            <v>0</v>
          </cell>
          <cell r="N245">
            <v>0</v>
          </cell>
          <cell r="O245">
            <v>126000</v>
          </cell>
          <cell r="P245">
            <v>483641.39215999999</v>
          </cell>
          <cell r="Q245">
            <v>0</v>
          </cell>
          <cell r="R245">
            <v>0</v>
          </cell>
          <cell r="S245">
            <v>0</v>
          </cell>
          <cell r="T245">
            <v>0</v>
          </cell>
          <cell r="U245">
            <v>0</v>
          </cell>
          <cell r="V245">
            <v>0</v>
          </cell>
          <cell r="W245">
            <v>0</v>
          </cell>
        </row>
        <row r="246">
          <cell r="I246" t="str">
            <v>CRE Costs:  FOGARTY</v>
          </cell>
          <cell r="J246">
            <v>40330</v>
          </cell>
          <cell r="N246">
            <v>0</v>
          </cell>
          <cell r="O246">
            <v>0</v>
          </cell>
        </row>
        <row r="247">
          <cell r="I247" t="str">
            <v>IT Work Element:  Fogarty 115/12 Project - Construct new 56 MVA substation with 6-12 kV circuits and 9.6 MVAR of capacitors.  (Alberhill 115/12 - New Sub FOGARTY)</v>
          </cell>
          <cell r="J247">
            <v>40330</v>
          </cell>
          <cell r="N247">
            <v>0</v>
          </cell>
          <cell r="O247">
            <v>0</v>
          </cell>
        </row>
        <row r="248">
          <cell r="H248" t="str">
            <v>800063776</v>
          </cell>
          <cell r="I248" t="str">
            <v>FOGARTY: CONSTRUCT NEW SUB WITH 2-115/12KV 28MVA LTC TRANSFORMER AND       4.8MVAR OF CAPACITORS.  INSTALL 12KV RACK TO ACCOMODATE 6-12KV CIRCUITS WITH UG GETAWAYS.</v>
          </cell>
          <cell r="J248">
            <v>40330</v>
          </cell>
          <cell r="K248" t="str">
            <v>X. Vazquez</v>
          </cell>
          <cell r="M248">
            <v>0</v>
          </cell>
          <cell r="N248">
            <v>0</v>
          </cell>
          <cell r="O248">
            <v>2785000</v>
          </cell>
          <cell r="P248">
            <v>389481.12112000003</v>
          </cell>
          <cell r="Q248">
            <v>0</v>
          </cell>
          <cell r="R248">
            <v>0</v>
          </cell>
          <cell r="S248">
            <v>0</v>
          </cell>
          <cell r="T248">
            <v>0</v>
          </cell>
          <cell r="U248">
            <v>0</v>
          </cell>
          <cell r="V248">
            <v>0</v>
          </cell>
          <cell r="W248">
            <v>0</v>
          </cell>
        </row>
        <row r="249">
          <cell r="O249">
            <v>2911000</v>
          </cell>
          <cell r="P249">
            <v>873122.51328000007</v>
          </cell>
          <cell r="Q249">
            <v>0</v>
          </cell>
          <cell r="R249">
            <v>0</v>
          </cell>
          <cell r="S249">
            <v>0</v>
          </cell>
          <cell r="T249">
            <v>0</v>
          </cell>
          <cell r="U249">
            <v>0</v>
          </cell>
          <cell r="V249">
            <v>0</v>
          </cell>
          <cell r="W249">
            <v>0</v>
          </cell>
        </row>
        <row r="250">
          <cell r="I250" t="str">
            <v>CORONA JR.: INSTALL 1 28MVA TRANSFORMER, ADD 2-12KV CIRCUIT &amp; 4800MVAR.</v>
          </cell>
          <cell r="J250">
            <v>40695</v>
          </cell>
          <cell r="K250" t="str">
            <v>X. Vazquez</v>
          </cell>
          <cell r="M250">
            <v>0</v>
          </cell>
          <cell r="N250">
            <v>0</v>
          </cell>
          <cell r="O250">
            <v>0</v>
          </cell>
          <cell r="P250">
            <v>750000</v>
          </cell>
          <cell r="Q250">
            <v>1700000</v>
          </cell>
          <cell r="R250">
            <v>0</v>
          </cell>
          <cell r="S250">
            <v>0</v>
          </cell>
          <cell r="T250">
            <v>0</v>
          </cell>
          <cell r="U250">
            <v>0</v>
          </cell>
          <cell r="V250">
            <v>0</v>
          </cell>
          <cell r="W250">
            <v>0</v>
          </cell>
        </row>
        <row r="251">
          <cell r="O251">
            <v>0</v>
          </cell>
          <cell r="P251">
            <v>750000</v>
          </cell>
          <cell r="Q251">
            <v>1700000</v>
          </cell>
          <cell r="R251">
            <v>0</v>
          </cell>
          <cell r="S251">
            <v>0</v>
          </cell>
          <cell r="T251">
            <v>0</v>
          </cell>
          <cell r="U251">
            <v>0</v>
          </cell>
          <cell r="V251">
            <v>0</v>
          </cell>
          <cell r="W251">
            <v>0</v>
          </cell>
        </row>
        <row r="252">
          <cell r="H252" t="str">
            <v>800063763</v>
          </cell>
          <cell r="I252" t="str">
            <v>CORONA: BUILD A NEW 33KV SWITCHRACK</v>
          </cell>
          <cell r="J252">
            <v>40695</v>
          </cell>
          <cell r="K252" t="str">
            <v>X. Vazquez</v>
          </cell>
          <cell r="M252">
            <v>0</v>
          </cell>
          <cell r="N252">
            <v>0</v>
          </cell>
          <cell r="O252">
            <v>0</v>
          </cell>
          <cell r="P252">
            <v>2559350.0153999999</v>
          </cell>
          <cell r="Q252">
            <v>0</v>
          </cell>
          <cell r="R252">
            <v>0</v>
          </cell>
          <cell r="S252">
            <v>0</v>
          </cell>
          <cell r="T252">
            <v>0</v>
          </cell>
          <cell r="U252">
            <v>0</v>
          </cell>
          <cell r="V252">
            <v>0</v>
          </cell>
          <cell r="W252">
            <v>0</v>
          </cell>
        </row>
        <row r="253">
          <cell r="O253">
            <v>0</v>
          </cell>
          <cell r="P253">
            <v>2559350.0153999999</v>
          </cell>
          <cell r="Q253">
            <v>0</v>
          </cell>
          <cell r="R253">
            <v>0</v>
          </cell>
          <cell r="S253">
            <v>0</v>
          </cell>
          <cell r="T253">
            <v>0</v>
          </cell>
          <cell r="U253">
            <v>0</v>
          </cell>
          <cell r="V253">
            <v>0</v>
          </cell>
          <cell r="W253">
            <v>0</v>
          </cell>
        </row>
        <row r="254">
          <cell r="H254" t="str">
            <v>800063136</v>
          </cell>
          <cell r="I254" t="str">
            <v>HANFORD: ADD 1-12KV CIRCUIT</v>
          </cell>
          <cell r="J254">
            <v>39965</v>
          </cell>
          <cell r="K254" t="str">
            <v>X. Vazquez</v>
          </cell>
          <cell r="M254">
            <v>0</v>
          </cell>
          <cell r="N254">
            <v>0</v>
          </cell>
          <cell r="O254">
            <v>0</v>
          </cell>
          <cell r="P254">
            <v>0</v>
          </cell>
          <cell r="Q254">
            <v>0</v>
          </cell>
          <cell r="R254">
            <v>0</v>
          </cell>
          <cell r="S254">
            <v>0</v>
          </cell>
          <cell r="T254">
            <v>0</v>
          </cell>
          <cell r="U254">
            <v>0</v>
          </cell>
          <cell r="V254">
            <v>0</v>
          </cell>
          <cell r="W254">
            <v>0</v>
          </cell>
        </row>
        <row r="255">
          <cell r="O255">
            <v>0</v>
          </cell>
          <cell r="P255">
            <v>0</v>
          </cell>
          <cell r="Q255">
            <v>0</v>
          </cell>
          <cell r="R255">
            <v>0</v>
          </cell>
          <cell r="S255">
            <v>0</v>
          </cell>
          <cell r="T255">
            <v>0</v>
          </cell>
          <cell r="U255">
            <v>0</v>
          </cell>
          <cell r="V255">
            <v>0</v>
          </cell>
          <cell r="W255">
            <v>0</v>
          </cell>
        </row>
        <row r="256">
          <cell r="H256" t="str">
            <v>800063451</v>
          </cell>
          <cell r="I256" t="str">
            <v>NARROWS SUB: EXTEND RACK POSITION AND INSTALL 2-12KV CIRCUITWITH UG GETAWAY FOR A TOTAL OF 11 CIRCUITS.</v>
          </cell>
          <cell r="J256">
            <v>40330</v>
          </cell>
          <cell r="K256" t="str">
            <v>X. Vazquez</v>
          </cell>
          <cell r="M256">
            <v>0</v>
          </cell>
          <cell r="N256">
            <v>0</v>
          </cell>
          <cell r="O256">
            <v>770000</v>
          </cell>
          <cell r="P256">
            <v>830000</v>
          </cell>
          <cell r="Q256">
            <v>0</v>
          </cell>
          <cell r="R256">
            <v>0</v>
          </cell>
          <cell r="S256">
            <v>0</v>
          </cell>
          <cell r="T256">
            <v>0</v>
          </cell>
          <cell r="U256">
            <v>0</v>
          </cell>
          <cell r="V256">
            <v>0</v>
          </cell>
          <cell r="W256">
            <v>0</v>
          </cell>
        </row>
        <row r="257">
          <cell r="O257">
            <v>770000</v>
          </cell>
          <cell r="P257">
            <v>830000</v>
          </cell>
          <cell r="Q257">
            <v>0</v>
          </cell>
          <cell r="R257">
            <v>0</v>
          </cell>
          <cell r="S257">
            <v>0</v>
          </cell>
          <cell r="T257">
            <v>0</v>
          </cell>
          <cell r="U257">
            <v>0</v>
          </cell>
          <cell r="V257">
            <v>0</v>
          </cell>
          <cell r="W257">
            <v>0</v>
          </cell>
        </row>
        <row r="258">
          <cell r="H258" t="str">
            <v>800063145</v>
          </cell>
          <cell r="I258" t="str">
            <v>PORTERVILLE: INSTALL 1-12KV CIRCUIT</v>
          </cell>
          <cell r="J258">
            <v>39965</v>
          </cell>
          <cell r="K258" t="str">
            <v>X. Vazquez</v>
          </cell>
          <cell r="M258">
            <v>0</v>
          </cell>
          <cell r="N258">
            <v>0</v>
          </cell>
          <cell r="O258">
            <v>150000</v>
          </cell>
          <cell r="P258">
            <v>0</v>
          </cell>
          <cell r="Q258">
            <v>0</v>
          </cell>
          <cell r="R258">
            <v>0</v>
          </cell>
          <cell r="S258">
            <v>0</v>
          </cell>
          <cell r="T258">
            <v>0</v>
          </cell>
          <cell r="U258">
            <v>0</v>
          </cell>
          <cell r="V258">
            <v>0</v>
          </cell>
          <cell r="W258">
            <v>0</v>
          </cell>
        </row>
        <row r="259">
          <cell r="O259">
            <v>150000</v>
          </cell>
          <cell r="P259">
            <v>0</v>
          </cell>
          <cell r="Q259">
            <v>0</v>
          </cell>
          <cell r="R259">
            <v>0</v>
          </cell>
          <cell r="S259">
            <v>0</v>
          </cell>
          <cell r="T259">
            <v>0</v>
          </cell>
          <cell r="U259">
            <v>0</v>
          </cell>
          <cell r="V259">
            <v>0</v>
          </cell>
          <cell r="W259">
            <v>0</v>
          </cell>
        </row>
        <row r="260">
          <cell r="H260" t="str">
            <v>800063385</v>
          </cell>
          <cell r="I260" t="str">
            <v>BOVINE: ADD 1-12KV CIRCUIT</v>
          </cell>
          <cell r="J260">
            <v>39569</v>
          </cell>
          <cell r="K260" t="str">
            <v>X. Vazquez</v>
          </cell>
          <cell r="M260">
            <v>0</v>
          </cell>
          <cell r="N260">
            <v>0</v>
          </cell>
          <cell r="O260">
            <v>0</v>
          </cell>
          <cell r="P260">
            <v>0</v>
          </cell>
          <cell r="Q260">
            <v>0</v>
          </cell>
          <cell r="R260">
            <v>0</v>
          </cell>
          <cell r="S260">
            <v>0</v>
          </cell>
          <cell r="T260">
            <v>0</v>
          </cell>
          <cell r="U260">
            <v>0</v>
          </cell>
          <cell r="V260">
            <v>0</v>
          </cell>
          <cell r="W260">
            <v>0</v>
          </cell>
        </row>
        <row r="261">
          <cell r="O261">
            <v>0</v>
          </cell>
          <cell r="P261">
            <v>0</v>
          </cell>
          <cell r="Q261">
            <v>0</v>
          </cell>
          <cell r="R261">
            <v>0</v>
          </cell>
          <cell r="S261">
            <v>0</v>
          </cell>
          <cell r="T261">
            <v>0</v>
          </cell>
          <cell r="U261">
            <v>0</v>
          </cell>
          <cell r="V261">
            <v>0</v>
          </cell>
          <cell r="W261">
            <v>0</v>
          </cell>
        </row>
        <row r="262">
          <cell r="H262" t="str">
            <v>800063680</v>
          </cell>
          <cell r="I262" t="str">
            <v>CAJALCO: ADD 28MVA W/LTC 115/12KV BANK, ADD 1-12KV          CIRCUITS.</v>
          </cell>
          <cell r="J262">
            <v>39965</v>
          </cell>
          <cell r="K262" t="str">
            <v>X. Vazquez</v>
          </cell>
          <cell r="M262">
            <v>0</v>
          </cell>
          <cell r="N262">
            <v>0</v>
          </cell>
          <cell r="O262">
            <v>4145000</v>
          </cell>
          <cell r="P262">
            <v>0</v>
          </cell>
          <cell r="Q262">
            <v>0</v>
          </cell>
          <cell r="R262">
            <v>0</v>
          </cell>
          <cell r="S262">
            <v>0</v>
          </cell>
          <cell r="T262">
            <v>0</v>
          </cell>
          <cell r="U262">
            <v>0</v>
          </cell>
          <cell r="V262">
            <v>0</v>
          </cell>
          <cell r="W262">
            <v>0</v>
          </cell>
        </row>
        <row r="263">
          <cell r="O263">
            <v>4145000</v>
          </cell>
          <cell r="P263">
            <v>0</v>
          </cell>
          <cell r="Q263">
            <v>0</v>
          </cell>
          <cell r="R263">
            <v>0</v>
          </cell>
          <cell r="S263">
            <v>0</v>
          </cell>
          <cell r="T263">
            <v>0</v>
          </cell>
          <cell r="U263">
            <v>0</v>
          </cell>
          <cell r="V263">
            <v>0</v>
          </cell>
          <cell r="W263">
            <v>0</v>
          </cell>
        </row>
        <row r="264">
          <cell r="H264">
            <v>800063447</v>
          </cell>
          <cell r="I264" t="str">
            <v>CYPRESS SUB: ADD 1 28MVA TRANSFORMER, 1-12KV CIRCUIT POSITION.</v>
          </cell>
          <cell r="J264">
            <v>39965</v>
          </cell>
          <cell r="K264" t="str">
            <v>X. Vazquez</v>
          </cell>
          <cell r="M264">
            <v>0</v>
          </cell>
          <cell r="N264">
            <v>0</v>
          </cell>
          <cell r="O264">
            <v>1109000</v>
          </cell>
          <cell r="P264">
            <v>0</v>
          </cell>
          <cell r="Q264">
            <v>0</v>
          </cell>
          <cell r="R264">
            <v>0</v>
          </cell>
          <cell r="S264">
            <v>0</v>
          </cell>
          <cell r="T264">
            <v>0</v>
          </cell>
          <cell r="U264">
            <v>0</v>
          </cell>
          <cell r="V264">
            <v>0</v>
          </cell>
          <cell r="W264">
            <v>0</v>
          </cell>
        </row>
        <row r="265">
          <cell r="I265" t="str">
            <v xml:space="preserve">Del Amo-Cypress No. 3 66kV Line:  Relocate Del Amo-Cypress #3 to North end of substation.  Move the position 3 dead end structure from South side of 66kV switchrack to the North Side.  Install one (1) engineered steel pole and two (2) wood poles.  Remove </v>
          </cell>
          <cell r="J265">
            <v>39965</v>
          </cell>
          <cell r="O265">
            <v>0</v>
          </cell>
        </row>
        <row r="266">
          <cell r="O266">
            <v>1109000</v>
          </cell>
          <cell r="P266">
            <v>0</v>
          </cell>
          <cell r="Q266">
            <v>0</v>
          </cell>
          <cell r="R266">
            <v>0</v>
          </cell>
          <cell r="S266">
            <v>0</v>
          </cell>
          <cell r="T266">
            <v>0</v>
          </cell>
          <cell r="U266">
            <v>0</v>
          </cell>
          <cell r="V266">
            <v>0</v>
          </cell>
          <cell r="W266">
            <v>0</v>
          </cell>
        </row>
        <row r="267">
          <cell r="H267" t="str">
            <v>800063772</v>
          </cell>
          <cell r="I267" t="str">
            <v>ELSINORE SUB: EQUIP 1-12KV CIRCUIT POSITION WITH UG         GETAWAY</v>
          </cell>
          <cell r="J267">
            <v>39600</v>
          </cell>
          <cell r="K267" t="str">
            <v>X. Vazquez</v>
          </cell>
          <cell r="M267">
            <v>0</v>
          </cell>
          <cell r="N267">
            <v>0</v>
          </cell>
          <cell r="O267">
            <v>0</v>
          </cell>
          <cell r="P267">
            <v>0</v>
          </cell>
          <cell r="Q267">
            <v>0</v>
          </cell>
          <cell r="R267">
            <v>0</v>
          </cell>
          <cell r="S267">
            <v>0</v>
          </cell>
          <cell r="T267">
            <v>0</v>
          </cell>
          <cell r="U267">
            <v>0</v>
          </cell>
          <cell r="V267">
            <v>0</v>
          </cell>
          <cell r="W267">
            <v>0</v>
          </cell>
        </row>
        <row r="268">
          <cell r="O268">
            <v>0</v>
          </cell>
          <cell r="P268">
            <v>0</v>
          </cell>
          <cell r="Q268">
            <v>0</v>
          </cell>
          <cell r="R268">
            <v>0</v>
          </cell>
          <cell r="S268">
            <v>0</v>
          </cell>
          <cell r="T268">
            <v>0</v>
          </cell>
          <cell r="U268">
            <v>0</v>
          </cell>
          <cell r="V268">
            <v>0</v>
          </cell>
          <cell r="W268">
            <v>0</v>
          </cell>
        </row>
        <row r="269">
          <cell r="H269" t="str">
            <v>800063380</v>
          </cell>
          <cell r="I269" t="str">
            <v>LUCAS: INSTALL 1 12 KV CIRCUIT POS DEFER  BANK INCREASE CAPACITY FROM 46.8 TO 56MVA. ADD 3.6MVAR    OF CAPACITORS TO 2010</v>
          </cell>
          <cell r="J269">
            <v>39569</v>
          </cell>
          <cell r="K269" t="str">
            <v>X. Vazquez</v>
          </cell>
          <cell r="M269">
            <v>0</v>
          </cell>
          <cell r="N269">
            <v>0</v>
          </cell>
          <cell r="O269">
            <v>0</v>
          </cell>
          <cell r="P269">
            <v>0</v>
          </cell>
          <cell r="Q269">
            <v>0</v>
          </cell>
          <cell r="R269">
            <v>0</v>
          </cell>
          <cell r="S269">
            <v>0</v>
          </cell>
          <cell r="T269">
            <v>0</v>
          </cell>
          <cell r="U269">
            <v>0</v>
          </cell>
          <cell r="V269">
            <v>0</v>
          </cell>
          <cell r="W269">
            <v>0</v>
          </cell>
        </row>
        <row r="270">
          <cell r="O270">
            <v>0</v>
          </cell>
          <cell r="P270">
            <v>0</v>
          </cell>
          <cell r="Q270">
            <v>0</v>
          </cell>
          <cell r="R270">
            <v>0</v>
          </cell>
          <cell r="S270">
            <v>0</v>
          </cell>
          <cell r="T270">
            <v>0</v>
          </cell>
          <cell r="U270">
            <v>0</v>
          </cell>
          <cell r="V270">
            <v>0</v>
          </cell>
          <cell r="W270">
            <v>0</v>
          </cell>
        </row>
        <row r="271">
          <cell r="H271" t="str">
            <v>800063231</v>
          </cell>
          <cell r="I271" t="str">
            <v>POTRERO: ADD 1-16.0KV CIRCUIT</v>
          </cell>
          <cell r="J271">
            <v>39600</v>
          </cell>
          <cell r="K271" t="str">
            <v>X. Vazquez</v>
          </cell>
          <cell r="M271">
            <v>0</v>
          </cell>
          <cell r="N271">
            <v>0</v>
          </cell>
          <cell r="O271">
            <v>0</v>
          </cell>
          <cell r="P271">
            <v>0</v>
          </cell>
          <cell r="Q271">
            <v>0</v>
          </cell>
          <cell r="R271">
            <v>0</v>
          </cell>
          <cell r="S271">
            <v>0</v>
          </cell>
          <cell r="T271">
            <v>0</v>
          </cell>
          <cell r="U271">
            <v>0</v>
          </cell>
          <cell r="V271">
            <v>0</v>
          </cell>
          <cell r="W271">
            <v>0</v>
          </cell>
        </row>
        <row r="272">
          <cell r="O272">
            <v>0</v>
          </cell>
          <cell r="P272">
            <v>0</v>
          </cell>
          <cell r="Q272">
            <v>0</v>
          </cell>
          <cell r="R272">
            <v>0</v>
          </cell>
          <cell r="S272">
            <v>0</v>
          </cell>
          <cell r="T272">
            <v>0</v>
          </cell>
          <cell r="U272">
            <v>0</v>
          </cell>
          <cell r="V272">
            <v>0</v>
          </cell>
          <cell r="W272">
            <v>0</v>
          </cell>
        </row>
        <row r="273">
          <cell r="H273" t="str">
            <v>800060000</v>
          </cell>
          <cell r="I273" t="str">
            <v>RECTOR-VENICE HILL-VENIDA 66KV SUBTRANS</v>
          </cell>
          <cell r="J273">
            <v>40330</v>
          </cell>
          <cell r="K273" t="str">
            <v>X. Vazquez</v>
          </cell>
          <cell r="M273">
            <v>0</v>
          </cell>
          <cell r="N273">
            <v>0</v>
          </cell>
          <cell r="O273">
            <v>0</v>
          </cell>
          <cell r="P273">
            <v>142000</v>
          </cell>
          <cell r="Q273">
            <v>0</v>
          </cell>
          <cell r="R273">
            <v>0</v>
          </cell>
          <cell r="S273">
            <v>0</v>
          </cell>
          <cell r="T273">
            <v>0</v>
          </cell>
          <cell r="U273">
            <v>0</v>
          </cell>
          <cell r="V273">
            <v>0</v>
          </cell>
          <cell r="W273">
            <v>0</v>
          </cell>
        </row>
        <row r="274">
          <cell r="I274" t="str">
            <v>RECTOR SUB: UPGRADE 66KV POS #7 TO 1200AMP CB, LINE AND LOAD DISCONNECTS. BUILD A NEW 12KV RACK. REPLACE #5 BANK WITH 2-28MVA TRANSFORMERS, 3500AMP CB AND DISCONNECTS.ADD 1-12KV CIRCUIT POSITION.</v>
          </cell>
          <cell r="J274">
            <v>40330</v>
          </cell>
          <cell r="K274" t="str">
            <v>X. Vazquez</v>
          </cell>
          <cell r="M274">
            <v>0</v>
          </cell>
          <cell r="N274">
            <v>0</v>
          </cell>
          <cell r="O274">
            <v>0</v>
          </cell>
          <cell r="P274">
            <v>715000</v>
          </cell>
          <cell r="Q274">
            <v>0</v>
          </cell>
          <cell r="R274">
            <v>0</v>
          </cell>
          <cell r="S274">
            <v>0</v>
          </cell>
          <cell r="T274">
            <v>0</v>
          </cell>
          <cell r="U274">
            <v>0</v>
          </cell>
          <cell r="V274">
            <v>0</v>
          </cell>
          <cell r="W274">
            <v>0</v>
          </cell>
        </row>
        <row r="275">
          <cell r="O275">
            <v>0</v>
          </cell>
          <cell r="P275">
            <v>857000</v>
          </cell>
          <cell r="Q275">
            <v>0</v>
          </cell>
          <cell r="R275">
            <v>0</v>
          </cell>
          <cell r="S275">
            <v>0</v>
          </cell>
          <cell r="T275">
            <v>0</v>
          </cell>
          <cell r="U275">
            <v>0</v>
          </cell>
          <cell r="V275">
            <v>0</v>
          </cell>
          <cell r="W275">
            <v>0</v>
          </cell>
        </row>
        <row r="276">
          <cell r="I276" t="str">
            <v>THOUSAND OAKS: ADD 1-16.0KV CIRCUIT</v>
          </cell>
          <cell r="J276">
            <v>42156</v>
          </cell>
          <cell r="K276" t="str">
            <v>X. Vazquez</v>
          </cell>
          <cell r="M276">
            <v>0</v>
          </cell>
          <cell r="N276">
            <v>0</v>
          </cell>
          <cell r="O276">
            <v>0</v>
          </cell>
          <cell r="P276">
            <v>0</v>
          </cell>
          <cell r="Q276">
            <v>0</v>
          </cell>
          <cell r="R276">
            <v>0</v>
          </cell>
          <cell r="S276">
            <v>0</v>
          </cell>
          <cell r="T276">
            <v>140000</v>
          </cell>
          <cell r="U276">
            <v>300000</v>
          </cell>
          <cell r="V276">
            <v>0</v>
          </cell>
          <cell r="W276">
            <v>0</v>
          </cell>
        </row>
        <row r="277">
          <cell r="O277">
            <v>0</v>
          </cell>
          <cell r="P277">
            <v>0</v>
          </cell>
          <cell r="Q277">
            <v>0</v>
          </cell>
          <cell r="R277">
            <v>0</v>
          </cell>
          <cell r="S277">
            <v>0</v>
          </cell>
          <cell r="T277">
            <v>140000</v>
          </cell>
          <cell r="U277">
            <v>300000</v>
          </cell>
          <cell r="V277">
            <v>0</v>
          </cell>
          <cell r="W277">
            <v>0</v>
          </cell>
        </row>
        <row r="278">
          <cell r="H278" t="str">
            <v>800063157</v>
          </cell>
          <cell r="I278" t="str">
            <v>TULARE SUB: REMOVE FROM SERVICE ALL 4KV BANKS, RACKS,       BREAKERS, RELAYS AND ASSOCIATED EQUIPMENT.</v>
          </cell>
          <cell r="J278">
            <v>40695</v>
          </cell>
          <cell r="K278" t="str">
            <v>X. Vazquez</v>
          </cell>
          <cell r="M278">
            <v>0</v>
          </cell>
          <cell r="N278">
            <v>0</v>
          </cell>
          <cell r="O278">
            <v>0</v>
          </cell>
          <cell r="P278">
            <v>0</v>
          </cell>
          <cell r="Q278">
            <v>230901.10064798401</v>
          </cell>
          <cell r="R278">
            <v>0</v>
          </cell>
          <cell r="S278">
            <v>0</v>
          </cell>
          <cell r="T278">
            <v>0</v>
          </cell>
          <cell r="U278">
            <v>0</v>
          </cell>
          <cell r="V278">
            <v>0</v>
          </cell>
          <cell r="W278">
            <v>0</v>
          </cell>
        </row>
        <row r="279">
          <cell r="O279">
            <v>0</v>
          </cell>
          <cell r="P279">
            <v>0</v>
          </cell>
          <cell r="Q279">
            <v>230901.10064798401</v>
          </cell>
          <cell r="R279">
            <v>0</v>
          </cell>
          <cell r="S279">
            <v>0</v>
          </cell>
          <cell r="T279">
            <v>0</v>
          </cell>
          <cell r="U279">
            <v>0</v>
          </cell>
          <cell r="V279">
            <v>0</v>
          </cell>
          <cell r="W279">
            <v>0</v>
          </cell>
        </row>
        <row r="280">
          <cell r="H280">
            <v>800061546</v>
          </cell>
          <cell r="I280" t="str">
            <v>TRITON 115/12KV: SUBTRANS</v>
          </cell>
          <cell r="J280">
            <v>40299</v>
          </cell>
          <cell r="K280" t="str">
            <v>X. Vazquez</v>
          </cell>
          <cell r="M280">
            <v>0</v>
          </cell>
          <cell r="N280">
            <v>0</v>
          </cell>
          <cell r="O280">
            <v>782000</v>
          </cell>
          <cell r="P280">
            <v>1770000</v>
          </cell>
          <cell r="Q280">
            <v>0</v>
          </cell>
          <cell r="R280">
            <v>0</v>
          </cell>
          <cell r="S280">
            <v>0</v>
          </cell>
          <cell r="T280">
            <v>0</v>
          </cell>
          <cell r="U280">
            <v>0</v>
          </cell>
          <cell r="V280">
            <v>0</v>
          </cell>
          <cell r="W280">
            <v>0</v>
          </cell>
        </row>
        <row r="281">
          <cell r="I281" t="str">
            <v xml:space="preserve">CRE Costs:  TRITON 115/12 - Acquire property and easements for new substation.                                                                                                                                                                     </v>
          </cell>
          <cell r="J281">
            <v>40330</v>
          </cell>
          <cell r="N281">
            <v>0</v>
          </cell>
        </row>
        <row r="282">
          <cell r="I282" t="str">
            <v>IT Work Element:  Triton 115/12KV Project - Construct new 115/12 kV substation with 56 MVA of transformer capacity, 6-12 kV circuits, and 9.6 MVAR of capacitors. Install SA-2.</v>
          </cell>
          <cell r="J282">
            <v>40330</v>
          </cell>
          <cell r="N282">
            <v>0</v>
          </cell>
        </row>
        <row r="283">
          <cell r="H283" t="str">
            <v>800063037</v>
          </cell>
          <cell r="I283" t="str">
            <v>TRITON: CONSTRUCT NEW SUBSTATION WITH 56MVA, 6-12KV CIRCUITS</v>
          </cell>
          <cell r="J283">
            <v>40330</v>
          </cell>
          <cell r="K283" t="str">
            <v>X. Vazquez</v>
          </cell>
          <cell r="M283">
            <v>0</v>
          </cell>
          <cell r="N283">
            <v>0</v>
          </cell>
          <cell r="O283">
            <v>2990000</v>
          </cell>
          <cell r="P283">
            <v>3878000</v>
          </cell>
          <cell r="Q283">
            <v>0</v>
          </cell>
          <cell r="R283">
            <v>0</v>
          </cell>
          <cell r="S283">
            <v>0</v>
          </cell>
          <cell r="T283">
            <v>0</v>
          </cell>
          <cell r="U283">
            <v>0</v>
          </cell>
          <cell r="V283">
            <v>0</v>
          </cell>
          <cell r="W283">
            <v>0</v>
          </cell>
        </row>
        <row r="284">
          <cell r="O284">
            <v>3772000</v>
          </cell>
          <cell r="P284">
            <v>5648000</v>
          </cell>
          <cell r="Q284">
            <v>0</v>
          </cell>
          <cell r="R284">
            <v>0</v>
          </cell>
          <cell r="S284">
            <v>0</v>
          </cell>
          <cell r="T284">
            <v>0</v>
          </cell>
          <cell r="U284">
            <v>0</v>
          </cell>
          <cell r="V284">
            <v>0</v>
          </cell>
          <cell r="W284">
            <v>0</v>
          </cell>
        </row>
        <row r="285">
          <cell r="I285" t="str">
            <v>BAILEY JR.: BUILD NEW 66/12KV STATION WITH 4.8MVAR CAPS.</v>
          </cell>
          <cell r="J285">
            <v>40330</v>
          </cell>
          <cell r="K285" t="str">
            <v>X. Vazquez</v>
          </cell>
          <cell r="M285">
            <v>0</v>
          </cell>
          <cell r="N285">
            <v>0</v>
          </cell>
          <cell r="O285">
            <v>0</v>
          </cell>
          <cell r="P285">
            <v>4250000</v>
          </cell>
          <cell r="Q285">
            <v>0</v>
          </cell>
          <cell r="R285">
            <v>0</v>
          </cell>
          <cell r="S285">
            <v>0</v>
          </cell>
          <cell r="T285">
            <v>0</v>
          </cell>
          <cell r="U285">
            <v>0</v>
          </cell>
          <cell r="V285">
            <v>0</v>
          </cell>
          <cell r="W285">
            <v>0</v>
          </cell>
        </row>
        <row r="286">
          <cell r="O286">
            <v>0</v>
          </cell>
          <cell r="P286">
            <v>4250000</v>
          </cell>
          <cell r="Q286">
            <v>0</v>
          </cell>
          <cell r="R286">
            <v>0</v>
          </cell>
          <cell r="S286">
            <v>0</v>
          </cell>
          <cell r="T286">
            <v>0</v>
          </cell>
          <cell r="U286">
            <v>0</v>
          </cell>
          <cell r="V286">
            <v>0</v>
          </cell>
          <cell r="W286">
            <v>0</v>
          </cell>
        </row>
        <row r="287">
          <cell r="I287" t="str">
            <v>BUNKER: EQUIP 1-12KV CIRCUIT POSITION WITH UG GETAWAY.</v>
          </cell>
          <cell r="J287">
            <v>40695</v>
          </cell>
          <cell r="K287" t="str">
            <v>X. Vazquez</v>
          </cell>
          <cell r="M287">
            <v>0</v>
          </cell>
          <cell r="N287">
            <v>0</v>
          </cell>
          <cell r="O287">
            <v>0</v>
          </cell>
          <cell r="P287">
            <v>60000</v>
          </cell>
          <cell r="Q287">
            <v>150000</v>
          </cell>
          <cell r="R287">
            <v>0</v>
          </cell>
          <cell r="S287">
            <v>0</v>
          </cell>
          <cell r="T287">
            <v>0</v>
          </cell>
          <cell r="U287">
            <v>0</v>
          </cell>
          <cell r="V287">
            <v>0</v>
          </cell>
          <cell r="W287">
            <v>0</v>
          </cell>
        </row>
        <row r="288">
          <cell r="O288">
            <v>0</v>
          </cell>
          <cell r="P288">
            <v>60000</v>
          </cell>
          <cell r="Q288">
            <v>150000</v>
          </cell>
          <cell r="R288">
            <v>0</v>
          </cell>
          <cell r="S288">
            <v>0</v>
          </cell>
          <cell r="T288">
            <v>0</v>
          </cell>
          <cell r="U288">
            <v>0</v>
          </cell>
          <cell r="V288">
            <v>0</v>
          </cell>
          <cell r="W288">
            <v>0</v>
          </cell>
        </row>
        <row r="289">
          <cell r="I289" t="str">
            <v>CAMARILLO: INSTALL 1-16KV CIRCUIT</v>
          </cell>
          <cell r="J289">
            <v>42522</v>
          </cell>
          <cell r="K289" t="str">
            <v>X. Vazquez</v>
          </cell>
          <cell r="M289">
            <v>0</v>
          </cell>
          <cell r="N289">
            <v>0</v>
          </cell>
          <cell r="O289">
            <v>0</v>
          </cell>
          <cell r="P289">
            <v>0</v>
          </cell>
          <cell r="Q289">
            <v>0</v>
          </cell>
          <cell r="R289">
            <v>0</v>
          </cell>
          <cell r="S289">
            <v>0</v>
          </cell>
          <cell r="T289">
            <v>0</v>
          </cell>
          <cell r="U289">
            <v>100000</v>
          </cell>
          <cell r="V289">
            <v>150000</v>
          </cell>
          <cell r="W289">
            <v>0</v>
          </cell>
        </row>
        <row r="290">
          <cell r="O290">
            <v>0</v>
          </cell>
          <cell r="P290">
            <v>0</v>
          </cell>
          <cell r="Q290">
            <v>0</v>
          </cell>
          <cell r="R290">
            <v>0</v>
          </cell>
          <cell r="S290">
            <v>0</v>
          </cell>
          <cell r="T290">
            <v>0</v>
          </cell>
          <cell r="U290">
            <v>100000</v>
          </cell>
          <cell r="V290">
            <v>150000</v>
          </cell>
          <cell r="W290">
            <v>0</v>
          </cell>
        </row>
        <row r="291">
          <cell r="I291" t="str">
            <v>MEMORIAL (PORTERVILLE) SUB-TRANS 66KV: DEAD-END, RE-ROUTE, AND INSTALL POLE SWITCHES AS NECESSARY FROM EXISTING 66KV LINES TO MEET TRANSMISSION PLANNING CRITRIA AND GUIDELINES.</v>
          </cell>
          <cell r="J291">
            <v>41791</v>
          </cell>
          <cell r="K291" t="str">
            <v>X. Vazquez</v>
          </cell>
          <cell r="M291">
            <v>0</v>
          </cell>
          <cell r="N291">
            <v>0</v>
          </cell>
          <cell r="O291">
            <v>0</v>
          </cell>
          <cell r="P291">
            <v>98000</v>
          </cell>
          <cell r="Q291">
            <v>90000</v>
          </cell>
          <cell r="R291">
            <v>748000</v>
          </cell>
          <cell r="S291">
            <v>0</v>
          </cell>
          <cell r="T291">
            <v>0</v>
          </cell>
          <cell r="U291">
            <v>0</v>
          </cell>
          <cell r="V291">
            <v>0</v>
          </cell>
          <cell r="W291">
            <v>0</v>
          </cell>
        </row>
        <row r="292">
          <cell r="H292">
            <v>800063197</v>
          </cell>
          <cell r="I292" t="str">
            <v>Memorial (formerly New Porterville) 66/12 - Construct new 56 MVA substation with 4-12 kV circuits and 9.6 MVAR of capacitors. Install SA-2.  (PWEE# 24709)</v>
          </cell>
          <cell r="J292">
            <v>41791</v>
          </cell>
          <cell r="N292">
            <v>0</v>
          </cell>
          <cell r="O292">
            <v>0</v>
          </cell>
        </row>
        <row r="293">
          <cell r="I293" t="str">
            <v>MEMORIAL ( NEW PORTERVILLE): CONSTRUCT NEW SUB WITH 2-28MVA WITH 9.6 MVAR AND        4-12KV CIRCUITS.</v>
          </cell>
          <cell r="J293">
            <v>41061</v>
          </cell>
          <cell r="K293" t="str">
            <v>X. Vazquez</v>
          </cell>
          <cell r="M293">
            <v>0</v>
          </cell>
          <cell r="N293">
            <v>0</v>
          </cell>
          <cell r="O293">
            <v>0</v>
          </cell>
          <cell r="P293">
            <v>250000</v>
          </cell>
          <cell r="Q293">
            <v>4130000</v>
          </cell>
          <cell r="R293">
            <v>2070000</v>
          </cell>
          <cell r="S293">
            <v>0</v>
          </cell>
          <cell r="T293">
            <v>0</v>
          </cell>
          <cell r="U293">
            <v>0</v>
          </cell>
          <cell r="V293">
            <v>0</v>
          </cell>
          <cell r="W293">
            <v>0</v>
          </cell>
        </row>
        <row r="294">
          <cell r="O294">
            <v>0</v>
          </cell>
          <cell r="P294">
            <v>348000</v>
          </cell>
          <cell r="Q294">
            <v>4220000</v>
          </cell>
          <cell r="R294">
            <v>2818000</v>
          </cell>
          <cell r="S294">
            <v>0</v>
          </cell>
          <cell r="T294">
            <v>0</v>
          </cell>
          <cell r="U294">
            <v>0</v>
          </cell>
          <cell r="V294">
            <v>0</v>
          </cell>
          <cell r="W294">
            <v>0</v>
          </cell>
        </row>
        <row r="295">
          <cell r="H295" t="str">
            <v>800062858</v>
          </cell>
          <cell r="I295" t="str">
            <v>DEVERS JR.: CONSTRUCT NEW 12KV RACK WITH 1-28MVA, 2-12KV CIRCUITS, 4.8 MVAR CAPS.</v>
          </cell>
          <cell r="J295">
            <v>40330</v>
          </cell>
          <cell r="K295" t="str">
            <v>X. Vazquez</v>
          </cell>
          <cell r="M295">
            <v>0</v>
          </cell>
          <cell r="N295">
            <v>0</v>
          </cell>
          <cell r="O295">
            <v>2500000</v>
          </cell>
          <cell r="P295">
            <v>4230000</v>
          </cell>
          <cell r="Q295">
            <v>0</v>
          </cell>
          <cell r="R295">
            <v>0</v>
          </cell>
          <cell r="S295">
            <v>0</v>
          </cell>
          <cell r="T295">
            <v>0</v>
          </cell>
          <cell r="U295">
            <v>0</v>
          </cell>
          <cell r="V295">
            <v>0</v>
          </cell>
          <cell r="W295">
            <v>0</v>
          </cell>
        </row>
        <row r="296">
          <cell r="O296">
            <v>2500000</v>
          </cell>
          <cell r="P296">
            <v>4230000</v>
          </cell>
          <cell r="Q296">
            <v>0</v>
          </cell>
          <cell r="R296">
            <v>0</v>
          </cell>
          <cell r="S296">
            <v>0</v>
          </cell>
          <cell r="T296">
            <v>0</v>
          </cell>
          <cell r="U296">
            <v>0</v>
          </cell>
          <cell r="V296">
            <v>0</v>
          </cell>
          <cell r="W296">
            <v>0</v>
          </cell>
        </row>
        <row r="297">
          <cell r="I297" t="str">
            <v>NELSON: ADD 1-12KV CIRCUIT</v>
          </cell>
          <cell r="J297">
            <v>41791</v>
          </cell>
          <cell r="K297" t="str">
            <v>X. Vazquez</v>
          </cell>
          <cell r="M297">
            <v>0</v>
          </cell>
          <cell r="N297">
            <v>0</v>
          </cell>
          <cell r="O297">
            <v>0</v>
          </cell>
          <cell r="P297">
            <v>0</v>
          </cell>
          <cell r="Q297">
            <v>0</v>
          </cell>
          <cell r="R297">
            <v>0</v>
          </cell>
          <cell r="S297">
            <v>50000</v>
          </cell>
          <cell r="T297">
            <v>150000</v>
          </cell>
          <cell r="U297">
            <v>0</v>
          </cell>
          <cell r="V297">
            <v>0</v>
          </cell>
          <cell r="W297">
            <v>0</v>
          </cell>
        </row>
        <row r="298">
          <cell r="O298">
            <v>0</v>
          </cell>
          <cell r="P298">
            <v>0</v>
          </cell>
          <cell r="Q298">
            <v>0</v>
          </cell>
          <cell r="R298">
            <v>0</v>
          </cell>
          <cell r="S298">
            <v>50000</v>
          </cell>
          <cell r="T298">
            <v>150000</v>
          </cell>
          <cell r="U298">
            <v>0</v>
          </cell>
          <cell r="V298">
            <v>0</v>
          </cell>
          <cell r="W298">
            <v>0</v>
          </cell>
        </row>
        <row r="299">
          <cell r="H299" t="str">
            <v>800063209</v>
          </cell>
          <cell r="I299" t="str">
            <v>NEWBURY: ADD 1-16KV CIRCUIT</v>
          </cell>
          <cell r="J299">
            <v>40695</v>
          </cell>
          <cell r="K299" t="str">
            <v>X. Vazquez</v>
          </cell>
          <cell r="M299">
            <v>0</v>
          </cell>
          <cell r="N299">
            <v>0</v>
          </cell>
          <cell r="O299">
            <v>117000</v>
          </cell>
          <cell r="P299">
            <v>120000</v>
          </cell>
          <cell r="Q299">
            <v>150000</v>
          </cell>
          <cell r="R299">
            <v>0</v>
          </cell>
          <cell r="S299">
            <v>0</v>
          </cell>
          <cell r="T299">
            <v>0</v>
          </cell>
          <cell r="U299">
            <v>0</v>
          </cell>
          <cell r="V299">
            <v>0</v>
          </cell>
          <cell r="W299">
            <v>0</v>
          </cell>
        </row>
        <row r="300">
          <cell r="O300">
            <v>117000</v>
          </cell>
          <cell r="P300">
            <v>120000</v>
          </cell>
          <cell r="Q300">
            <v>150000</v>
          </cell>
          <cell r="R300">
            <v>0</v>
          </cell>
          <cell r="S300">
            <v>0</v>
          </cell>
          <cell r="T300">
            <v>0</v>
          </cell>
          <cell r="U300">
            <v>0</v>
          </cell>
          <cell r="V300">
            <v>0</v>
          </cell>
          <cell r="W300">
            <v>0</v>
          </cell>
        </row>
        <row r="301">
          <cell r="I301" t="str">
            <v>NEWCOMB: INSTALL 1-12KV CIRCUIT.</v>
          </cell>
          <cell r="J301">
            <v>40330</v>
          </cell>
          <cell r="K301" t="str">
            <v>X. Vazquez</v>
          </cell>
          <cell r="M301">
            <v>0</v>
          </cell>
          <cell r="N301">
            <v>0</v>
          </cell>
          <cell r="O301">
            <v>100000</v>
          </cell>
          <cell r="P301">
            <v>0</v>
          </cell>
          <cell r="Q301">
            <v>0</v>
          </cell>
          <cell r="R301">
            <v>0</v>
          </cell>
          <cell r="S301">
            <v>0</v>
          </cell>
          <cell r="T301">
            <v>0</v>
          </cell>
          <cell r="U301">
            <v>0</v>
          </cell>
          <cell r="V301">
            <v>0</v>
          </cell>
          <cell r="W301">
            <v>0</v>
          </cell>
        </row>
        <row r="302">
          <cell r="O302">
            <v>100000</v>
          </cell>
          <cell r="P302">
            <v>0</v>
          </cell>
          <cell r="Q302">
            <v>0</v>
          </cell>
          <cell r="R302">
            <v>0</v>
          </cell>
          <cell r="S302">
            <v>0</v>
          </cell>
          <cell r="T302">
            <v>0</v>
          </cell>
          <cell r="U302">
            <v>0</v>
          </cell>
          <cell r="V302">
            <v>0</v>
          </cell>
          <cell r="W302">
            <v>0</v>
          </cell>
        </row>
        <row r="303">
          <cell r="I303" t="str">
            <v>NORTH OAKS: REPLACE TRANSFORMER BANK WITH 2 28MVA, REPLACE CBS WITH 3500 AND ADD 2 12KV LINE POS</v>
          </cell>
          <cell r="J303">
            <v>41791</v>
          </cell>
          <cell r="K303" t="str">
            <v>X. Vazquez</v>
          </cell>
          <cell r="M303">
            <v>0</v>
          </cell>
          <cell r="N303">
            <v>0</v>
          </cell>
          <cell r="O303">
            <v>0</v>
          </cell>
          <cell r="P303">
            <v>0</v>
          </cell>
          <cell r="Q303">
            <v>0</v>
          </cell>
          <cell r="R303">
            <v>0</v>
          </cell>
          <cell r="S303">
            <v>1400000</v>
          </cell>
          <cell r="T303">
            <v>1270000</v>
          </cell>
          <cell r="U303">
            <v>0</v>
          </cell>
          <cell r="V303">
            <v>0</v>
          </cell>
          <cell r="W303">
            <v>0</v>
          </cell>
        </row>
        <row r="304">
          <cell r="O304">
            <v>0</v>
          </cell>
          <cell r="P304">
            <v>0</v>
          </cell>
          <cell r="Q304">
            <v>0</v>
          </cell>
          <cell r="R304">
            <v>0</v>
          </cell>
          <cell r="S304">
            <v>1400000</v>
          </cell>
          <cell r="T304">
            <v>1270000</v>
          </cell>
          <cell r="U304">
            <v>0</v>
          </cell>
          <cell r="V304">
            <v>0</v>
          </cell>
          <cell r="W304">
            <v>0</v>
          </cell>
        </row>
        <row r="305">
          <cell r="H305" t="str">
            <v>800063213</v>
          </cell>
          <cell r="I305" t="str">
            <v>SOLEMINT: INSTALL 1-16KV CIRCUIT.</v>
          </cell>
          <cell r="J305">
            <v>41061</v>
          </cell>
          <cell r="K305" t="str">
            <v>X. Vazquez</v>
          </cell>
          <cell r="M305">
            <v>0</v>
          </cell>
          <cell r="N305">
            <v>0</v>
          </cell>
          <cell r="O305">
            <v>75000</v>
          </cell>
          <cell r="P305">
            <v>0</v>
          </cell>
          <cell r="Q305">
            <v>80000</v>
          </cell>
          <cell r="R305">
            <v>70000</v>
          </cell>
          <cell r="S305">
            <v>0</v>
          </cell>
          <cell r="T305">
            <v>0</v>
          </cell>
          <cell r="U305">
            <v>0</v>
          </cell>
          <cell r="V305">
            <v>0</v>
          </cell>
          <cell r="W305">
            <v>0</v>
          </cell>
        </row>
        <row r="306">
          <cell r="O306">
            <v>75000</v>
          </cell>
          <cell r="P306">
            <v>0</v>
          </cell>
          <cell r="Q306">
            <v>80000</v>
          </cell>
          <cell r="R306">
            <v>70000</v>
          </cell>
          <cell r="S306">
            <v>0</v>
          </cell>
          <cell r="T306">
            <v>0</v>
          </cell>
          <cell r="U306">
            <v>0</v>
          </cell>
          <cell r="V306">
            <v>0</v>
          </cell>
          <cell r="W306">
            <v>0</v>
          </cell>
        </row>
        <row r="307">
          <cell r="H307" t="str">
            <v>800063225</v>
          </cell>
          <cell r="I307" t="str">
            <v>THOUSAND OAKS: REPLACE 2 20MVA WITH 2 28MVA BANKS, EQUIP 1 16KV WITH CB AND CHANGE BUS TIE, BUS PARALLE WITH 3000AMPS</v>
          </cell>
          <cell r="J307">
            <v>39813</v>
          </cell>
          <cell r="K307" t="str">
            <v>X. Vazquez</v>
          </cell>
          <cell r="M307">
            <v>0</v>
          </cell>
          <cell r="N307">
            <v>0</v>
          </cell>
          <cell r="O307">
            <v>0</v>
          </cell>
          <cell r="P307">
            <v>0</v>
          </cell>
          <cell r="Q307">
            <v>0</v>
          </cell>
          <cell r="R307">
            <v>0</v>
          </cell>
          <cell r="S307">
            <v>0</v>
          </cell>
          <cell r="T307">
            <v>0</v>
          </cell>
          <cell r="U307">
            <v>0</v>
          </cell>
          <cell r="V307">
            <v>0</v>
          </cell>
          <cell r="W307">
            <v>0</v>
          </cell>
        </row>
        <row r="308">
          <cell r="O308">
            <v>0</v>
          </cell>
          <cell r="P308">
            <v>0</v>
          </cell>
          <cell r="Q308">
            <v>0</v>
          </cell>
          <cell r="R308">
            <v>0</v>
          </cell>
          <cell r="S308">
            <v>0</v>
          </cell>
          <cell r="T308">
            <v>0</v>
          </cell>
          <cell r="U308">
            <v>0</v>
          </cell>
          <cell r="V308">
            <v>0</v>
          </cell>
          <cell r="W308">
            <v>0</v>
          </cell>
        </row>
        <row r="309">
          <cell r="I309" t="str">
            <v>RIVERWAY: ADD2 28MVA TRANSFORMER AND 2-12KV CIRCUITS, ADD 9.6 MVAR TO CAPS</v>
          </cell>
          <cell r="J309">
            <v>41426</v>
          </cell>
          <cell r="K309" t="str">
            <v>X. Vazquez</v>
          </cell>
          <cell r="M309">
            <v>0</v>
          </cell>
          <cell r="N309">
            <v>0</v>
          </cell>
          <cell r="O309">
            <v>0</v>
          </cell>
          <cell r="P309">
            <v>0</v>
          </cell>
          <cell r="Q309">
            <v>0</v>
          </cell>
          <cell r="R309">
            <v>1350000</v>
          </cell>
          <cell r="S309">
            <v>980000</v>
          </cell>
          <cell r="T309">
            <v>0</v>
          </cell>
          <cell r="U309">
            <v>0</v>
          </cell>
          <cell r="V309">
            <v>0</v>
          </cell>
          <cell r="W309">
            <v>0</v>
          </cell>
        </row>
        <row r="310">
          <cell r="O310">
            <v>0</v>
          </cell>
          <cell r="P310">
            <v>0</v>
          </cell>
          <cell r="Q310">
            <v>0</v>
          </cell>
          <cell r="R310">
            <v>1350000</v>
          </cell>
          <cell r="S310">
            <v>980000</v>
          </cell>
          <cell r="T310">
            <v>0</v>
          </cell>
          <cell r="U310">
            <v>0</v>
          </cell>
          <cell r="V310">
            <v>0</v>
          </cell>
          <cell r="W310">
            <v>0</v>
          </cell>
        </row>
        <row r="311">
          <cell r="I311" t="str">
            <v>BOXWOOD: INSTALL 2-14MVA BANKS, BUS AND ASSOCIATED EQUIPMENTINSTALL 1-12KV CIRCUIT POS, EXTEND RACK &amp; PROVIDE EQUIPMENT &amp; CIRCUIT BREAKERS, INSTALL 4.8MVAR CAPACITOR BANK.</v>
          </cell>
          <cell r="J311">
            <v>40695</v>
          </cell>
          <cell r="K311" t="str">
            <v>X. Vazquez</v>
          </cell>
          <cell r="M311">
            <v>0</v>
          </cell>
          <cell r="N311">
            <v>0</v>
          </cell>
          <cell r="O311">
            <v>0</v>
          </cell>
          <cell r="P311">
            <v>850000</v>
          </cell>
          <cell r="Q311">
            <v>1000000</v>
          </cell>
          <cell r="R311">
            <v>0</v>
          </cell>
          <cell r="S311">
            <v>0</v>
          </cell>
          <cell r="T311">
            <v>0</v>
          </cell>
          <cell r="U311">
            <v>0</v>
          </cell>
          <cell r="V311">
            <v>0</v>
          </cell>
          <cell r="W311">
            <v>0</v>
          </cell>
        </row>
        <row r="312">
          <cell r="O312">
            <v>0</v>
          </cell>
          <cell r="P312">
            <v>850000</v>
          </cell>
          <cell r="Q312">
            <v>1000000</v>
          </cell>
          <cell r="R312">
            <v>0</v>
          </cell>
          <cell r="S312">
            <v>0</v>
          </cell>
          <cell r="T312">
            <v>0</v>
          </cell>
          <cell r="U312">
            <v>0</v>
          </cell>
          <cell r="V312">
            <v>0</v>
          </cell>
          <cell r="W312">
            <v>0</v>
          </cell>
        </row>
        <row r="313">
          <cell r="H313" t="str">
            <v>800063659</v>
          </cell>
          <cell r="I313" t="str">
            <v>CAJALCO: EQUIP 1-12KV CIRCUIT POSITIONS WITH UG GETAWAY</v>
          </cell>
          <cell r="J313">
            <v>41061</v>
          </cell>
          <cell r="K313" t="str">
            <v>X. Vazquez</v>
          </cell>
          <cell r="M313">
            <v>0</v>
          </cell>
          <cell r="N313">
            <v>0</v>
          </cell>
          <cell r="O313">
            <v>0</v>
          </cell>
          <cell r="P313">
            <v>135000</v>
          </cell>
          <cell r="Q313">
            <v>0</v>
          </cell>
          <cell r="R313">
            <v>0</v>
          </cell>
          <cell r="S313">
            <v>0</v>
          </cell>
          <cell r="T313">
            <v>0</v>
          </cell>
          <cell r="U313">
            <v>0</v>
          </cell>
          <cell r="V313">
            <v>0</v>
          </cell>
          <cell r="W313">
            <v>0</v>
          </cell>
        </row>
        <row r="314">
          <cell r="O314">
            <v>0</v>
          </cell>
          <cell r="P314">
            <v>135000</v>
          </cell>
          <cell r="Q314">
            <v>0</v>
          </cell>
          <cell r="R314">
            <v>0</v>
          </cell>
          <cell r="S314">
            <v>0</v>
          </cell>
          <cell r="T314">
            <v>0</v>
          </cell>
          <cell r="U314">
            <v>0</v>
          </cell>
          <cell r="V314">
            <v>0</v>
          </cell>
          <cell r="W314">
            <v>0</v>
          </cell>
        </row>
        <row r="315">
          <cell r="H315" t="str">
            <v>800063254</v>
          </cell>
          <cell r="I315" t="str">
            <v>LEVY: INCREASE CAPACITY FROM 42.4 TO 70.4. ADD 1-16KV       CIRCUIT. ADD 4.8MVAR OF CAPACITY</v>
          </cell>
          <cell r="J315">
            <v>40695</v>
          </cell>
          <cell r="K315" t="str">
            <v>X. Vazquez</v>
          </cell>
          <cell r="M315">
            <v>0</v>
          </cell>
          <cell r="N315">
            <v>0</v>
          </cell>
          <cell r="O315">
            <v>0</v>
          </cell>
          <cell r="P315">
            <v>3498000</v>
          </cell>
          <cell r="Q315">
            <v>2796000</v>
          </cell>
          <cell r="R315">
            <v>0</v>
          </cell>
          <cell r="S315">
            <v>0</v>
          </cell>
          <cell r="T315">
            <v>0</v>
          </cell>
          <cell r="U315">
            <v>0</v>
          </cell>
          <cell r="V315">
            <v>0</v>
          </cell>
          <cell r="W315">
            <v>0</v>
          </cell>
        </row>
        <row r="316">
          <cell r="O316">
            <v>0</v>
          </cell>
          <cell r="P316">
            <v>3498000</v>
          </cell>
          <cell r="Q316">
            <v>2796000</v>
          </cell>
          <cell r="R316">
            <v>0</v>
          </cell>
          <cell r="S316">
            <v>0</v>
          </cell>
          <cell r="T316">
            <v>0</v>
          </cell>
          <cell r="U316">
            <v>0</v>
          </cell>
          <cell r="V316">
            <v>0</v>
          </cell>
          <cell r="W316">
            <v>0</v>
          </cell>
        </row>
        <row r="317">
          <cell r="I317" t="str">
            <v>STETSON: ADD A NEW 115/12KV 28MVA TRANSFORMER IN A NEW BANK POSITION WITH A NEW 3RD OPERATING BUS.  INSTALL 4800KVAR    CAPACITORS. EQUIP 1-12KV CIRCUIT POSITIONS FOR A TOTAL OF 16</v>
          </cell>
          <cell r="J317">
            <v>40330</v>
          </cell>
          <cell r="K317" t="str">
            <v>X. Vazquez</v>
          </cell>
          <cell r="M317">
            <v>0</v>
          </cell>
          <cell r="N317">
            <v>0</v>
          </cell>
          <cell r="O317">
            <v>0</v>
          </cell>
          <cell r="P317">
            <v>1900000</v>
          </cell>
          <cell r="Q317">
            <v>0</v>
          </cell>
          <cell r="R317">
            <v>0</v>
          </cell>
          <cell r="S317">
            <v>0</v>
          </cell>
          <cell r="T317">
            <v>0</v>
          </cell>
          <cell r="U317">
            <v>0</v>
          </cell>
          <cell r="V317">
            <v>0</v>
          </cell>
          <cell r="W317">
            <v>0</v>
          </cell>
        </row>
        <row r="318">
          <cell r="O318">
            <v>0</v>
          </cell>
          <cell r="P318">
            <v>1900000</v>
          </cell>
          <cell r="Q318">
            <v>0</v>
          </cell>
          <cell r="R318">
            <v>0</v>
          </cell>
          <cell r="S318">
            <v>0</v>
          </cell>
          <cell r="T318">
            <v>0</v>
          </cell>
          <cell r="U318">
            <v>0</v>
          </cell>
          <cell r="V318">
            <v>0</v>
          </cell>
          <cell r="W318">
            <v>0</v>
          </cell>
        </row>
        <row r="319">
          <cell r="I319" t="str">
            <v>MASCOT SUB-TRANS 66KV: DEAD-END, RE-ROUTE, AND INSTALL POLESWITCHES AS NECESSARY FROM EXISTING 66KV LINES TO MEET      TRANSMISSION PLANNING CRITERIA GUIDELINES.</v>
          </cell>
          <cell r="J319">
            <v>40664</v>
          </cell>
          <cell r="K319" t="str">
            <v>X. Vazquez</v>
          </cell>
          <cell r="M319">
            <v>0</v>
          </cell>
          <cell r="N319">
            <v>0</v>
          </cell>
          <cell r="O319">
            <v>0</v>
          </cell>
          <cell r="P319">
            <v>16000</v>
          </cell>
          <cell r="Q319">
            <v>700000</v>
          </cell>
          <cell r="R319">
            <v>0</v>
          </cell>
          <cell r="S319">
            <v>0</v>
          </cell>
          <cell r="T319">
            <v>0</v>
          </cell>
          <cell r="U319">
            <v>0</v>
          </cell>
          <cell r="V319">
            <v>0</v>
          </cell>
          <cell r="W319">
            <v>0</v>
          </cell>
        </row>
        <row r="320">
          <cell r="H320" t="str">
            <v>800063196</v>
          </cell>
          <cell r="I320" t="str">
            <v>MASCOT: CONSTRUCT NEW SUB WITH 56MVA TRANSFORMERS, 4 12KV LINE POSAND 14.4 MVAR CAP BANKSINSTALL1-28MVA BANKS, 66KV POSITION RACK &amp;     BREAKERS, 4 POSITIONS 12KV RACK WITH CIRCUIT BREAKERS AND   4.8MVAR CAPACITOR BANK</v>
          </cell>
          <cell r="J320">
            <v>40695</v>
          </cell>
          <cell r="K320" t="str">
            <v>X. Vazquez</v>
          </cell>
          <cell r="M320">
            <v>0</v>
          </cell>
          <cell r="N320">
            <v>0</v>
          </cell>
          <cell r="O320">
            <v>100000</v>
          </cell>
          <cell r="P320">
            <v>1520000</v>
          </cell>
          <cell r="Q320">
            <v>8565000</v>
          </cell>
          <cell r="R320">
            <v>0</v>
          </cell>
          <cell r="S320">
            <v>0</v>
          </cell>
          <cell r="T320">
            <v>0</v>
          </cell>
          <cell r="U320">
            <v>0</v>
          </cell>
          <cell r="V320">
            <v>0</v>
          </cell>
          <cell r="W320">
            <v>0</v>
          </cell>
        </row>
        <row r="321">
          <cell r="O321">
            <v>100000</v>
          </cell>
          <cell r="P321">
            <v>1536000</v>
          </cell>
          <cell r="Q321">
            <v>9265000</v>
          </cell>
          <cell r="R321">
            <v>0</v>
          </cell>
          <cell r="S321">
            <v>0</v>
          </cell>
          <cell r="T321">
            <v>0</v>
          </cell>
          <cell r="U321">
            <v>0</v>
          </cell>
          <cell r="V321">
            <v>0</v>
          </cell>
          <cell r="W321">
            <v>0</v>
          </cell>
        </row>
        <row r="322">
          <cell r="H322" t="str">
            <v>A005</v>
          </cell>
          <cell r="I322" t="str">
            <v>DEVORE S/T: INSTALL 66KV LINES</v>
          </cell>
          <cell r="J322">
            <v>41061</v>
          </cell>
          <cell r="K322" t="str">
            <v>X. Vazquez</v>
          </cell>
          <cell r="M322">
            <v>0</v>
          </cell>
          <cell r="N322">
            <v>0</v>
          </cell>
          <cell r="O322">
            <v>0</v>
          </cell>
          <cell r="P322">
            <v>4197000</v>
          </cell>
          <cell r="Q322">
            <v>11342000</v>
          </cell>
          <cell r="R322">
            <v>5521000</v>
          </cell>
          <cell r="S322">
            <v>0</v>
          </cell>
          <cell r="T322">
            <v>0</v>
          </cell>
          <cell r="U322">
            <v>0</v>
          </cell>
          <cell r="V322">
            <v>0</v>
          </cell>
          <cell r="W322">
            <v>0</v>
          </cell>
        </row>
        <row r="323">
          <cell r="H323" t="str">
            <v>800063721</v>
          </cell>
          <cell r="I323" t="str">
            <v>Devore Sub: Construct new substation with 56 MVA of capacity. Install 4-12 kV circuit positions and 9.6 MVAR of capacitors.  Install SA-2.</v>
          </cell>
          <cell r="J323">
            <v>41061</v>
          </cell>
          <cell r="O323">
            <v>103000</v>
          </cell>
        </row>
        <row r="324">
          <cell r="I324" t="str">
            <v>Devore Sub: Licensing for new substation.</v>
          </cell>
          <cell r="O324">
            <v>150000</v>
          </cell>
        </row>
        <row r="325">
          <cell r="I325" t="str">
            <v>CRE Costs: New Devore 66/12 -Acquire land in order to build a new substation in northern Fontana.</v>
          </cell>
          <cell r="O325">
            <v>0</v>
          </cell>
        </row>
        <row r="326">
          <cell r="O326">
            <v>253000</v>
          </cell>
          <cell r="P326">
            <v>4197000</v>
          </cell>
          <cell r="Q326">
            <v>11342000</v>
          </cell>
          <cell r="R326">
            <v>5521000</v>
          </cell>
          <cell r="S326">
            <v>0</v>
          </cell>
          <cell r="T326">
            <v>0</v>
          </cell>
          <cell r="U326">
            <v>0</v>
          </cell>
          <cell r="V326">
            <v>0</v>
          </cell>
          <cell r="W326">
            <v>0</v>
          </cell>
        </row>
        <row r="327">
          <cell r="I327" t="str">
            <v>AULD: ADD 2-12KV CIRCUIT POSITIONS WITH UGG</v>
          </cell>
          <cell r="J327">
            <v>40330</v>
          </cell>
          <cell r="K327" t="str">
            <v>X. Vazquez</v>
          </cell>
          <cell r="M327">
            <v>0</v>
          </cell>
          <cell r="N327">
            <v>0</v>
          </cell>
          <cell r="O327">
            <v>0</v>
          </cell>
          <cell r="P327">
            <v>475000</v>
          </cell>
          <cell r="Q327">
            <v>0</v>
          </cell>
          <cell r="R327">
            <v>0</v>
          </cell>
          <cell r="S327">
            <v>0</v>
          </cell>
          <cell r="T327">
            <v>0</v>
          </cell>
          <cell r="U327">
            <v>0</v>
          </cell>
          <cell r="V327">
            <v>0</v>
          </cell>
          <cell r="W327">
            <v>0</v>
          </cell>
        </row>
        <row r="328">
          <cell r="O328">
            <v>0</v>
          </cell>
          <cell r="P328">
            <v>475000</v>
          </cell>
          <cell r="Q328">
            <v>0</v>
          </cell>
          <cell r="R328">
            <v>0</v>
          </cell>
          <cell r="S328">
            <v>0</v>
          </cell>
          <cell r="T328">
            <v>0</v>
          </cell>
          <cell r="U328">
            <v>0</v>
          </cell>
          <cell r="V328">
            <v>0</v>
          </cell>
          <cell r="W328">
            <v>0</v>
          </cell>
        </row>
        <row r="329">
          <cell r="H329" t="str">
            <v>800062978</v>
          </cell>
          <cell r="I329" t="str">
            <v>BARRE: ADD 1-28MVA TRANSFORMER AND EVALUATE ALL ANCILLIARY  EQUIPMENT TO MAXIMIZE CAPACITY OF TRANSFORMER ADDITION.     EQUIP 1-12KV CIRCUIT POSITIONS WITH UG GETAWAY. ADD 4800KVARCAPACITOR BANK</v>
          </cell>
          <cell r="J329">
            <v>40330</v>
          </cell>
          <cell r="K329" t="str">
            <v>X. Vazquez</v>
          </cell>
          <cell r="M329">
            <v>0</v>
          </cell>
          <cell r="N329">
            <v>0</v>
          </cell>
          <cell r="O329">
            <v>1300000</v>
          </cell>
          <cell r="P329">
            <v>1100000</v>
          </cell>
          <cell r="Q329">
            <v>0</v>
          </cell>
          <cell r="R329">
            <v>0</v>
          </cell>
          <cell r="S329">
            <v>0</v>
          </cell>
          <cell r="T329">
            <v>0</v>
          </cell>
          <cell r="U329">
            <v>0</v>
          </cell>
          <cell r="V329">
            <v>0</v>
          </cell>
          <cell r="W329">
            <v>0</v>
          </cell>
        </row>
        <row r="330">
          <cell r="O330">
            <v>1300000</v>
          </cell>
          <cell r="P330">
            <v>1100000</v>
          </cell>
          <cell r="Q330">
            <v>0</v>
          </cell>
          <cell r="R330">
            <v>0</v>
          </cell>
          <cell r="S330">
            <v>0</v>
          </cell>
          <cell r="T330">
            <v>0</v>
          </cell>
          <cell r="U330">
            <v>0</v>
          </cell>
          <cell r="V330">
            <v>0</v>
          </cell>
          <cell r="W330">
            <v>0</v>
          </cell>
        </row>
        <row r="331">
          <cell r="I331" t="str">
            <v>CENTENNIAL SUBTRANS: INSTALL 66KV LINES</v>
          </cell>
          <cell r="J331">
            <v>42522</v>
          </cell>
          <cell r="K331" t="str">
            <v>X. Vazquez</v>
          </cell>
          <cell r="M331">
            <v>0</v>
          </cell>
          <cell r="N331">
            <v>0</v>
          </cell>
          <cell r="O331">
            <v>0</v>
          </cell>
          <cell r="P331">
            <v>0</v>
          </cell>
          <cell r="Q331">
            <v>2300000</v>
          </cell>
          <cell r="R331">
            <v>1800000</v>
          </cell>
          <cell r="S331">
            <v>0</v>
          </cell>
          <cell r="T331">
            <v>0</v>
          </cell>
          <cell r="U331">
            <v>0</v>
          </cell>
          <cell r="V331">
            <v>0</v>
          </cell>
          <cell r="W331">
            <v>0</v>
          </cell>
        </row>
        <row r="332">
          <cell r="I332" t="str">
            <v>CRE Costs:  Centennial</v>
          </cell>
          <cell r="J332">
            <v>42522</v>
          </cell>
          <cell r="N332">
            <v>0</v>
          </cell>
          <cell r="O332">
            <v>0</v>
          </cell>
        </row>
        <row r="333">
          <cell r="H333" t="str">
            <v>800063797</v>
          </cell>
          <cell r="I333" t="str">
            <v>CENTENNIAL: CREATE NEW 28MVA SUBSTATION. ADD 4-12KV CIRCUITSAND 4.8MVAR CAPACITOR BANK</v>
          </cell>
          <cell r="J333">
            <v>42522</v>
          </cell>
          <cell r="K333" t="str">
            <v>X. Vazquez</v>
          </cell>
          <cell r="M333">
            <v>0</v>
          </cell>
          <cell r="N333">
            <v>0</v>
          </cell>
          <cell r="O333">
            <v>0</v>
          </cell>
          <cell r="P333">
            <v>287000</v>
          </cell>
          <cell r="Q333">
            <v>800000</v>
          </cell>
          <cell r="R333">
            <v>3990000</v>
          </cell>
          <cell r="S333">
            <v>0</v>
          </cell>
          <cell r="T333">
            <v>0</v>
          </cell>
          <cell r="U333">
            <v>0</v>
          </cell>
          <cell r="V333">
            <v>0</v>
          </cell>
          <cell r="W333">
            <v>0</v>
          </cell>
        </row>
        <row r="334">
          <cell r="O334">
            <v>0</v>
          </cell>
          <cell r="P334">
            <v>287000</v>
          </cell>
          <cell r="Q334">
            <v>3100000</v>
          </cell>
          <cell r="R334">
            <v>5790000</v>
          </cell>
          <cell r="S334">
            <v>0</v>
          </cell>
          <cell r="T334">
            <v>0</v>
          </cell>
          <cell r="U334">
            <v>0</v>
          </cell>
          <cell r="V334">
            <v>0</v>
          </cell>
          <cell r="W334">
            <v>0</v>
          </cell>
        </row>
        <row r="335">
          <cell r="I335" t="str">
            <v>COLONIA: INSTALL 28MVA BANK POS. 4.8MVAR CAPS, 1-16KV       CIRCUIT POSITIONS</v>
          </cell>
          <cell r="J335">
            <v>41030</v>
          </cell>
          <cell r="K335" t="str">
            <v>X. Vazquez</v>
          </cell>
          <cell r="M335">
            <v>0</v>
          </cell>
          <cell r="N335">
            <v>0</v>
          </cell>
          <cell r="O335">
            <v>0</v>
          </cell>
          <cell r="P335">
            <v>0</v>
          </cell>
          <cell r="Q335">
            <v>700000</v>
          </cell>
          <cell r="R335">
            <v>1300000</v>
          </cell>
          <cell r="S335">
            <v>0</v>
          </cell>
          <cell r="T335">
            <v>0</v>
          </cell>
          <cell r="U335">
            <v>0</v>
          </cell>
          <cell r="V335">
            <v>0</v>
          </cell>
          <cell r="W335">
            <v>0</v>
          </cell>
        </row>
        <row r="336">
          <cell r="O336">
            <v>0</v>
          </cell>
          <cell r="P336">
            <v>0</v>
          </cell>
          <cell r="Q336">
            <v>700000</v>
          </cell>
          <cell r="R336">
            <v>1300000</v>
          </cell>
          <cell r="S336">
            <v>0</v>
          </cell>
          <cell r="T336">
            <v>0</v>
          </cell>
          <cell r="U336">
            <v>0</v>
          </cell>
          <cell r="V336">
            <v>0</v>
          </cell>
          <cell r="W336">
            <v>0</v>
          </cell>
        </row>
        <row r="337">
          <cell r="I337" t="str">
            <v>TULARE SUB-TRANS 66KV: DEAD-END, RE-ROUTE, AND INSTALL POLE SWITCHES AS NECESSARY FROM EXISTING 66KV LINES TO MEET      TRANSMISSION PLANNING CRITERIA GUIDELINES.</v>
          </cell>
          <cell r="J337">
            <v>41426</v>
          </cell>
          <cell r="K337" t="str">
            <v>X. Vazquez</v>
          </cell>
          <cell r="M337">
            <v>0</v>
          </cell>
          <cell r="N337">
            <v>0</v>
          </cell>
          <cell r="O337">
            <v>0</v>
          </cell>
          <cell r="P337">
            <v>0</v>
          </cell>
          <cell r="Q337">
            <v>72000</v>
          </cell>
          <cell r="R337">
            <v>310000</v>
          </cell>
          <cell r="S337">
            <v>4879000</v>
          </cell>
          <cell r="T337">
            <v>0</v>
          </cell>
          <cell r="U337">
            <v>0</v>
          </cell>
          <cell r="V337">
            <v>0</v>
          </cell>
          <cell r="W337">
            <v>0</v>
          </cell>
        </row>
        <row r="338">
          <cell r="H338" t="str">
            <v>800063198</v>
          </cell>
          <cell r="I338" t="str">
            <v>NEW TULARE: CONSTRUCT NEW SUB WITH 2-14MVA BANKS, 66KV POSITION RACK &amp;     CIRCUIT BREAKERS, 4 POSITION 12KV RACK WITH CIRCUIT BREAKERS 9.6 MVAR CAPACITOR BANKS.</v>
          </cell>
          <cell r="J338">
            <v>41426</v>
          </cell>
          <cell r="K338" t="str">
            <v>X. Vazquez</v>
          </cell>
          <cell r="M338">
            <v>0</v>
          </cell>
          <cell r="N338">
            <v>0</v>
          </cell>
          <cell r="O338">
            <v>200000</v>
          </cell>
          <cell r="P338">
            <v>200000</v>
          </cell>
          <cell r="Q338">
            <v>200000</v>
          </cell>
          <cell r="R338">
            <v>2800000</v>
          </cell>
          <cell r="S338">
            <v>4000000</v>
          </cell>
          <cell r="T338">
            <v>0</v>
          </cell>
          <cell r="U338">
            <v>0</v>
          </cell>
          <cell r="V338">
            <v>0</v>
          </cell>
          <cell r="W338">
            <v>0</v>
          </cell>
        </row>
        <row r="339">
          <cell r="O339">
            <v>200000</v>
          </cell>
          <cell r="P339">
            <v>200000</v>
          </cell>
          <cell r="Q339">
            <v>272000</v>
          </cell>
          <cell r="R339">
            <v>3110000</v>
          </cell>
          <cell r="S339">
            <v>8879000</v>
          </cell>
          <cell r="T339">
            <v>0</v>
          </cell>
          <cell r="U339">
            <v>0</v>
          </cell>
          <cell r="V339">
            <v>0</v>
          </cell>
          <cell r="W339">
            <v>0</v>
          </cell>
        </row>
        <row r="340">
          <cell r="I340" t="str">
            <v>GOULD: UPGRADE BANKS TO 2.28MVA UNITS, 1-16KV CIRCUIT POSITION AND 4.8MVAR CAPACITOR.</v>
          </cell>
          <cell r="J340">
            <v>41030</v>
          </cell>
          <cell r="K340" t="str">
            <v>X. Vazquez</v>
          </cell>
          <cell r="M340">
            <v>0</v>
          </cell>
          <cell r="N340">
            <v>0</v>
          </cell>
          <cell r="O340">
            <v>0</v>
          </cell>
          <cell r="P340">
            <v>0</v>
          </cell>
          <cell r="Q340">
            <v>1600000</v>
          </cell>
          <cell r="R340">
            <v>1150000</v>
          </cell>
          <cell r="S340">
            <v>0</v>
          </cell>
          <cell r="T340">
            <v>0</v>
          </cell>
          <cell r="U340">
            <v>0</v>
          </cell>
          <cell r="V340">
            <v>0</v>
          </cell>
          <cell r="W340">
            <v>0</v>
          </cell>
        </row>
        <row r="341">
          <cell r="O341">
            <v>0</v>
          </cell>
          <cell r="P341">
            <v>0</v>
          </cell>
          <cell r="Q341">
            <v>1600000</v>
          </cell>
          <cell r="R341">
            <v>1150000</v>
          </cell>
          <cell r="S341">
            <v>0</v>
          </cell>
          <cell r="T341">
            <v>0</v>
          </cell>
          <cell r="U341">
            <v>0</v>
          </cell>
          <cell r="V341">
            <v>0</v>
          </cell>
          <cell r="W341">
            <v>0</v>
          </cell>
        </row>
        <row r="342">
          <cell r="I342" t="str">
            <v>IVYGLEN: ADD AND EQUIP TWO 12KV CIRCUIT POSITIONS.</v>
          </cell>
          <cell r="J342">
            <v>40695</v>
          </cell>
          <cell r="K342" t="str">
            <v>X. Vazquez</v>
          </cell>
          <cell r="M342">
            <v>0</v>
          </cell>
          <cell r="N342">
            <v>0</v>
          </cell>
          <cell r="O342">
            <v>0</v>
          </cell>
          <cell r="P342">
            <v>100000</v>
          </cell>
          <cell r="Q342">
            <v>110000</v>
          </cell>
          <cell r="R342">
            <v>0</v>
          </cell>
          <cell r="S342">
            <v>0</v>
          </cell>
          <cell r="T342">
            <v>0</v>
          </cell>
          <cell r="U342">
            <v>0</v>
          </cell>
          <cell r="V342">
            <v>0</v>
          </cell>
          <cell r="W342">
            <v>0</v>
          </cell>
        </row>
        <row r="343">
          <cell r="O343">
            <v>0</v>
          </cell>
          <cell r="P343">
            <v>100000</v>
          </cell>
          <cell r="Q343">
            <v>110000</v>
          </cell>
          <cell r="R343">
            <v>0</v>
          </cell>
          <cell r="S343">
            <v>0</v>
          </cell>
          <cell r="T343">
            <v>0</v>
          </cell>
          <cell r="U343">
            <v>0</v>
          </cell>
          <cell r="V343">
            <v>0</v>
          </cell>
          <cell r="W343">
            <v>0</v>
          </cell>
        </row>
        <row r="344">
          <cell r="I344" t="str">
            <v>JEFFERSON: ADD 3-12KV CIRCUITS WITH UG GETAWAYS, INSTALL    1-28MVA, 66/12KV BANK &amp; 1- 4.8MVAR 12KV CAPACITOR BANK</v>
          </cell>
          <cell r="J344">
            <v>42156</v>
          </cell>
          <cell r="K344" t="str">
            <v>X. Vazquez</v>
          </cell>
          <cell r="M344">
            <v>0</v>
          </cell>
          <cell r="N344">
            <v>0</v>
          </cell>
          <cell r="O344">
            <v>0</v>
          </cell>
          <cell r="P344">
            <v>0</v>
          </cell>
          <cell r="Q344">
            <v>0</v>
          </cell>
          <cell r="R344">
            <v>0</v>
          </cell>
          <cell r="S344">
            <v>0</v>
          </cell>
          <cell r="T344">
            <v>1300000</v>
          </cell>
          <cell r="U344">
            <v>1400000</v>
          </cell>
          <cell r="V344">
            <v>0</v>
          </cell>
          <cell r="W344">
            <v>0</v>
          </cell>
        </row>
        <row r="345">
          <cell r="O345">
            <v>0</v>
          </cell>
          <cell r="P345">
            <v>0</v>
          </cell>
          <cell r="Q345">
            <v>0</v>
          </cell>
          <cell r="R345">
            <v>0</v>
          </cell>
          <cell r="S345">
            <v>0</v>
          </cell>
          <cell r="T345">
            <v>1300000</v>
          </cell>
          <cell r="U345">
            <v>1400000</v>
          </cell>
          <cell r="V345">
            <v>0</v>
          </cell>
          <cell r="W345">
            <v>0</v>
          </cell>
        </row>
        <row r="346">
          <cell r="I346" t="str">
            <v>LAS LOMAS: ADD 2-12KV CIRCUITS</v>
          </cell>
          <cell r="J346">
            <v>40695</v>
          </cell>
          <cell r="K346" t="str">
            <v>X. Vazquez</v>
          </cell>
          <cell r="M346">
            <v>0</v>
          </cell>
          <cell r="N346">
            <v>0</v>
          </cell>
          <cell r="O346">
            <v>0</v>
          </cell>
          <cell r="P346">
            <v>150000</v>
          </cell>
          <cell r="Q346">
            <v>200000</v>
          </cell>
          <cell r="R346">
            <v>0</v>
          </cell>
          <cell r="S346">
            <v>0</v>
          </cell>
          <cell r="T346">
            <v>0</v>
          </cell>
          <cell r="U346">
            <v>0</v>
          </cell>
          <cell r="V346">
            <v>0</v>
          </cell>
          <cell r="W346">
            <v>0</v>
          </cell>
        </row>
        <row r="347">
          <cell r="O347">
            <v>0</v>
          </cell>
          <cell r="P347">
            <v>150000</v>
          </cell>
          <cell r="Q347">
            <v>200000</v>
          </cell>
          <cell r="R347">
            <v>0</v>
          </cell>
          <cell r="S347">
            <v>0</v>
          </cell>
          <cell r="T347">
            <v>0</v>
          </cell>
          <cell r="U347">
            <v>0</v>
          </cell>
          <cell r="V347">
            <v>0</v>
          </cell>
          <cell r="W347">
            <v>0</v>
          </cell>
        </row>
        <row r="348">
          <cell r="H348" t="str">
            <v>800063210</v>
          </cell>
          <cell r="I348" t="str">
            <v>NEWBURY: INSTALL 1-28 MVA TRANSFORMER,  1-  BANK &amp; 1-CIRCUIT, ADD 4.8 MVAR TO CAPS</v>
          </cell>
          <cell r="J348">
            <v>39965</v>
          </cell>
          <cell r="K348" t="str">
            <v>X. Vazquez</v>
          </cell>
          <cell r="M348">
            <v>0</v>
          </cell>
          <cell r="N348">
            <v>0</v>
          </cell>
          <cell r="O348">
            <v>2736000</v>
          </cell>
          <cell r="P348">
            <v>0</v>
          </cell>
          <cell r="Q348">
            <v>0</v>
          </cell>
          <cell r="R348">
            <v>0</v>
          </cell>
          <cell r="S348">
            <v>0</v>
          </cell>
          <cell r="T348">
            <v>0</v>
          </cell>
          <cell r="U348">
            <v>0</v>
          </cell>
          <cell r="V348">
            <v>0</v>
          </cell>
          <cell r="W348">
            <v>0</v>
          </cell>
        </row>
        <row r="349">
          <cell r="O349">
            <v>2736000</v>
          </cell>
          <cell r="P349">
            <v>0</v>
          </cell>
          <cell r="Q349">
            <v>0</v>
          </cell>
          <cell r="R349">
            <v>0</v>
          </cell>
          <cell r="S349">
            <v>0</v>
          </cell>
          <cell r="T349">
            <v>0</v>
          </cell>
          <cell r="U349">
            <v>0</v>
          </cell>
          <cell r="V349">
            <v>0</v>
          </cell>
          <cell r="W349">
            <v>0</v>
          </cell>
        </row>
        <row r="350">
          <cell r="I350" t="str">
            <v>NEW VALLEY-NELSON-NUEVO 115KV LINE FROM NUEVO:  WILL TAP    INTO EXISTING VALLEY-NELSON 115KV LINE AT MENIFEE AND MAPES ROAD.  NEW TAP IS APPROX. 9.5 MILES LONG</v>
          </cell>
          <cell r="J350">
            <v>41030</v>
          </cell>
          <cell r="K350" t="str">
            <v>X. Vazquez</v>
          </cell>
          <cell r="M350">
            <v>0</v>
          </cell>
          <cell r="N350">
            <v>0</v>
          </cell>
          <cell r="O350">
            <v>0</v>
          </cell>
          <cell r="P350">
            <v>0</v>
          </cell>
          <cell r="Q350">
            <v>3627000</v>
          </cell>
          <cell r="R350">
            <v>1996000</v>
          </cell>
          <cell r="S350">
            <v>0</v>
          </cell>
          <cell r="T350">
            <v>0</v>
          </cell>
          <cell r="U350">
            <v>0</v>
          </cell>
          <cell r="V350">
            <v>0</v>
          </cell>
          <cell r="W350">
            <v>0</v>
          </cell>
        </row>
        <row r="351">
          <cell r="H351" t="str">
            <v>800063727</v>
          </cell>
          <cell r="I351" t="str">
            <v>NUEVO: CONVERT THE EXISTING 33/12KV SUBSTATION TO 115/12KV  BY CONSTRUCTING A NEW 56MVA SUBSTATIN UTILIZING 2-28MVA IN  SEPARATE BANK POSITIONS, EQUIPPED WITH 6-12KV CIRCUITS W/UG GETAWAYS (SUB TO HAVE ULTIMATE CAPACITY OF 112MVA &amp; 14 CKTS.</v>
          </cell>
          <cell r="J351">
            <v>41030</v>
          </cell>
          <cell r="K351" t="str">
            <v>X. Vazquez</v>
          </cell>
          <cell r="M351">
            <v>0</v>
          </cell>
          <cell r="N351">
            <v>0</v>
          </cell>
          <cell r="O351">
            <v>195000</v>
          </cell>
          <cell r="P351">
            <v>100000</v>
          </cell>
          <cell r="Q351">
            <v>0</v>
          </cell>
          <cell r="R351">
            <v>8022.4</v>
          </cell>
          <cell r="S351">
            <v>7042445.157972577</v>
          </cell>
          <cell r="T351">
            <v>0</v>
          </cell>
          <cell r="U351">
            <v>0</v>
          </cell>
          <cell r="V351">
            <v>0</v>
          </cell>
          <cell r="W351">
            <v>0</v>
          </cell>
        </row>
        <row r="352">
          <cell r="O352">
            <v>195000</v>
          </cell>
          <cell r="P352">
            <v>100000</v>
          </cell>
          <cell r="Q352">
            <v>3627000</v>
          </cell>
          <cell r="R352">
            <v>2004022.4</v>
          </cell>
          <cell r="S352">
            <v>7042445.157972577</v>
          </cell>
          <cell r="T352">
            <v>0</v>
          </cell>
          <cell r="U352">
            <v>0</v>
          </cell>
          <cell r="V352">
            <v>0</v>
          </cell>
          <cell r="W352">
            <v>0</v>
          </cell>
        </row>
        <row r="353">
          <cell r="I353" t="str">
            <v>NUEVO: RETIRE SUBSTATION AND REMOVE ALL EQUIPMENT.  REMOVE  4-12KV CIRCUIT GETAWAYS</v>
          </cell>
          <cell r="J353">
            <v>41030</v>
          </cell>
          <cell r="K353" t="str">
            <v>X. Vazquez</v>
          </cell>
          <cell r="M353">
            <v>0</v>
          </cell>
          <cell r="N353">
            <v>0</v>
          </cell>
          <cell r="O353">
            <v>0</v>
          </cell>
          <cell r="P353">
            <v>0</v>
          </cell>
          <cell r="Q353">
            <v>230000</v>
          </cell>
          <cell r="R353">
            <v>170000</v>
          </cell>
          <cell r="S353">
            <v>0</v>
          </cell>
          <cell r="T353">
            <v>0</v>
          </cell>
          <cell r="U353">
            <v>0</v>
          </cell>
          <cell r="V353">
            <v>0</v>
          </cell>
          <cell r="W353">
            <v>0</v>
          </cell>
        </row>
        <row r="354">
          <cell r="O354">
            <v>0</v>
          </cell>
          <cell r="P354">
            <v>0</v>
          </cell>
          <cell r="Q354">
            <v>230000</v>
          </cell>
          <cell r="R354">
            <v>170000</v>
          </cell>
          <cell r="S354">
            <v>0</v>
          </cell>
          <cell r="T354">
            <v>0</v>
          </cell>
          <cell r="U354">
            <v>0</v>
          </cell>
          <cell r="V354">
            <v>0</v>
          </cell>
          <cell r="W354">
            <v>0</v>
          </cell>
        </row>
        <row r="355">
          <cell r="I355" t="str">
            <v>SAN MIGUEL: INSTALL 1-16KV POSITION, 1-28 MVA UNIT ON THE #2BANK, ADD 4.8 MVAR TO CAPS.</v>
          </cell>
          <cell r="J355">
            <v>41791</v>
          </cell>
          <cell r="K355" t="str">
            <v>X. Vazquez</v>
          </cell>
          <cell r="M355">
            <v>0</v>
          </cell>
          <cell r="N355">
            <v>0</v>
          </cell>
          <cell r="O355">
            <v>0</v>
          </cell>
          <cell r="P355">
            <v>0</v>
          </cell>
          <cell r="Q355">
            <v>0</v>
          </cell>
          <cell r="R355">
            <v>0</v>
          </cell>
          <cell r="S355">
            <v>500000</v>
          </cell>
          <cell r="T355">
            <v>800000</v>
          </cell>
          <cell r="U355">
            <v>0</v>
          </cell>
          <cell r="V355">
            <v>0</v>
          </cell>
          <cell r="W355">
            <v>0</v>
          </cell>
        </row>
        <row r="356">
          <cell r="O356">
            <v>0</v>
          </cell>
          <cell r="P356">
            <v>0</v>
          </cell>
          <cell r="Q356">
            <v>0</v>
          </cell>
          <cell r="R356">
            <v>0</v>
          </cell>
          <cell r="S356">
            <v>500000</v>
          </cell>
          <cell r="T356">
            <v>800000</v>
          </cell>
          <cell r="U356">
            <v>0</v>
          </cell>
          <cell r="V356">
            <v>0</v>
          </cell>
          <cell r="W356">
            <v>0</v>
          </cell>
        </row>
        <row r="357">
          <cell r="I357" t="str">
            <v>SKYLARK: ADD 4TH 28MVA LTC TRANSFORMER.  ADD 4.8 MVAR'S     OF CAPACITORS.  INSTALL 2-12KV CIRCUIT POSITIONS WITH UG    GETAWAYS INSIDE SUB FOR A TOTAL OF 12 CIRCUITS.</v>
          </cell>
          <cell r="J357">
            <v>41030</v>
          </cell>
          <cell r="K357" t="str">
            <v>X. Vazquez</v>
          </cell>
          <cell r="M357">
            <v>0</v>
          </cell>
          <cell r="N357">
            <v>0</v>
          </cell>
          <cell r="O357">
            <v>0</v>
          </cell>
          <cell r="P357">
            <v>0</v>
          </cell>
          <cell r="Q357">
            <v>1060000</v>
          </cell>
          <cell r="R357">
            <v>1040000</v>
          </cell>
          <cell r="S357">
            <v>0</v>
          </cell>
          <cell r="T357">
            <v>0</v>
          </cell>
          <cell r="U357">
            <v>0</v>
          </cell>
          <cell r="V357">
            <v>0</v>
          </cell>
          <cell r="W357">
            <v>0</v>
          </cell>
        </row>
        <row r="358">
          <cell r="O358">
            <v>0</v>
          </cell>
          <cell r="P358">
            <v>0</v>
          </cell>
          <cell r="Q358">
            <v>1060000</v>
          </cell>
          <cell r="R358">
            <v>1040000</v>
          </cell>
          <cell r="S358">
            <v>0</v>
          </cell>
          <cell r="T358">
            <v>0</v>
          </cell>
          <cell r="U358">
            <v>0</v>
          </cell>
          <cell r="V358">
            <v>0</v>
          </cell>
          <cell r="W358">
            <v>0</v>
          </cell>
        </row>
        <row r="359">
          <cell r="H359" t="str">
            <v>800062903</v>
          </cell>
          <cell r="I359" t="str">
            <v>VALLEY: INSTALL A NEW 115/12KV 28MVA TRANSFORMER WITH LTC TO NEW 115KV RACK POSITOIN AT VALLEY NORTH. ADD 4.8MVAR CAPACITORS. CONSTRUCT AND EQUIP A NEW 12KV CIRCUIT POSITIONSWITH UG GETAWAYS.</v>
          </cell>
          <cell r="J359">
            <v>39600</v>
          </cell>
          <cell r="K359" t="str">
            <v>X. Vazquez</v>
          </cell>
          <cell r="M359">
            <v>0</v>
          </cell>
          <cell r="N359">
            <v>0</v>
          </cell>
          <cell r="O359">
            <v>0</v>
          </cell>
          <cell r="P359">
            <v>0</v>
          </cell>
          <cell r="Q359">
            <v>0</v>
          </cell>
          <cell r="R359">
            <v>0</v>
          </cell>
          <cell r="S359">
            <v>0</v>
          </cell>
          <cell r="T359">
            <v>0</v>
          </cell>
          <cell r="U359">
            <v>0</v>
          </cell>
          <cell r="V359">
            <v>0</v>
          </cell>
          <cell r="W359">
            <v>0</v>
          </cell>
        </row>
        <row r="360">
          <cell r="O360">
            <v>0</v>
          </cell>
          <cell r="P360">
            <v>0</v>
          </cell>
          <cell r="Q360">
            <v>0</v>
          </cell>
          <cell r="R360">
            <v>0</v>
          </cell>
          <cell r="S360">
            <v>0</v>
          </cell>
          <cell r="T360">
            <v>0</v>
          </cell>
          <cell r="U360">
            <v>0</v>
          </cell>
          <cell r="V360">
            <v>0</v>
          </cell>
          <cell r="W360">
            <v>0</v>
          </cell>
        </row>
        <row r="361">
          <cell r="I361" t="str">
            <v>FOGARTY: ADD  &amp; EQUIP 1-12KV CIRCUIT POSITIONS W/ UG        GETAWAY</v>
          </cell>
          <cell r="J361">
            <v>41061</v>
          </cell>
          <cell r="K361" t="str">
            <v>X. Vazquez</v>
          </cell>
          <cell r="M361">
            <v>0</v>
          </cell>
          <cell r="N361">
            <v>0</v>
          </cell>
          <cell r="O361">
            <v>0</v>
          </cell>
          <cell r="P361">
            <v>0</v>
          </cell>
          <cell r="Q361">
            <v>120000</v>
          </cell>
          <cell r="R361">
            <v>160000</v>
          </cell>
          <cell r="S361">
            <v>0</v>
          </cell>
          <cell r="T361">
            <v>0</v>
          </cell>
          <cell r="U361">
            <v>0</v>
          </cell>
          <cell r="V361">
            <v>0</v>
          </cell>
          <cell r="W361">
            <v>0</v>
          </cell>
        </row>
        <row r="362">
          <cell r="O362">
            <v>0</v>
          </cell>
          <cell r="P362">
            <v>0</v>
          </cell>
          <cell r="Q362">
            <v>120000</v>
          </cell>
          <cell r="R362">
            <v>160000</v>
          </cell>
          <cell r="S362">
            <v>0</v>
          </cell>
          <cell r="T362">
            <v>0</v>
          </cell>
          <cell r="U362">
            <v>0</v>
          </cell>
          <cell r="V362">
            <v>0</v>
          </cell>
          <cell r="W362">
            <v>0</v>
          </cell>
        </row>
        <row r="363">
          <cell r="H363" t="str">
            <v>800063403</v>
          </cell>
          <cell r="I363" t="str">
            <v>CROWN: ADD 1-28MVA, 1-12KV CIRCUITS, 4800KVAR CAPS</v>
          </cell>
          <cell r="J363">
            <v>39600</v>
          </cell>
          <cell r="K363" t="str">
            <v>X. Vazquez</v>
          </cell>
          <cell r="M363">
            <v>0</v>
          </cell>
          <cell r="N363">
            <v>0</v>
          </cell>
          <cell r="O363">
            <v>0</v>
          </cell>
          <cell r="P363">
            <v>0</v>
          </cell>
          <cell r="Q363">
            <v>0</v>
          </cell>
          <cell r="R363">
            <v>0</v>
          </cell>
          <cell r="S363">
            <v>0</v>
          </cell>
          <cell r="T363">
            <v>0</v>
          </cell>
          <cell r="U363">
            <v>0</v>
          </cell>
          <cell r="V363">
            <v>0</v>
          </cell>
          <cell r="W363">
            <v>0</v>
          </cell>
        </row>
        <row r="364">
          <cell r="O364">
            <v>0</v>
          </cell>
          <cell r="P364">
            <v>0</v>
          </cell>
          <cell r="Q364">
            <v>0</v>
          </cell>
          <cell r="R364">
            <v>0</v>
          </cell>
          <cell r="S364">
            <v>0</v>
          </cell>
          <cell r="T364">
            <v>0</v>
          </cell>
          <cell r="U364">
            <v>0</v>
          </cell>
          <cell r="V364">
            <v>0</v>
          </cell>
          <cell r="W364">
            <v>0</v>
          </cell>
        </row>
        <row r="365">
          <cell r="H365" t="str">
            <v>800062772</v>
          </cell>
          <cell r="I365" t="str">
            <v>MOORPARK: INSTALL 1-28MVA UNIT.</v>
          </cell>
          <cell r="J365">
            <v>39965</v>
          </cell>
          <cell r="K365" t="str">
            <v>X. Vazquez</v>
          </cell>
          <cell r="M365">
            <v>0</v>
          </cell>
          <cell r="N365">
            <v>0</v>
          </cell>
          <cell r="O365">
            <v>710000</v>
          </cell>
          <cell r="P365">
            <v>0</v>
          </cell>
          <cell r="Q365">
            <v>0</v>
          </cell>
          <cell r="R365">
            <v>0</v>
          </cell>
          <cell r="S365">
            <v>0</v>
          </cell>
          <cell r="T365">
            <v>0</v>
          </cell>
          <cell r="U365">
            <v>0</v>
          </cell>
          <cell r="V365">
            <v>0</v>
          </cell>
          <cell r="W365">
            <v>0</v>
          </cell>
        </row>
        <row r="366">
          <cell r="O366">
            <v>710000</v>
          </cell>
          <cell r="P366">
            <v>0</v>
          </cell>
          <cell r="Q366">
            <v>0</v>
          </cell>
          <cell r="R366">
            <v>0</v>
          </cell>
          <cell r="S366">
            <v>0</v>
          </cell>
          <cell r="T366">
            <v>0</v>
          </cell>
          <cell r="U366">
            <v>0</v>
          </cell>
          <cell r="V366">
            <v>0</v>
          </cell>
          <cell r="W366">
            <v>0</v>
          </cell>
        </row>
        <row r="367">
          <cell r="H367" t="str">
            <v>800063402</v>
          </cell>
          <cell r="I367" t="str">
            <v>PARKWOOD: ADD 1-28MVA, 1-12KV CIRCUITS, 4800KVAR CAPS</v>
          </cell>
          <cell r="J367">
            <v>39965</v>
          </cell>
          <cell r="K367" t="str">
            <v>X. Vazquez</v>
          </cell>
          <cell r="M367">
            <v>0</v>
          </cell>
          <cell r="N367">
            <v>0</v>
          </cell>
          <cell r="O367">
            <v>2700000</v>
          </cell>
          <cell r="P367">
            <v>0</v>
          </cell>
          <cell r="Q367">
            <v>0</v>
          </cell>
          <cell r="R367">
            <v>0</v>
          </cell>
          <cell r="S367">
            <v>0</v>
          </cell>
          <cell r="T367">
            <v>0</v>
          </cell>
          <cell r="U367">
            <v>0</v>
          </cell>
          <cell r="V367">
            <v>0</v>
          </cell>
          <cell r="W367">
            <v>0</v>
          </cell>
        </row>
        <row r="368">
          <cell r="O368">
            <v>2700000</v>
          </cell>
          <cell r="P368">
            <v>0</v>
          </cell>
          <cell r="Q368">
            <v>0</v>
          </cell>
          <cell r="R368">
            <v>0</v>
          </cell>
          <cell r="S368">
            <v>0</v>
          </cell>
          <cell r="T368">
            <v>0</v>
          </cell>
          <cell r="U368">
            <v>0</v>
          </cell>
          <cell r="V368">
            <v>0</v>
          </cell>
          <cell r="W368">
            <v>0</v>
          </cell>
        </row>
        <row r="369">
          <cell r="I369" t="str">
            <v>RANDSBURG 115/33KV: INSTALL 14 MVA UNIT.</v>
          </cell>
          <cell r="J369">
            <v>41061</v>
          </cell>
          <cell r="K369" t="str">
            <v>X. Vazquez</v>
          </cell>
          <cell r="M369">
            <v>0</v>
          </cell>
          <cell r="N369">
            <v>0</v>
          </cell>
          <cell r="O369">
            <v>0</v>
          </cell>
          <cell r="P369">
            <v>0</v>
          </cell>
          <cell r="Q369">
            <v>830000</v>
          </cell>
          <cell r="R369">
            <v>770000</v>
          </cell>
          <cell r="S369">
            <v>0</v>
          </cell>
          <cell r="T369">
            <v>0</v>
          </cell>
          <cell r="U369">
            <v>0</v>
          </cell>
          <cell r="V369">
            <v>0</v>
          </cell>
          <cell r="W369">
            <v>0</v>
          </cell>
        </row>
        <row r="370">
          <cell r="O370">
            <v>0</v>
          </cell>
          <cell r="P370">
            <v>0</v>
          </cell>
          <cell r="Q370">
            <v>830000</v>
          </cell>
          <cell r="R370">
            <v>770000</v>
          </cell>
          <cell r="S370">
            <v>0</v>
          </cell>
          <cell r="T370">
            <v>0</v>
          </cell>
          <cell r="U370">
            <v>0</v>
          </cell>
          <cell r="V370">
            <v>0</v>
          </cell>
          <cell r="W370">
            <v>0</v>
          </cell>
        </row>
        <row r="371">
          <cell r="I371" t="str">
            <v>SUN CITY: INSTALL 1-28MVA UNIT, 3-12KV CIRCUITS, &amp; 4.8MVAR  CAPS</v>
          </cell>
          <cell r="J371">
            <v>41395</v>
          </cell>
          <cell r="K371" t="str">
            <v>X. Vazquez</v>
          </cell>
          <cell r="M371">
            <v>0</v>
          </cell>
          <cell r="N371">
            <v>0</v>
          </cell>
          <cell r="O371">
            <v>0</v>
          </cell>
          <cell r="P371">
            <v>0</v>
          </cell>
          <cell r="Q371">
            <v>0</v>
          </cell>
          <cell r="R371">
            <v>2350000</v>
          </cell>
          <cell r="S371">
            <v>2270000</v>
          </cell>
          <cell r="T371">
            <v>0</v>
          </cell>
          <cell r="U371">
            <v>0</v>
          </cell>
          <cell r="V371">
            <v>0</v>
          </cell>
          <cell r="W371">
            <v>0</v>
          </cell>
        </row>
        <row r="372">
          <cell r="O372">
            <v>0</v>
          </cell>
          <cell r="P372">
            <v>0</v>
          </cell>
          <cell r="Q372">
            <v>0</v>
          </cell>
          <cell r="R372">
            <v>2350000</v>
          </cell>
          <cell r="S372">
            <v>2270000</v>
          </cell>
          <cell r="T372">
            <v>0</v>
          </cell>
          <cell r="U372">
            <v>0</v>
          </cell>
          <cell r="V372">
            <v>0</v>
          </cell>
          <cell r="W372">
            <v>0</v>
          </cell>
        </row>
        <row r="373">
          <cell r="I373" t="str">
            <v>MIRA LOMA: ADD SECOND 12KV OPERATING BUS; 1-28MVA UNIT,     1-4.8MVAR UNIT, 3-12KV CB POSITIONS (2 FOR 12KV LINES,      ONE FOR TRANSFORMER); 1-66KV CB.</v>
          </cell>
          <cell r="J373">
            <v>41760</v>
          </cell>
          <cell r="K373" t="str">
            <v>X. Vazquez</v>
          </cell>
          <cell r="M373">
            <v>0</v>
          </cell>
          <cell r="N373">
            <v>0</v>
          </cell>
          <cell r="O373">
            <v>0</v>
          </cell>
          <cell r="P373">
            <v>0</v>
          </cell>
          <cell r="Q373">
            <v>0</v>
          </cell>
          <cell r="R373">
            <v>0</v>
          </cell>
          <cell r="S373">
            <v>1500000</v>
          </cell>
          <cell r="T373">
            <v>1100000</v>
          </cell>
          <cell r="U373">
            <v>0</v>
          </cell>
          <cell r="V373">
            <v>0</v>
          </cell>
          <cell r="W373">
            <v>0</v>
          </cell>
        </row>
        <row r="374">
          <cell r="O374">
            <v>0</v>
          </cell>
          <cell r="P374">
            <v>0</v>
          </cell>
          <cell r="Q374">
            <v>0</v>
          </cell>
          <cell r="R374">
            <v>0</v>
          </cell>
          <cell r="S374">
            <v>1500000</v>
          </cell>
          <cell r="T374">
            <v>1100000</v>
          </cell>
          <cell r="U374">
            <v>0</v>
          </cell>
          <cell r="V374">
            <v>0</v>
          </cell>
          <cell r="W374">
            <v>0</v>
          </cell>
        </row>
        <row r="375">
          <cell r="I375" t="str">
            <v>VALLEY-STADLER 115KV, FORMED BY REBUILDING 18 MI EXIST SGL  CKT 115KV TO DBL CKT, .CONSTR APPROX .6 MI OF NEW 115KV     USING 954 SAC COND, TSP;S AND LIGHT WEIGHT STEEL POLES</v>
          </cell>
          <cell r="J375">
            <v>41760</v>
          </cell>
          <cell r="K375" t="str">
            <v>X. Vazquez</v>
          </cell>
          <cell r="M375">
            <v>0</v>
          </cell>
          <cell r="N375">
            <v>0</v>
          </cell>
          <cell r="O375">
            <v>0</v>
          </cell>
          <cell r="P375">
            <v>0</v>
          </cell>
          <cell r="Q375">
            <v>97000</v>
          </cell>
          <cell r="R375">
            <v>500000</v>
          </cell>
          <cell r="S375">
            <v>15000000</v>
          </cell>
          <cell r="T375">
            <v>7528000</v>
          </cell>
          <cell r="U375">
            <v>0</v>
          </cell>
          <cell r="V375">
            <v>0</v>
          </cell>
          <cell r="W375">
            <v>0</v>
          </cell>
        </row>
        <row r="376">
          <cell r="I376" t="str">
            <v>STADLER SUB: INSTALL 1 115KV LINE POS</v>
          </cell>
          <cell r="J376">
            <v>41791</v>
          </cell>
          <cell r="K376" t="str">
            <v>X. Vazquez</v>
          </cell>
          <cell r="M376">
            <v>0</v>
          </cell>
          <cell r="N376">
            <v>0</v>
          </cell>
          <cell r="O376">
            <v>0</v>
          </cell>
          <cell r="P376">
            <v>0</v>
          </cell>
          <cell r="Q376">
            <v>0</v>
          </cell>
          <cell r="R376">
            <v>0</v>
          </cell>
          <cell r="S376">
            <v>200000</v>
          </cell>
          <cell r="T376">
            <v>300000</v>
          </cell>
          <cell r="U376">
            <v>0</v>
          </cell>
          <cell r="V376">
            <v>0</v>
          </cell>
          <cell r="W376">
            <v>0</v>
          </cell>
        </row>
        <row r="377">
          <cell r="I377" t="str">
            <v>VALLEY SOUTH SUB: INSTALL 1 115KV LINE POS</v>
          </cell>
          <cell r="J377">
            <v>41791</v>
          </cell>
          <cell r="K377" t="str">
            <v>X. Vazquez</v>
          </cell>
          <cell r="M377">
            <v>0</v>
          </cell>
          <cell r="N377">
            <v>0</v>
          </cell>
          <cell r="O377">
            <v>0</v>
          </cell>
          <cell r="P377">
            <v>0</v>
          </cell>
          <cell r="Q377">
            <v>0</v>
          </cell>
          <cell r="R377">
            <v>0</v>
          </cell>
          <cell r="S377">
            <v>350000</v>
          </cell>
          <cell r="T377">
            <v>400000</v>
          </cell>
          <cell r="U377">
            <v>0</v>
          </cell>
          <cell r="V377">
            <v>0</v>
          </cell>
          <cell r="W377">
            <v>0</v>
          </cell>
        </row>
        <row r="378">
          <cell r="I378" t="str">
            <v>MURIETTA: INSTALL 115KV RACK AND POSITONS FOR NEW SUB TO    LOOP THE MORAGE-STADLER 115KV LINE. ADD 2-115KV 28MVA LTC   TRANSFORMERS. ADD 2-4.8MVAR EACH OF CAPACITOR BANKS.</v>
          </cell>
          <cell r="J378">
            <v>41760</v>
          </cell>
          <cell r="K378" t="str">
            <v>X. Vazquez</v>
          </cell>
          <cell r="M378">
            <v>0</v>
          </cell>
          <cell r="N378">
            <v>0</v>
          </cell>
          <cell r="O378">
            <v>0</v>
          </cell>
          <cell r="P378">
            <v>0</v>
          </cell>
          <cell r="Q378">
            <v>100000</v>
          </cell>
          <cell r="R378">
            <v>100000</v>
          </cell>
          <cell r="S378">
            <v>5000000</v>
          </cell>
          <cell r="T378">
            <v>1910000</v>
          </cell>
          <cell r="U378">
            <v>0</v>
          </cell>
          <cell r="V378">
            <v>0</v>
          </cell>
          <cell r="W378">
            <v>0</v>
          </cell>
        </row>
        <row r="379">
          <cell r="O379">
            <v>0</v>
          </cell>
          <cell r="P379">
            <v>0</v>
          </cell>
          <cell r="Q379">
            <v>197000</v>
          </cell>
          <cell r="R379">
            <v>600000</v>
          </cell>
          <cell r="S379">
            <v>20550000</v>
          </cell>
          <cell r="T379">
            <v>10138000</v>
          </cell>
          <cell r="U379">
            <v>0</v>
          </cell>
          <cell r="V379">
            <v>0</v>
          </cell>
          <cell r="W379">
            <v>0</v>
          </cell>
        </row>
        <row r="380">
          <cell r="I380" t="str">
            <v>ROADWAY SUB: INSTALL 28MVA UNIT, 4.8MVAR CAPS, 1-12KV       CIRCUIT, 2ND OPERATING 12KV BUS.</v>
          </cell>
          <cell r="J380">
            <v>40695</v>
          </cell>
          <cell r="K380" t="str">
            <v>X. Vazquez</v>
          </cell>
          <cell r="M380">
            <v>0</v>
          </cell>
          <cell r="N380">
            <v>0</v>
          </cell>
          <cell r="O380">
            <v>0</v>
          </cell>
          <cell r="P380">
            <v>1700000</v>
          </cell>
          <cell r="Q380">
            <v>2300000</v>
          </cell>
          <cell r="R380">
            <v>0</v>
          </cell>
          <cell r="S380">
            <v>0</v>
          </cell>
          <cell r="T380">
            <v>0</v>
          </cell>
          <cell r="U380">
            <v>0</v>
          </cell>
          <cell r="V380">
            <v>0</v>
          </cell>
          <cell r="W380">
            <v>0</v>
          </cell>
        </row>
        <row r="381">
          <cell r="O381">
            <v>0</v>
          </cell>
          <cell r="P381">
            <v>1700000</v>
          </cell>
          <cell r="Q381">
            <v>2300000</v>
          </cell>
          <cell r="R381">
            <v>0</v>
          </cell>
          <cell r="S381">
            <v>0</v>
          </cell>
          <cell r="T381">
            <v>0</v>
          </cell>
          <cell r="U381">
            <v>0</v>
          </cell>
          <cell r="V381">
            <v>0</v>
          </cell>
          <cell r="W381">
            <v>0</v>
          </cell>
        </row>
        <row r="382">
          <cell r="I382" t="str">
            <v>TRITON: 115/12KV- ADD  1-12KV CIRCUITS</v>
          </cell>
          <cell r="J382">
            <v>41791</v>
          </cell>
          <cell r="K382" t="str">
            <v>X. Vazquez</v>
          </cell>
          <cell r="M382">
            <v>0</v>
          </cell>
          <cell r="N382">
            <v>0</v>
          </cell>
          <cell r="O382">
            <v>0</v>
          </cell>
          <cell r="P382">
            <v>0</v>
          </cell>
          <cell r="Q382">
            <v>0</v>
          </cell>
          <cell r="R382">
            <v>0</v>
          </cell>
          <cell r="S382">
            <v>100000</v>
          </cell>
          <cell r="T382">
            <v>120000</v>
          </cell>
          <cell r="U382">
            <v>0</v>
          </cell>
          <cell r="V382">
            <v>0</v>
          </cell>
          <cell r="W382">
            <v>0</v>
          </cell>
        </row>
        <row r="383">
          <cell r="O383">
            <v>0</v>
          </cell>
          <cell r="P383">
            <v>0</v>
          </cell>
          <cell r="Q383">
            <v>0</v>
          </cell>
          <cell r="R383">
            <v>0</v>
          </cell>
          <cell r="S383">
            <v>100000</v>
          </cell>
          <cell r="T383">
            <v>120000</v>
          </cell>
          <cell r="U383">
            <v>0</v>
          </cell>
          <cell r="V383">
            <v>0</v>
          </cell>
          <cell r="W383">
            <v>0</v>
          </cell>
        </row>
        <row r="384">
          <cell r="H384" t="str">
            <v>800063256</v>
          </cell>
          <cell r="I384" t="str">
            <v>FIREHOUSE: ADD ONE NEW 12.0 KV CIRCUIT.</v>
          </cell>
          <cell r="J384">
            <v>39569</v>
          </cell>
          <cell r="K384" t="str">
            <v>X. Vazquez</v>
          </cell>
          <cell r="M384">
            <v>0</v>
          </cell>
          <cell r="N384">
            <v>0</v>
          </cell>
          <cell r="O384">
            <v>0</v>
          </cell>
          <cell r="P384">
            <v>0</v>
          </cell>
          <cell r="Q384">
            <v>0</v>
          </cell>
          <cell r="R384">
            <v>0</v>
          </cell>
          <cell r="S384">
            <v>0</v>
          </cell>
          <cell r="T384">
            <v>0</v>
          </cell>
          <cell r="U384">
            <v>0</v>
          </cell>
          <cell r="V384">
            <v>0</v>
          </cell>
          <cell r="W384">
            <v>0</v>
          </cell>
        </row>
        <row r="385">
          <cell r="O385">
            <v>0</v>
          </cell>
          <cell r="P385">
            <v>0</v>
          </cell>
          <cell r="Q385">
            <v>0</v>
          </cell>
          <cell r="R385">
            <v>0</v>
          </cell>
          <cell r="S385">
            <v>0</v>
          </cell>
          <cell r="T385">
            <v>0</v>
          </cell>
          <cell r="U385">
            <v>0</v>
          </cell>
          <cell r="V385">
            <v>0</v>
          </cell>
          <cell r="W385">
            <v>0</v>
          </cell>
        </row>
        <row r="386">
          <cell r="H386" t="str">
            <v>800062877</v>
          </cell>
          <cell r="I386" t="str">
            <v>MIRA LOMA: ADD ONE 12.0 KV CIRCUIT</v>
          </cell>
          <cell r="J386">
            <v>39569</v>
          </cell>
          <cell r="K386" t="str">
            <v>X. Vazquez</v>
          </cell>
          <cell r="M386">
            <v>0</v>
          </cell>
          <cell r="N386">
            <v>0</v>
          </cell>
          <cell r="O386">
            <v>0</v>
          </cell>
          <cell r="P386">
            <v>0</v>
          </cell>
          <cell r="Q386">
            <v>0</v>
          </cell>
          <cell r="R386">
            <v>0</v>
          </cell>
          <cell r="S386">
            <v>0</v>
          </cell>
          <cell r="T386">
            <v>0</v>
          </cell>
          <cell r="U386">
            <v>0</v>
          </cell>
          <cell r="V386">
            <v>0</v>
          </cell>
          <cell r="W386">
            <v>0</v>
          </cell>
        </row>
        <row r="387">
          <cell r="O387">
            <v>0</v>
          </cell>
          <cell r="P387">
            <v>0</v>
          </cell>
          <cell r="Q387">
            <v>0</v>
          </cell>
          <cell r="R387">
            <v>0</v>
          </cell>
          <cell r="S387">
            <v>0</v>
          </cell>
          <cell r="T387">
            <v>0</v>
          </cell>
          <cell r="U387">
            <v>0</v>
          </cell>
          <cell r="V387">
            <v>0</v>
          </cell>
          <cell r="W387">
            <v>0</v>
          </cell>
        </row>
        <row r="388">
          <cell r="H388" t="str">
            <v>800063269</v>
          </cell>
          <cell r="I388" t="str">
            <v>MIRA LOMA: ADD ONE 12.0 KV CIRCUIT</v>
          </cell>
          <cell r="J388">
            <v>40330</v>
          </cell>
          <cell r="K388" t="str">
            <v>X. Vazquez</v>
          </cell>
          <cell r="M388">
            <v>0</v>
          </cell>
          <cell r="N388">
            <v>0</v>
          </cell>
          <cell r="O388">
            <v>0</v>
          </cell>
          <cell r="P388">
            <v>0</v>
          </cell>
          <cell r="Q388">
            <v>0</v>
          </cell>
          <cell r="R388">
            <v>0</v>
          </cell>
          <cell r="S388">
            <v>0</v>
          </cell>
          <cell r="T388">
            <v>0</v>
          </cell>
          <cell r="U388">
            <v>0</v>
          </cell>
          <cell r="V388">
            <v>0</v>
          </cell>
          <cell r="W388">
            <v>0</v>
          </cell>
        </row>
        <row r="389">
          <cell r="O389">
            <v>0</v>
          </cell>
          <cell r="P389">
            <v>0</v>
          </cell>
          <cell r="Q389">
            <v>0</v>
          </cell>
          <cell r="R389">
            <v>0</v>
          </cell>
          <cell r="S389">
            <v>0</v>
          </cell>
          <cell r="T389">
            <v>0</v>
          </cell>
          <cell r="U389">
            <v>0</v>
          </cell>
          <cell r="V389">
            <v>0</v>
          </cell>
          <cell r="W389">
            <v>0</v>
          </cell>
        </row>
        <row r="390">
          <cell r="H390" t="str">
            <v>800063581</v>
          </cell>
          <cell r="I390" t="str">
            <v>HOMART SUB: INSTALL 1-12 KV CIRCUIT POSITION WITH           UNDERGROUND GETAWAY FOR A TOTAL OF 6. ADD A NEW 28 MVA      TRANSFORMER AND INSTALL SECOND OPERATING BUS. ADD 4.8 MVAR  CAPACITOR BANK.</v>
          </cell>
          <cell r="J390">
            <v>39600</v>
          </cell>
          <cell r="K390" t="str">
            <v>X. Vazquez</v>
          </cell>
          <cell r="M390">
            <v>0</v>
          </cell>
          <cell r="N390">
            <v>0</v>
          </cell>
          <cell r="O390">
            <v>0</v>
          </cell>
          <cell r="P390">
            <v>0</v>
          </cell>
          <cell r="Q390">
            <v>0</v>
          </cell>
          <cell r="R390">
            <v>0</v>
          </cell>
          <cell r="S390">
            <v>0</v>
          </cell>
          <cell r="T390">
            <v>0</v>
          </cell>
          <cell r="U390">
            <v>0</v>
          </cell>
          <cell r="V390">
            <v>0</v>
          </cell>
          <cell r="W390">
            <v>0</v>
          </cell>
        </row>
        <row r="391">
          <cell r="O391">
            <v>0</v>
          </cell>
          <cell r="P391">
            <v>0</v>
          </cell>
          <cell r="Q391">
            <v>0</v>
          </cell>
          <cell r="R391">
            <v>0</v>
          </cell>
          <cell r="S391">
            <v>0</v>
          </cell>
          <cell r="T391">
            <v>0</v>
          </cell>
          <cell r="U391">
            <v>0</v>
          </cell>
          <cell r="V391">
            <v>0</v>
          </cell>
          <cell r="W391">
            <v>0</v>
          </cell>
        </row>
        <row r="392">
          <cell r="H392" t="str">
            <v>800063692</v>
          </cell>
          <cell r="I392" t="str">
            <v>MARASCHINO SUB: ADD 2-12 KV CIRCUIT POSITIONS WITHUNDERGROUND GETAWAYS FOR A TOTAL OF 10. ADD 4.8 MVARCAPACITOR BANK. ADD NEW 28 MVA WITH LTC &amp;  INSTALL SECOND12 KV OPERATING BUS.  UPGRADE ALL NECESSARY DISCONNECTS,BREAKERS, AND BUS WORK TO OBTAIN FULL 13</v>
          </cell>
          <cell r="J392">
            <v>39600</v>
          </cell>
          <cell r="K392" t="str">
            <v>X. Vazquez</v>
          </cell>
          <cell r="M392">
            <v>0</v>
          </cell>
          <cell r="N392">
            <v>0</v>
          </cell>
          <cell r="O392">
            <v>0</v>
          </cell>
          <cell r="P392">
            <v>0</v>
          </cell>
          <cell r="Q392">
            <v>0</v>
          </cell>
          <cell r="R392">
            <v>0</v>
          </cell>
          <cell r="S392">
            <v>0</v>
          </cell>
          <cell r="T392">
            <v>0</v>
          </cell>
          <cell r="U392">
            <v>0</v>
          </cell>
          <cell r="V392">
            <v>0</v>
          </cell>
          <cell r="W392">
            <v>0</v>
          </cell>
        </row>
        <row r="393">
          <cell r="O393">
            <v>0</v>
          </cell>
          <cell r="P393">
            <v>0</v>
          </cell>
          <cell r="Q393">
            <v>0</v>
          </cell>
          <cell r="R393">
            <v>0</v>
          </cell>
          <cell r="S393">
            <v>0</v>
          </cell>
          <cell r="T393">
            <v>0</v>
          </cell>
          <cell r="U393">
            <v>0</v>
          </cell>
          <cell r="V393">
            <v>0</v>
          </cell>
          <cell r="W393">
            <v>0</v>
          </cell>
        </row>
        <row r="394">
          <cell r="H394" t="str">
            <v>800063291</v>
          </cell>
          <cell r="I394" t="str">
            <v>GONZALES : INSTALL 1 16KV CKT POS</v>
          </cell>
          <cell r="J394">
            <v>39965</v>
          </cell>
          <cell r="K394" t="str">
            <v>X. Vazquez</v>
          </cell>
          <cell r="M394">
            <v>0</v>
          </cell>
          <cell r="N394">
            <v>0</v>
          </cell>
          <cell r="O394">
            <v>163000</v>
          </cell>
          <cell r="P394">
            <v>0</v>
          </cell>
          <cell r="Q394">
            <v>0</v>
          </cell>
          <cell r="R394">
            <v>0</v>
          </cell>
          <cell r="S394">
            <v>0</v>
          </cell>
          <cell r="T394">
            <v>0</v>
          </cell>
          <cell r="U394">
            <v>0</v>
          </cell>
          <cell r="V394">
            <v>0</v>
          </cell>
          <cell r="W394">
            <v>0</v>
          </cell>
        </row>
        <row r="395">
          <cell r="O395">
            <v>163000</v>
          </cell>
          <cell r="P395">
            <v>0</v>
          </cell>
          <cell r="Q395">
            <v>0</v>
          </cell>
          <cell r="R395">
            <v>0</v>
          </cell>
          <cell r="S395">
            <v>0</v>
          </cell>
          <cell r="T395">
            <v>0</v>
          </cell>
          <cell r="U395">
            <v>0</v>
          </cell>
          <cell r="V395">
            <v>0</v>
          </cell>
          <cell r="W395">
            <v>0</v>
          </cell>
        </row>
        <row r="396">
          <cell r="H396" t="str">
            <v>800063185</v>
          </cell>
          <cell r="I396" t="str">
            <v>MONOLITH INSTALL 2 14MVA B BANKS 2 66KV CBS 2 12KV CBS AND 1 12 KV CAP BANK.</v>
          </cell>
          <cell r="J396">
            <v>39600</v>
          </cell>
          <cell r="K396" t="str">
            <v>X. Vazquez</v>
          </cell>
          <cell r="M396">
            <v>0</v>
          </cell>
          <cell r="N396">
            <v>0</v>
          </cell>
          <cell r="O396">
            <v>0</v>
          </cell>
          <cell r="P396">
            <v>0</v>
          </cell>
          <cell r="Q396">
            <v>0</v>
          </cell>
          <cell r="R396">
            <v>0</v>
          </cell>
          <cell r="S396">
            <v>0</v>
          </cell>
          <cell r="T396">
            <v>0</v>
          </cell>
          <cell r="U396">
            <v>0</v>
          </cell>
          <cell r="V396">
            <v>0</v>
          </cell>
          <cell r="W396">
            <v>0</v>
          </cell>
        </row>
        <row r="397">
          <cell r="O397">
            <v>0</v>
          </cell>
          <cell r="P397">
            <v>0</v>
          </cell>
          <cell r="Q397">
            <v>0</v>
          </cell>
          <cell r="R397">
            <v>0</v>
          </cell>
          <cell r="S397">
            <v>0</v>
          </cell>
          <cell r="T397">
            <v>0</v>
          </cell>
          <cell r="U397">
            <v>0</v>
          </cell>
          <cell r="V397">
            <v>0</v>
          </cell>
          <cell r="W397">
            <v>0</v>
          </cell>
        </row>
        <row r="398">
          <cell r="I398" t="str">
            <v>LA CANADA ADD 1 16KV CKT</v>
          </cell>
          <cell r="J398">
            <v>41426</v>
          </cell>
          <cell r="K398" t="str">
            <v>X. Vazquez</v>
          </cell>
          <cell r="M398">
            <v>0</v>
          </cell>
          <cell r="N398">
            <v>0</v>
          </cell>
          <cell r="O398">
            <v>0</v>
          </cell>
          <cell r="P398">
            <v>0</v>
          </cell>
          <cell r="Q398">
            <v>0</v>
          </cell>
          <cell r="R398">
            <v>58000</v>
          </cell>
          <cell r="S398">
            <v>250000</v>
          </cell>
          <cell r="T398">
            <v>0</v>
          </cell>
          <cell r="U398">
            <v>0</v>
          </cell>
          <cell r="V398">
            <v>0</v>
          </cell>
          <cell r="W398">
            <v>0</v>
          </cell>
        </row>
        <row r="399">
          <cell r="H399" t="str">
            <v>800063083</v>
          </cell>
          <cell r="I399" t="str">
            <v>La Canada</v>
          </cell>
          <cell r="J399">
            <v>39965</v>
          </cell>
          <cell r="K399" t="str">
            <v>X. Vazquez</v>
          </cell>
          <cell r="M399">
            <v>0</v>
          </cell>
          <cell r="N399">
            <v>0</v>
          </cell>
          <cell r="O399">
            <v>0</v>
          </cell>
          <cell r="P399">
            <v>0</v>
          </cell>
          <cell r="Q399">
            <v>0</v>
          </cell>
          <cell r="R399">
            <v>0</v>
          </cell>
          <cell r="S399">
            <v>0</v>
          </cell>
          <cell r="T399">
            <v>0</v>
          </cell>
          <cell r="U399">
            <v>0</v>
          </cell>
          <cell r="V399">
            <v>0</v>
          </cell>
          <cell r="W399">
            <v>0</v>
          </cell>
        </row>
        <row r="400">
          <cell r="O400">
            <v>0</v>
          </cell>
          <cell r="P400">
            <v>0</v>
          </cell>
          <cell r="Q400">
            <v>0</v>
          </cell>
          <cell r="R400">
            <v>58000</v>
          </cell>
          <cell r="S400">
            <v>250000</v>
          </cell>
          <cell r="T400">
            <v>0</v>
          </cell>
          <cell r="U400">
            <v>0</v>
          </cell>
          <cell r="V400">
            <v>0</v>
          </cell>
          <cell r="W400">
            <v>0</v>
          </cell>
        </row>
        <row r="401">
          <cell r="H401" t="str">
            <v>800063499</v>
          </cell>
          <cell r="I401" t="str">
            <v>MIRAGE JR SUB INSTALL 2 28MVA 115/12KV TRANSFORMERS, 2 66KV BANK POS AND 6 12KV CIRCUIT POS</v>
          </cell>
          <cell r="J401">
            <v>40695</v>
          </cell>
          <cell r="K401" t="str">
            <v>X. Vazquez</v>
          </cell>
          <cell r="M401">
            <v>0</v>
          </cell>
          <cell r="N401">
            <v>0</v>
          </cell>
          <cell r="O401">
            <v>0</v>
          </cell>
          <cell r="P401">
            <v>1438490.02156</v>
          </cell>
          <cell r="Q401">
            <v>4732000</v>
          </cell>
          <cell r="R401">
            <v>0</v>
          </cell>
          <cell r="S401">
            <v>0</v>
          </cell>
          <cell r="T401">
            <v>0</v>
          </cell>
          <cell r="U401">
            <v>0</v>
          </cell>
          <cell r="V401">
            <v>0</v>
          </cell>
          <cell r="W401">
            <v>0</v>
          </cell>
        </row>
        <row r="402">
          <cell r="O402">
            <v>0</v>
          </cell>
          <cell r="P402">
            <v>1438490.02156</v>
          </cell>
          <cell r="Q402">
            <v>4732000</v>
          </cell>
          <cell r="R402">
            <v>0</v>
          </cell>
          <cell r="S402">
            <v>0</v>
          </cell>
          <cell r="T402">
            <v>0</v>
          </cell>
          <cell r="U402">
            <v>0</v>
          </cell>
          <cell r="V402">
            <v>0</v>
          </cell>
          <cell r="W402">
            <v>0</v>
          </cell>
        </row>
        <row r="403">
          <cell r="I403" t="str">
            <v>MORONGO NEW 33/12KV 5 MVA SUB</v>
          </cell>
          <cell r="J403">
            <v>41791</v>
          </cell>
          <cell r="K403" t="str">
            <v>X. Vazquez</v>
          </cell>
          <cell r="M403">
            <v>0</v>
          </cell>
          <cell r="N403">
            <v>0</v>
          </cell>
          <cell r="O403">
            <v>0</v>
          </cell>
          <cell r="P403">
            <v>0</v>
          </cell>
          <cell r="Q403">
            <v>0</v>
          </cell>
          <cell r="R403">
            <v>0</v>
          </cell>
          <cell r="S403">
            <v>700000</v>
          </cell>
          <cell r="T403">
            <v>800000</v>
          </cell>
          <cell r="U403">
            <v>0</v>
          </cell>
          <cell r="V403">
            <v>0</v>
          </cell>
          <cell r="W403">
            <v>0</v>
          </cell>
        </row>
        <row r="404">
          <cell r="O404">
            <v>0</v>
          </cell>
          <cell r="P404">
            <v>0</v>
          </cell>
          <cell r="Q404">
            <v>0</v>
          </cell>
          <cell r="R404">
            <v>0</v>
          </cell>
          <cell r="S404">
            <v>700000</v>
          </cell>
          <cell r="T404">
            <v>800000</v>
          </cell>
          <cell r="U404">
            <v>0</v>
          </cell>
          <cell r="V404">
            <v>0</v>
          </cell>
          <cell r="W404">
            <v>0</v>
          </cell>
        </row>
        <row r="405">
          <cell r="H405" t="str">
            <v>800063710</v>
          </cell>
          <cell r="I405" t="str">
            <v>CALCITY REBUILD SUB TO ACCOMMODATE NEW 33/12KV 28MVA BANK AND ADD 1 12KV CKT</v>
          </cell>
          <cell r="J405">
            <v>39600</v>
          </cell>
          <cell r="K405" t="str">
            <v>X. Vazquez</v>
          </cell>
          <cell r="M405">
            <v>0</v>
          </cell>
          <cell r="N405">
            <v>0</v>
          </cell>
          <cell r="O405">
            <v>0</v>
          </cell>
          <cell r="P405">
            <v>0</v>
          </cell>
          <cell r="Q405">
            <v>0</v>
          </cell>
          <cell r="R405">
            <v>0</v>
          </cell>
          <cell r="S405">
            <v>0</v>
          </cell>
          <cell r="T405">
            <v>0</v>
          </cell>
          <cell r="U405">
            <v>0</v>
          </cell>
          <cell r="V405">
            <v>0</v>
          </cell>
          <cell r="W405">
            <v>0</v>
          </cell>
        </row>
        <row r="406">
          <cell r="O406">
            <v>0</v>
          </cell>
          <cell r="P406">
            <v>0</v>
          </cell>
          <cell r="Q406">
            <v>0</v>
          </cell>
          <cell r="R406">
            <v>0</v>
          </cell>
          <cell r="S406">
            <v>0</v>
          </cell>
          <cell r="T406">
            <v>0</v>
          </cell>
          <cell r="U406">
            <v>0</v>
          </cell>
          <cell r="V406">
            <v>0</v>
          </cell>
          <cell r="W406">
            <v>0</v>
          </cell>
        </row>
        <row r="407">
          <cell r="I407" t="str">
            <v>DIVISADERO: RETIRE FACILITIES</v>
          </cell>
          <cell r="J407">
            <v>40330</v>
          </cell>
          <cell r="K407" t="str">
            <v>X. Vazquez</v>
          </cell>
          <cell r="M407">
            <v>0</v>
          </cell>
          <cell r="N407">
            <v>0</v>
          </cell>
          <cell r="O407">
            <v>0</v>
          </cell>
          <cell r="P407">
            <v>150000</v>
          </cell>
          <cell r="Q407">
            <v>0</v>
          </cell>
          <cell r="R407">
            <v>0</v>
          </cell>
          <cell r="S407">
            <v>0</v>
          </cell>
          <cell r="T407">
            <v>0</v>
          </cell>
          <cell r="U407">
            <v>0</v>
          </cell>
          <cell r="V407">
            <v>0</v>
          </cell>
          <cell r="W407">
            <v>0</v>
          </cell>
        </row>
        <row r="408">
          <cell r="O408">
            <v>0</v>
          </cell>
          <cell r="P408">
            <v>150000</v>
          </cell>
          <cell r="Q408">
            <v>0</v>
          </cell>
          <cell r="R408">
            <v>0</v>
          </cell>
          <cell r="S408">
            <v>0</v>
          </cell>
          <cell r="T408">
            <v>0</v>
          </cell>
          <cell r="U408">
            <v>0</v>
          </cell>
          <cell r="V408">
            <v>0</v>
          </cell>
          <cell r="W408">
            <v>0</v>
          </cell>
        </row>
        <row r="409">
          <cell r="H409" t="str">
            <v>800063268</v>
          </cell>
          <cell r="I409" t="str">
            <v>ELIZABETH LAKE: INSTALL 1 16KV LINE POS</v>
          </cell>
          <cell r="J409">
            <v>42522</v>
          </cell>
          <cell r="K409" t="str">
            <v>X. Vazquez</v>
          </cell>
          <cell r="M409">
            <v>0</v>
          </cell>
          <cell r="N409">
            <v>0</v>
          </cell>
          <cell r="O409">
            <v>800000</v>
          </cell>
          <cell r="P409">
            <v>0</v>
          </cell>
          <cell r="Q409">
            <v>0</v>
          </cell>
          <cell r="R409">
            <v>0</v>
          </cell>
          <cell r="S409">
            <v>0</v>
          </cell>
          <cell r="T409">
            <v>0</v>
          </cell>
          <cell r="U409">
            <v>100000</v>
          </cell>
          <cell r="V409">
            <v>150000</v>
          </cell>
          <cell r="W409">
            <v>0</v>
          </cell>
        </row>
        <row r="410">
          <cell r="O410">
            <v>800000</v>
          </cell>
          <cell r="P410">
            <v>0</v>
          </cell>
          <cell r="Q410">
            <v>0</v>
          </cell>
          <cell r="R410">
            <v>0</v>
          </cell>
          <cell r="S410">
            <v>0</v>
          </cell>
          <cell r="T410">
            <v>0</v>
          </cell>
          <cell r="U410">
            <v>100000</v>
          </cell>
          <cell r="V410">
            <v>150000</v>
          </cell>
          <cell r="W410">
            <v>0</v>
          </cell>
        </row>
        <row r="411">
          <cell r="I411" t="str">
            <v>EXETER: RETIRE FACILITIES</v>
          </cell>
          <cell r="J411">
            <v>40330</v>
          </cell>
          <cell r="K411" t="str">
            <v>X. Vazquez</v>
          </cell>
          <cell r="M411">
            <v>0</v>
          </cell>
          <cell r="N411">
            <v>0</v>
          </cell>
          <cell r="O411">
            <v>0</v>
          </cell>
          <cell r="P411">
            <v>320000</v>
          </cell>
          <cell r="Q411">
            <v>0</v>
          </cell>
          <cell r="R411">
            <v>0</v>
          </cell>
          <cell r="S411">
            <v>0</v>
          </cell>
          <cell r="T411">
            <v>0</v>
          </cell>
          <cell r="U411">
            <v>0</v>
          </cell>
          <cell r="V411">
            <v>0</v>
          </cell>
          <cell r="W411">
            <v>0</v>
          </cell>
        </row>
        <row r="412">
          <cell r="O412">
            <v>0</v>
          </cell>
          <cell r="P412">
            <v>320000</v>
          </cell>
          <cell r="Q412">
            <v>0</v>
          </cell>
          <cell r="R412">
            <v>0</v>
          </cell>
          <cell r="S412">
            <v>0</v>
          </cell>
          <cell r="T412">
            <v>0</v>
          </cell>
          <cell r="U412">
            <v>0</v>
          </cell>
          <cell r="V412">
            <v>0</v>
          </cell>
          <cell r="W412">
            <v>0</v>
          </cell>
        </row>
        <row r="413">
          <cell r="I413" t="str">
            <v>GRANGEVILLE: RETIRE FACILITIES</v>
          </cell>
          <cell r="J413">
            <v>40330</v>
          </cell>
          <cell r="K413" t="str">
            <v>X. Vazquez</v>
          </cell>
          <cell r="M413">
            <v>0</v>
          </cell>
          <cell r="N413">
            <v>0</v>
          </cell>
          <cell r="O413">
            <v>0</v>
          </cell>
          <cell r="P413">
            <v>250000</v>
          </cell>
          <cell r="Q413">
            <v>0</v>
          </cell>
          <cell r="R413">
            <v>0</v>
          </cell>
          <cell r="S413">
            <v>0</v>
          </cell>
          <cell r="T413">
            <v>0</v>
          </cell>
          <cell r="U413">
            <v>0</v>
          </cell>
          <cell r="V413">
            <v>0</v>
          </cell>
          <cell r="W413">
            <v>0</v>
          </cell>
        </row>
        <row r="414">
          <cell r="O414">
            <v>0</v>
          </cell>
          <cell r="P414">
            <v>250000</v>
          </cell>
          <cell r="Q414">
            <v>0</v>
          </cell>
          <cell r="R414">
            <v>0</v>
          </cell>
          <cell r="S414">
            <v>0</v>
          </cell>
          <cell r="T414">
            <v>0</v>
          </cell>
          <cell r="U414">
            <v>0</v>
          </cell>
          <cell r="V414">
            <v>0</v>
          </cell>
          <cell r="W414">
            <v>0</v>
          </cell>
        </row>
        <row r="415">
          <cell r="I415" t="str">
            <v>MOONEY: RETIRE FACILITIES</v>
          </cell>
          <cell r="J415">
            <v>42369</v>
          </cell>
          <cell r="K415" t="str">
            <v>X. Vazquez</v>
          </cell>
          <cell r="M415">
            <v>0</v>
          </cell>
          <cell r="N415">
            <v>0</v>
          </cell>
          <cell r="O415">
            <v>0</v>
          </cell>
          <cell r="P415">
            <v>0</v>
          </cell>
          <cell r="Q415">
            <v>0</v>
          </cell>
          <cell r="R415">
            <v>0</v>
          </cell>
          <cell r="S415">
            <v>0</v>
          </cell>
          <cell r="T415">
            <v>0</v>
          </cell>
          <cell r="U415">
            <v>460000</v>
          </cell>
          <cell r="V415">
            <v>0</v>
          </cell>
          <cell r="W415">
            <v>0</v>
          </cell>
        </row>
        <row r="416">
          <cell r="O416">
            <v>0</v>
          </cell>
          <cell r="P416">
            <v>0</v>
          </cell>
          <cell r="Q416">
            <v>0</v>
          </cell>
          <cell r="R416">
            <v>0</v>
          </cell>
          <cell r="S416">
            <v>0</v>
          </cell>
          <cell r="T416">
            <v>0</v>
          </cell>
          <cell r="U416">
            <v>460000</v>
          </cell>
          <cell r="V416">
            <v>0</v>
          </cell>
          <cell r="W416">
            <v>0</v>
          </cell>
        </row>
        <row r="417">
          <cell r="H417" t="str">
            <v>800063218</v>
          </cell>
          <cell r="I417" t="str">
            <v>PALMDALE CHANGE OUT 4 22.4 MVA WITH 4 28MVA TRANSFORMERS AND REPLACE CBS WITH 3000AMP</v>
          </cell>
          <cell r="J417">
            <v>40330</v>
          </cell>
          <cell r="K417" t="str">
            <v>X. Vazquez</v>
          </cell>
          <cell r="M417">
            <v>0</v>
          </cell>
          <cell r="N417">
            <v>0</v>
          </cell>
          <cell r="O417">
            <v>2000000</v>
          </cell>
          <cell r="P417">
            <v>2745000</v>
          </cell>
          <cell r="Q417">
            <v>0</v>
          </cell>
          <cell r="R417">
            <v>0</v>
          </cell>
          <cell r="S417">
            <v>0</v>
          </cell>
          <cell r="T417">
            <v>0</v>
          </cell>
          <cell r="U417">
            <v>0</v>
          </cell>
          <cell r="V417">
            <v>0</v>
          </cell>
          <cell r="W417">
            <v>0</v>
          </cell>
        </row>
        <row r="418">
          <cell r="O418">
            <v>2000000</v>
          </cell>
          <cell r="P418">
            <v>2745000</v>
          </cell>
          <cell r="Q418">
            <v>0</v>
          </cell>
          <cell r="R418">
            <v>0</v>
          </cell>
          <cell r="S418">
            <v>0</v>
          </cell>
          <cell r="T418">
            <v>0</v>
          </cell>
          <cell r="U418">
            <v>0</v>
          </cell>
          <cell r="V418">
            <v>0</v>
          </cell>
          <cell r="W418">
            <v>0</v>
          </cell>
        </row>
        <row r="419">
          <cell r="H419" t="str">
            <v>800063186</v>
          </cell>
          <cell r="I419" t="str">
            <v>VENIDA REPLACE EXISTING BK #1 &amp; #2 WITH 2 28MVA; ADD 7.2MVAR CAP BANK AND UPGRADE OP &amp; TR BUS</v>
          </cell>
          <cell r="J419">
            <v>39965</v>
          </cell>
          <cell r="K419" t="str">
            <v>X. Vazquez</v>
          </cell>
          <cell r="M419">
            <v>0</v>
          </cell>
          <cell r="N419">
            <v>0</v>
          </cell>
          <cell r="O419">
            <v>3216000</v>
          </cell>
          <cell r="P419">
            <v>0</v>
          </cell>
          <cell r="Q419">
            <v>0</v>
          </cell>
          <cell r="R419">
            <v>0</v>
          </cell>
          <cell r="S419">
            <v>0</v>
          </cell>
          <cell r="T419">
            <v>0</v>
          </cell>
          <cell r="U419">
            <v>0</v>
          </cell>
          <cell r="V419">
            <v>0</v>
          </cell>
          <cell r="W419">
            <v>0</v>
          </cell>
        </row>
        <row r="420">
          <cell r="I420" t="str">
            <v>IT Work Element:  Venida 66/12 Project - Increase transformer capacity from 25 MVA to 56 MVA.  (Replace existing bk #1 &amp; #2).</v>
          </cell>
          <cell r="J420">
            <v>39965</v>
          </cell>
          <cell r="N420">
            <v>0</v>
          </cell>
        </row>
        <row r="421">
          <cell r="O421">
            <v>3216000</v>
          </cell>
          <cell r="P421">
            <v>0</v>
          </cell>
          <cell r="Q421">
            <v>0</v>
          </cell>
          <cell r="R421">
            <v>0</v>
          </cell>
          <cell r="S421">
            <v>0</v>
          </cell>
          <cell r="T421">
            <v>0</v>
          </cell>
          <cell r="U421">
            <v>0</v>
          </cell>
          <cell r="V421">
            <v>0</v>
          </cell>
          <cell r="W421">
            <v>0</v>
          </cell>
        </row>
        <row r="422">
          <cell r="H422" t="str">
            <v>800063778</v>
          </cell>
          <cell r="I422" t="str">
            <v>MORAGA : INSTALL 1 12KV CIRCUIT POS</v>
          </cell>
          <cell r="J422">
            <v>39600</v>
          </cell>
          <cell r="K422" t="str">
            <v>X. Vazquez</v>
          </cell>
          <cell r="M422">
            <v>0</v>
          </cell>
          <cell r="N422">
            <v>0</v>
          </cell>
          <cell r="O422">
            <v>0</v>
          </cell>
          <cell r="P422">
            <v>0</v>
          </cell>
          <cell r="Q422">
            <v>0</v>
          </cell>
          <cell r="R422">
            <v>0</v>
          </cell>
          <cell r="S422">
            <v>0</v>
          </cell>
          <cell r="T422">
            <v>0</v>
          </cell>
          <cell r="U422">
            <v>0</v>
          </cell>
          <cell r="V422">
            <v>0</v>
          </cell>
          <cell r="W422">
            <v>0</v>
          </cell>
        </row>
        <row r="423">
          <cell r="O423">
            <v>0</v>
          </cell>
          <cell r="P423">
            <v>0</v>
          </cell>
          <cell r="Q423">
            <v>0</v>
          </cell>
          <cell r="R423">
            <v>0</v>
          </cell>
          <cell r="S423">
            <v>0</v>
          </cell>
          <cell r="T423">
            <v>0</v>
          </cell>
          <cell r="U423">
            <v>0</v>
          </cell>
          <cell r="V423">
            <v>0</v>
          </cell>
          <cell r="W423">
            <v>0</v>
          </cell>
        </row>
        <row r="424">
          <cell r="H424" t="str">
            <v>800063690</v>
          </cell>
          <cell r="I424" t="str">
            <v>STETSON : INSTALL 1 12KV CKT POS</v>
          </cell>
          <cell r="J424">
            <v>39600</v>
          </cell>
          <cell r="K424" t="str">
            <v>X. Vazquez</v>
          </cell>
          <cell r="M424">
            <v>0</v>
          </cell>
          <cell r="N424">
            <v>0</v>
          </cell>
          <cell r="O424">
            <v>0</v>
          </cell>
          <cell r="P424">
            <v>0</v>
          </cell>
          <cell r="Q424">
            <v>0</v>
          </cell>
          <cell r="R424">
            <v>0</v>
          </cell>
          <cell r="S424">
            <v>0</v>
          </cell>
          <cell r="T424">
            <v>0</v>
          </cell>
          <cell r="U424">
            <v>0</v>
          </cell>
          <cell r="V424">
            <v>0</v>
          </cell>
          <cell r="W424">
            <v>0</v>
          </cell>
        </row>
        <row r="425">
          <cell r="O425">
            <v>0</v>
          </cell>
          <cell r="P425">
            <v>0</v>
          </cell>
          <cell r="Q425">
            <v>0</v>
          </cell>
          <cell r="R425">
            <v>0</v>
          </cell>
          <cell r="S425">
            <v>0</v>
          </cell>
          <cell r="T425">
            <v>0</v>
          </cell>
          <cell r="U425">
            <v>0</v>
          </cell>
          <cell r="V425">
            <v>0</v>
          </cell>
          <cell r="W425">
            <v>0</v>
          </cell>
        </row>
        <row r="426">
          <cell r="H426" t="str">
            <v>800063050</v>
          </cell>
          <cell r="I426" t="str">
            <v>ETIWANDA:</v>
          </cell>
          <cell r="J426">
            <v>39600</v>
          </cell>
          <cell r="K426" t="str">
            <v>X. Vazquez</v>
          </cell>
          <cell r="M426">
            <v>0</v>
          </cell>
          <cell r="N426">
            <v>0</v>
          </cell>
          <cell r="O426">
            <v>0</v>
          </cell>
          <cell r="P426">
            <v>0</v>
          </cell>
          <cell r="Q426">
            <v>0</v>
          </cell>
          <cell r="R426">
            <v>0</v>
          </cell>
          <cell r="S426">
            <v>0</v>
          </cell>
          <cell r="T426">
            <v>0</v>
          </cell>
          <cell r="U426">
            <v>0</v>
          </cell>
          <cell r="V426">
            <v>0</v>
          </cell>
          <cell r="W426">
            <v>0</v>
          </cell>
        </row>
        <row r="427">
          <cell r="H427" t="str">
            <v>800063236</v>
          </cell>
          <cell r="I427" t="str">
            <v>RANDALL:  RECONDUCTOR 66KV CB'S #503, #504, &amp; #505 FROM CB TO DISC,</v>
          </cell>
          <cell r="J427">
            <v>39600</v>
          </cell>
          <cell r="K427" t="str">
            <v>X. Vazquez</v>
          </cell>
          <cell r="M427">
            <v>0</v>
          </cell>
          <cell r="N427">
            <v>0</v>
          </cell>
          <cell r="O427">
            <v>0</v>
          </cell>
          <cell r="P427">
            <v>0</v>
          </cell>
          <cell r="Q427">
            <v>0</v>
          </cell>
          <cell r="R427">
            <v>0</v>
          </cell>
          <cell r="S427">
            <v>0</v>
          </cell>
          <cell r="T427">
            <v>0</v>
          </cell>
          <cell r="U427">
            <v>0</v>
          </cell>
          <cell r="V427">
            <v>0</v>
          </cell>
          <cell r="W427">
            <v>0</v>
          </cell>
        </row>
        <row r="428">
          <cell r="H428" t="str">
            <v>800063298</v>
          </cell>
          <cell r="I428" t="str">
            <v>DECLEZ:</v>
          </cell>
          <cell r="J428">
            <v>39600</v>
          </cell>
          <cell r="K428" t="str">
            <v>X. Vazquez</v>
          </cell>
          <cell r="M428">
            <v>0</v>
          </cell>
          <cell r="N428">
            <v>0</v>
          </cell>
          <cell r="O428">
            <v>0</v>
          </cell>
          <cell r="P428">
            <v>0</v>
          </cell>
          <cell r="Q428">
            <v>0</v>
          </cell>
          <cell r="R428">
            <v>0</v>
          </cell>
          <cell r="S428">
            <v>0</v>
          </cell>
          <cell r="T428">
            <v>0</v>
          </cell>
          <cell r="U428">
            <v>0</v>
          </cell>
          <cell r="V428">
            <v>0</v>
          </cell>
          <cell r="W428">
            <v>0</v>
          </cell>
        </row>
        <row r="429">
          <cell r="H429" t="str">
            <v>800063332</v>
          </cell>
          <cell r="I429" t="str">
            <v>ALDER ADD 1 28MVA TRANSFORMER, 1- 12KV LINE POS AND 4.8MVAR CAP BANK.</v>
          </cell>
          <cell r="J429">
            <v>39600</v>
          </cell>
          <cell r="K429" t="str">
            <v>X. Vazquez</v>
          </cell>
          <cell r="M429">
            <v>0</v>
          </cell>
          <cell r="N429">
            <v>0</v>
          </cell>
          <cell r="O429">
            <v>0</v>
          </cell>
          <cell r="P429">
            <v>0</v>
          </cell>
          <cell r="Q429">
            <v>0</v>
          </cell>
          <cell r="R429">
            <v>0</v>
          </cell>
          <cell r="S429">
            <v>0</v>
          </cell>
          <cell r="T429">
            <v>0</v>
          </cell>
          <cell r="U429">
            <v>0</v>
          </cell>
          <cell r="V429">
            <v>0</v>
          </cell>
          <cell r="W429">
            <v>0</v>
          </cell>
        </row>
        <row r="430">
          <cell r="O430">
            <v>0</v>
          </cell>
          <cell r="P430">
            <v>0</v>
          </cell>
          <cell r="Q430">
            <v>0</v>
          </cell>
          <cell r="R430">
            <v>0</v>
          </cell>
          <cell r="S430">
            <v>0</v>
          </cell>
          <cell r="T430">
            <v>0</v>
          </cell>
          <cell r="U430">
            <v>0</v>
          </cell>
          <cell r="V430">
            <v>0</v>
          </cell>
          <cell r="W430">
            <v>0</v>
          </cell>
        </row>
        <row r="431">
          <cell r="H431" t="str">
            <v>800063284</v>
          </cell>
          <cell r="I431" t="str">
            <v>LIVE OAK ADD 1 28MVA BACK TO BACK WITH TRANSF #1, REPLACE CB WITH 3500A, ADD 4.8MVAR CAP BANKS ADD 2 CKTS</v>
          </cell>
          <cell r="J431">
            <v>39965</v>
          </cell>
          <cell r="K431" t="str">
            <v>X. Vazquez</v>
          </cell>
          <cell r="M431">
            <v>0</v>
          </cell>
          <cell r="N431">
            <v>0</v>
          </cell>
          <cell r="O431">
            <v>1550000</v>
          </cell>
          <cell r="P431">
            <v>0</v>
          </cell>
          <cell r="Q431">
            <v>0</v>
          </cell>
          <cell r="R431">
            <v>0</v>
          </cell>
          <cell r="S431">
            <v>0</v>
          </cell>
          <cell r="T431">
            <v>0</v>
          </cell>
          <cell r="U431">
            <v>0</v>
          </cell>
          <cell r="V431">
            <v>0</v>
          </cell>
          <cell r="W431">
            <v>0</v>
          </cell>
        </row>
        <row r="432">
          <cell r="O432">
            <v>1550000</v>
          </cell>
          <cell r="P432">
            <v>0</v>
          </cell>
          <cell r="Q432">
            <v>0</v>
          </cell>
          <cell r="R432">
            <v>0</v>
          </cell>
          <cell r="S432">
            <v>0</v>
          </cell>
          <cell r="T432">
            <v>0</v>
          </cell>
          <cell r="U432">
            <v>0</v>
          </cell>
          <cell r="V432">
            <v>0</v>
          </cell>
          <cell r="W432">
            <v>0</v>
          </cell>
        </row>
        <row r="433">
          <cell r="H433" t="str">
            <v>800063509</v>
          </cell>
          <cell r="I433" t="str">
            <v>APPLE VALLEY ADD 1-12 KV CKT</v>
          </cell>
          <cell r="J433">
            <v>40330</v>
          </cell>
          <cell r="K433" t="str">
            <v>X. Vazquez</v>
          </cell>
          <cell r="M433">
            <v>0</v>
          </cell>
          <cell r="N433">
            <v>0</v>
          </cell>
          <cell r="O433">
            <v>80000</v>
          </cell>
          <cell r="P433">
            <v>100000</v>
          </cell>
          <cell r="Q433">
            <v>0</v>
          </cell>
          <cell r="R433">
            <v>0</v>
          </cell>
          <cell r="S433">
            <v>0</v>
          </cell>
          <cell r="T433">
            <v>0</v>
          </cell>
          <cell r="U433">
            <v>0</v>
          </cell>
          <cell r="V433">
            <v>0</v>
          </cell>
          <cell r="W433">
            <v>0</v>
          </cell>
        </row>
        <row r="434">
          <cell r="O434">
            <v>80000</v>
          </cell>
          <cell r="P434">
            <v>100000</v>
          </cell>
          <cell r="Q434">
            <v>0</v>
          </cell>
          <cell r="R434">
            <v>0</v>
          </cell>
          <cell r="S434">
            <v>0</v>
          </cell>
          <cell r="T434">
            <v>0</v>
          </cell>
          <cell r="U434">
            <v>0</v>
          </cell>
          <cell r="V434">
            <v>0</v>
          </cell>
          <cell r="W434">
            <v>0</v>
          </cell>
        </row>
        <row r="435">
          <cell r="H435" t="str">
            <v>800063657</v>
          </cell>
          <cell r="I435" t="str">
            <v>AQUEDUCT ADD THIRD BACK TO BACK WITH EXISTING BANK, ADD 4.8MVAR AND 2 12KV LINE POS</v>
          </cell>
          <cell r="J435">
            <v>40330</v>
          </cell>
          <cell r="K435" t="str">
            <v>X. Vazquez</v>
          </cell>
          <cell r="M435">
            <v>0</v>
          </cell>
          <cell r="N435">
            <v>0</v>
          </cell>
          <cell r="O435">
            <v>1000000</v>
          </cell>
          <cell r="P435">
            <v>2500000</v>
          </cell>
          <cell r="Q435">
            <v>0</v>
          </cell>
          <cell r="R435">
            <v>0</v>
          </cell>
          <cell r="S435">
            <v>0</v>
          </cell>
          <cell r="T435">
            <v>0</v>
          </cell>
          <cell r="U435">
            <v>0</v>
          </cell>
          <cell r="V435">
            <v>0</v>
          </cell>
          <cell r="W435">
            <v>0</v>
          </cell>
        </row>
        <row r="436">
          <cell r="O436">
            <v>1000000</v>
          </cell>
          <cell r="P436">
            <v>2500000</v>
          </cell>
          <cell r="Q436">
            <v>0</v>
          </cell>
          <cell r="R436">
            <v>0</v>
          </cell>
          <cell r="S436">
            <v>0</v>
          </cell>
          <cell r="T436">
            <v>0</v>
          </cell>
          <cell r="U436">
            <v>0</v>
          </cell>
          <cell r="V436">
            <v>0</v>
          </cell>
          <cell r="W436">
            <v>0</v>
          </cell>
        </row>
        <row r="437">
          <cell r="H437" t="str">
            <v>800063222</v>
          </cell>
          <cell r="I437" t="str">
            <v>QUARTZ HILL ADD 1 12KV CKTS</v>
          </cell>
          <cell r="J437">
            <v>39965</v>
          </cell>
          <cell r="K437" t="str">
            <v>X. Vazquez</v>
          </cell>
          <cell r="M437">
            <v>0</v>
          </cell>
          <cell r="N437">
            <v>0</v>
          </cell>
          <cell r="O437">
            <v>209000</v>
          </cell>
          <cell r="P437">
            <v>0</v>
          </cell>
          <cell r="Q437">
            <v>0</v>
          </cell>
          <cell r="R437">
            <v>0</v>
          </cell>
          <cell r="S437">
            <v>0</v>
          </cell>
          <cell r="T437">
            <v>0</v>
          </cell>
          <cell r="U437">
            <v>0</v>
          </cell>
          <cell r="V437">
            <v>0</v>
          </cell>
          <cell r="W437">
            <v>0</v>
          </cell>
        </row>
        <row r="438">
          <cell r="O438">
            <v>209000</v>
          </cell>
          <cell r="P438">
            <v>0</v>
          </cell>
          <cell r="Q438">
            <v>0</v>
          </cell>
          <cell r="R438">
            <v>0</v>
          </cell>
          <cell r="S438">
            <v>0</v>
          </cell>
          <cell r="T438">
            <v>0</v>
          </cell>
          <cell r="U438">
            <v>0</v>
          </cell>
          <cell r="V438">
            <v>0</v>
          </cell>
          <cell r="W438">
            <v>0</v>
          </cell>
        </row>
        <row r="439">
          <cell r="H439" t="str">
            <v>800063282</v>
          </cell>
          <cell r="I439" t="str">
            <v>SANTA SUSANA ADD 1 16KV CKT</v>
          </cell>
          <cell r="J439">
            <v>39600</v>
          </cell>
          <cell r="K439" t="str">
            <v>X. Vazquez</v>
          </cell>
          <cell r="M439">
            <v>0</v>
          </cell>
          <cell r="N439">
            <v>0</v>
          </cell>
          <cell r="O439">
            <v>0</v>
          </cell>
          <cell r="P439">
            <v>0</v>
          </cell>
          <cell r="Q439">
            <v>0</v>
          </cell>
          <cell r="R439">
            <v>0</v>
          </cell>
          <cell r="S439">
            <v>0</v>
          </cell>
          <cell r="T439">
            <v>0</v>
          </cell>
          <cell r="U439">
            <v>0</v>
          </cell>
          <cell r="V439">
            <v>0</v>
          </cell>
          <cell r="W439">
            <v>0</v>
          </cell>
        </row>
        <row r="440">
          <cell r="O440">
            <v>0</v>
          </cell>
          <cell r="P440">
            <v>0</v>
          </cell>
          <cell r="Q440">
            <v>0</v>
          </cell>
          <cell r="R440">
            <v>0</v>
          </cell>
          <cell r="S440">
            <v>0</v>
          </cell>
          <cell r="T440">
            <v>0</v>
          </cell>
          <cell r="U440">
            <v>0</v>
          </cell>
          <cell r="V440">
            <v>0</v>
          </cell>
          <cell r="W440">
            <v>0</v>
          </cell>
        </row>
        <row r="441">
          <cell r="H441" t="str">
            <v>800063526</v>
          </cell>
          <cell r="I441" t="str">
            <v>SANTA SUSANA ADD 1 16KV CKT</v>
          </cell>
          <cell r="J441">
            <v>39965</v>
          </cell>
          <cell r="K441" t="str">
            <v>X. Vazquez</v>
          </cell>
          <cell r="M441">
            <v>0</v>
          </cell>
          <cell r="N441">
            <v>0</v>
          </cell>
          <cell r="O441">
            <v>0</v>
          </cell>
          <cell r="P441">
            <v>0</v>
          </cell>
          <cell r="Q441">
            <v>0</v>
          </cell>
          <cell r="R441">
            <v>0</v>
          </cell>
          <cell r="S441">
            <v>0</v>
          </cell>
          <cell r="T441">
            <v>0</v>
          </cell>
          <cell r="U441">
            <v>0</v>
          </cell>
          <cell r="V441">
            <v>0</v>
          </cell>
          <cell r="W441">
            <v>0</v>
          </cell>
        </row>
        <row r="442">
          <cell r="O442">
            <v>0</v>
          </cell>
          <cell r="P442">
            <v>0</v>
          </cell>
          <cell r="Q442">
            <v>0</v>
          </cell>
          <cell r="R442">
            <v>0</v>
          </cell>
          <cell r="S442">
            <v>0</v>
          </cell>
          <cell r="T442">
            <v>0</v>
          </cell>
          <cell r="U442">
            <v>0</v>
          </cell>
          <cell r="V442">
            <v>0</v>
          </cell>
          <cell r="W442">
            <v>0</v>
          </cell>
        </row>
        <row r="443">
          <cell r="H443" t="str">
            <v>800063529</v>
          </cell>
          <cell r="I443" t="str">
            <v>SAVAGE INCR TRANSF CAPACITY FROM 95.1 TO 106.3 UPGRADE TO 9.6MVAR CAP.</v>
          </cell>
          <cell r="J443">
            <v>39965</v>
          </cell>
          <cell r="K443" t="str">
            <v>X. Vazquez</v>
          </cell>
          <cell r="M443">
            <v>0</v>
          </cell>
          <cell r="N443">
            <v>0</v>
          </cell>
          <cell r="O443">
            <v>2404460</v>
          </cell>
          <cell r="P443">
            <v>0</v>
          </cell>
          <cell r="Q443">
            <v>0</v>
          </cell>
          <cell r="R443">
            <v>0</v>
          </cell>
          <cell r="S443">
            <v>0</v>
          </cell>
          <cell r="T443">
            <v>0</v>
          </cell>
          <cell r="U443">
            <v>0</v>
          </cell>
          <cell r="V443">
            <v>0</v>
          </cell>
          <cell r="W443">
            <v>0</v>
          </cell>
        </row>
        <row r="444">
          <cell r="O444">
            <v>2404460</v>
          </cell>
          <cell r="P444">
            <v>0</v>
          </cell>
          <cell r="Q444">
            <v>0</v>
          </cell>
          <cell r="R444">
            <v>0</v>
          </cell>
          <cell r="S444">
            <v>0</v>
          </cell>
          <cell r="T444">
            <v>0</v>
          </cell>
          <cell r="U444">
            <v>0</v>
          </cell>
          <cell r="V444">
            <v>0</v>
          </cell>
          <cell r="W444">
            <v>0</v>
          </cell>
        </row>
        <row r="445">
          <cell r="H445" t="str">
            <v>800063490</v>
          </cell>
          <cell r="I445" t="str">
            <v>PAUBA : INSTALL 1 12KV CKT POS</v>
          </cell>
          <cell r="J445">
            <v>41791</v>
          </cell>
          <cell r="K445" t="str">
            <v>X. Vazquez</v>
          </cell>
          <cell r="M445">
            <v>0</v>
          </cell>
          <cell r="N445">
            <v>0</v>
          </cell>
          <cell r="O445">
            <v>0</v>
          </cell>
          <cell r="P445">
            <v>0</v>
          </cell>
          <cell r="Q445">
            <v>0</v>
          </cell>
          <cell r="R445">
            <v>0</v>
          </cell>
          <cell r="S445">
            <v>0</v>
          </cell>
          <cell r="T445">
            <v>0</v>
          </cell>
          <cell r="U445">
            <v>0</v>
          </cell>
          <cell r="V445">
            <v>0</v>
          </cell>
          <cell r="W445">
            <v>0</v>
          </cell>
        </row>
        <row r="446">
          <cell r="O446">
            <v>0</v>
          </cell>
          <cell r="P446">
            <v>0</v>
          </cell>
          <cell r="Q446">
            <v>0</v>
          </cell>
          <cell r="R446">
            <v>0</v>
          </cell>
          <cell r="S446">
            <v>0</v>
          </cell>
          <cell r="T446">
            <v>0</v>
          </cell>
          <cell r="U446">
            <v>0</v>
          </cell>
          <cell r="V446">
            <v>0</v>
          </cell>
          <cell r="W446">
            <v>0</v>
          </cell>
        </row>
        <row r="447">
          <cell r="H447" t="str">
            <v>800063045</v>
          </cell>
          <cell r="I447" t="str">
            <v>ETIWANDA ADD 1 12KV CKT</v>
          </cell>
          <cell r="J447">
            <v>39600</v>
          </cell>
          <cell r="K447" t="str">
            <v>X. Vazquez</v>
          </cell>
          <cell r="M447">
            <v>0</v>
          </cell>
          <cell r="N447">
            <v>0</v>
          </cell>
          <cell r="O447">
            <v>0</v>
          </cell>
          <cell r="P447">
            <v>0</v>
          </cell>
          <cell r="Q447">
            <v>0</v>
          </cell>
          <cell r="R447">
            <v>0</v>
          </cell>
          <cell r="S447">
            <v>0</v>
          </cell>
          <cell r="T447">
            <v>0</v>
          </cell>
          <cell r="U447">
            <v>0</v>
          </cell>
          <cell r="V447">
            <v>0</v>
          </cell>
          <cell r="W447">
            <v>0</v>
          </cell>
        </row>
        <row r="448">
          <cell r="O448">
            <v>0</v>
          </cell>
          <cell r="P448">
            <v>0</v>
          </cell>
          <cell r="Q448">
            <v>0</v>
          </cell>
          <cell r="R448">
            <v>0</v>
          </cell>
          <cell r="S448">
            <v>0</v>
          </cell>
          <cell r="T448">
            <v>0</v>
          </cell>
          <cell r="U448">
            <v>0</v>
          </cell>
          <cell r="V448">
            <v>0</v>
          </cell>
          <cell r="W448">
            <v>0</v>
          </cell>
        </row>
        <row r="449">
          <cell r="H449" t="str">
            <v>800063110</v>
          </cell>
          <cell r="I449" t="str">
            <v>INDUSTRY ADD 1 12KV CKT</v>
          </cell>
          <cell r="J449">
            <v>40695</v>
          </cell>
          <cell r="K449" t="str">
            <v>X. Vazquez</v>
          </cell>
          <cell r="M449">
            <v>0</v>
          </cell>
          <cell r="N449">
            <v>0</v>
          </cell>
          <cell r="O449">
            <v>0</v>
          </cell>
          <cell r="P449">
            <v>70000</v>
          </cell>
          <cell r="Q449">
            <v>150000</v>
          </cell>
          <cell r="R449">
            <v>0</v>
          </cell>
          <cell r="S449">
            <v>0</v>
          </cell>
          <cell r="T449">
            <v>0</v>
          </cell>
          <cell r="U449">
            <v>0</v>
          </cell>
          <cell r="V449">
            <v>0</v>
          </cell>
          <cell r="W449">
            <v>0</v>
          </cell>
        </row>
        <row r="450">
          <cell r="O450">
            <v>0</v>
          </cell>
          <cell r="P450">
            <v>70000</v>
          </cell>
          <cell r="Q450">
            <v>150000</v>
          </cell>
          <cell r="R450">
            <v>0</v>
          </cell>
          <cell r="S450">
            <v>0</v>
          </cell>
          <cell r="T450">
            <v>0</v>
          </cell>
          <cell r="U450">
            <v>0</v>
          </cell>
          <cell r="V450">
            <v>0</v>
          </cell>
          <cell r="W450">
            <v>0</v>
          </cell>
        </row>
        <row r="451">
          <cell r="H451" t="str">
            <v>800063235</v>
          </cell>
          <cell r="I451" t="str">
            <v>RANDALL EXTEND SWRK 3 POS AND ADD 1 12KV CKT</v>
          </cell>
          <cell r="J451">
            <v>39965</v>
          </cell>
          <cell r="K451" t="str">
            <v>X. Vazquez</v>
          </cell>
          <cell r="M451">
            <v>0</v>
          </cell>
          <cell r="N451">
            <v>0</v>
          </cell>
          <cell r="O451">
            <v>250000</v>
          </cell>
          <cell r="P451">
            <v>0</v>
          </cell>
          <cell r="Q451">
            <v>0</v>
          </cell>
          <cell r="R451">
            <v>0</v>
          </cell>
          <cell r="S451">
            <v>0</v>
          </cell>
          <cell r="T451">
            <v>0</v>
          </cell>
          <cell r="U451">
            <v>0</v>
          </cell>
          <cell r="V451">
            <v>0</v>
          </cell>
          <cell r="W451">
            <v>0</v>
          </cell>
        </row>
        <row r="452">
          <cell r="O452">
            <v>250000</v>
          </cell>
          <cell r="P452">
            <v>0</v>
          </cell>
          <cell r="Q452">
            <v>0</v>
          </cell>
          <cell r="R452">
            <v>0</v>
          </cell>
          <cell r="S452">
            <v>0</v>
          </cell>
          <cell r="T452">
            <v>0</v>
          </cell>
          <cell r="U452">
            <v>0</v>
          </cell>
          <cell r="V452">
            <v>0</v>
          </cell>
          <cell r="W452">
            <v>0</v>
          </cell>
        </row>
        <row r="453">
          <cell r="I453" t="str">
            <v>YUCCA ADD 1 CKT</v>
          </cell>
          <cell r="J453">
            <v>40330</v>
          </cell>
          <cell r="K453" t="str">
            <v>X. Vazquez</v>
          </cell>
          <cell r="M453">
            <v>0</v>
          </cell>
          <cell r="N453">
            <v>0</v>
          </cell>
          <cell r="O453">
            <v>70000</v>
          </cell>
          <cell r="P453">
            <v>140000</v>
          </cell>
          <cell r="Q453">
            <v>0</v>
          </cell>
          <cell r="R453">
            <v>0</v>
          </cell>
          <cell r="S453">
            <v>0</v>
          </cell>
          <cell r="T453">
            <v>0</v>
          </cell>
          <cell r="U453">
            <v>0</v>
          </cell>
          <cell r="V453">
            <v>0</v>
          </cell>
          <cell r="W453">
            <v>0</v>
          </cell>
        </row>
        <row r="454">
          <cell r="O454">
            <v>0</v>
          </cell>
          <cell r="P454">
            <v>140000</v>
          </cell>
          <cell r="Q454">
            <v>0</v>
          </cell>
          <cell r="R454">
            <v>0</v>
          </cell>
          <cell r="S454">
            <v>0</v>
          </cell>
          <cell r="T454">
            <v>0</v>
          </cell>
          <cell r="U454">
            <v>0</v>
          </cell>
          <cell r="V454">
            <v>0</v>
          </cell>
          <cell r="W454">
            <v>0</v>
          </cell>
        </row>
        <row r="455">
          <cell r="I455" t="str">
            <v>FOXFIELD CONSTRUCT NEW B SUB WITH 56MVA TRANSFORMERS , 5 12KV CIRCUITS AND 9.6MVAR CAP BANK.</v>
          </cell>
          <cell r="J455">
            <v>41426</v>
          </cell>
          <cell r="K455" t="str">
            <v>X. Vazquez</v>
          </cell>
          <cell r="M455">
            <v>0</v>
          </cell>
          <cell r="N455">
            <v>0</v>
          </cell>
          <cell r="O455">
            <v>0</v>
          </cell>
          <cell r="P455">
            <v>500000</v>
          </cell>
          <cell r="Q455">
            <v>800000</v>
          </cell>
          <cell r="R455">
            <v>4500000</v>
          </cell>
          <cell r="S455">
            <v>3000000</v>
          </cell>
          <cell r="T455">
            <v>0</v>
          </cell>
          <cell r="U455">
            <v>0</v>
          </cell>
          <cell r="V455">
            <v>0</v>
          </cell>
          <cell r="W455">
            <v>0</v>
          </cell>
        </row>
        <row r="456">
          <cell r="I456" t="str">
            <v>FOXFIELD CONSTRUCT NEW B SUB WITH 56MVA TRANSFORMERS , 5 12KV CIRCUITS AND 9.6MVAR CAP BANK.</v>
          </cell>
          <cell r="J456">
            <v>41426</v>
          </cell>
          <cell r="K456" t="str">
            <v>X. Vazquez</v>
          </cell>
          <cell r="M456">
            <v>0</v>
          </cell>
          <cell r="N456">
            <v>0</v>
          </cell>
          <cell r="O456">
            <v>0</v>
          </cell>
          <cell r="P456">
            <v>0</v>
          </cell>
          <cell r="Q456">
            <v>0</v>
          </cell>
          <cell r="R456">
            <v>500000</v>
          </cell>
          <cell r="S456">
            <v>1000000</v>
          </cell>
          <cell r="T456">
            <v>0</v>
          </cell>
          <cell r="U456">
            <v>0</v>
          </cell>
          <cell r="V456">
            <v>0</v>
          </cell>
          <cell r="W456">
            <v>0</v>
          </cell>
        </row>
        <row r="457">
          <cell r="O457">
            <v>0</v>
          </cell>
          <cell r="P457">
            <v>500000</v>
          </cell>
          <cell r="Q457">
            <v>800000</v>
          </cell>
          <cell r="R457">
            <v>5000000</v>
          </cell>
          <cell r="S457">
            <v>4000000</v>
          </cell>
          <cell r="T457">
            <v>0</v>
          </cell>
          <cell r="U457">
            <v>0</v>
          </cell>
          <cell r="V457">
            <v>0</v>
          </cell>
          <cell r="W457">
            <v>0</v>
          </cell>
        </row>
        <row r="458">
          <cell r="I458" t="str">
            <v>RITTER RANCH ADD 1 12KV CKTS</v>
          </cell>
          <cell r="J458">
            <v>40695</v>
          </cell>
          <cell r="K458" t="str">
            <v>X. Vazquez</v>
          </cell>
          <cell r="M458">
            <v>0</v>
          </cell>
          <cell r="N458">
            <v>0</v>
          </cell>
          <cell r="O458">
            <v>0</v>
          </cell>
          <cell r="P458">
            <v>100000</v>
          </cell>
          <cell r="Q458">
            <v>100000</v>
          </cell>
          <cell r="R458">
            <v>0</v>
          </cell>
          <cell r="S458">
            <v>0</v>
          </cell>
          <cell r="T458">
            <v>0</v>
          </cell>
          <cell r="U458">
            <v>0</v>
          </cell>
          <cell r="V458">
            <v>0</v>
          </cell>
          <cell r="W458">
            <v>0</v>
          </cell>
        </row>
        <row r="459">
          <cell r="O459">
            <v>0</v>
          </cell>
          <cell r="P459">
            <v>100000</v>
          </cell>
          <cell r="Q459">
            <v>100000</v>
          </cell>
          <cell r="R459">
            <v>0</v>
          </cell>
          <cell r="S459">
            <v>0</v>
          </cell>
          <cell r="T459">
            <v>0</v>
          </cell>
          <cell r="U459">
            <v>0</v>
          </cell>
          <cell r="V459">
            <v>0</v>
          </cell>
          <cell r="W459">
            <v>0</v>
          </cell>
        </row>
        <row r="460">
          <cell r="H460" t="str">
            <v>800063281</v>
          </cell>
          <cell r="I460" t="str">
            <v>SHUTTLE ADD 2 12KV CKTS</v>
          </cell>
          <cell r="J460">
            <v>40330</v>
          </cell>
          <cell r="K460" t="str">
            <v>X. Vazquez</v>
          </cell>
          <cell r="M460">
            <v>0</v>
          </cell>
          <cell r="N460">
            <v>0</v>
          </cell>
          <cell r="O460">
            <v>130000</v>
          </cell>
          <cell r="P460">
            <v>110000</v>
          </cell>
          <cell r="Q460">
            <v>0</v>
          </cell>
          <cell r="R460">
            <v>0</v>
          </cell>
          <cell r="S460">
            <v>0</v>
          </cell>
          <cell r="T460">
            <v>0</v>
          </cell>
          <cell r="U460">
            <v>0</v>
          </cell>
          <cell r="V460">
            <v>0</v>
          </cell>
          <cell r="W460">
            <v>0</v>
          </cell>
        </row>
        <row r="461">
          <cell r="O461">
            <v>130000</v>
          </cell>
          <cell r="P461">
            <v>110000</v>
          </cell>
          <cell r="Q461">
            <v>0</v>
          </cell>
          <cell r="R461">
            <v>0</v>
          </cell>
          <cell r="S461">
            <v>0</v>
          </cell>
          <cell r="T461">
            <v>0</v>
          </cell>
          <cell r="U461">
            <v>0</v>
          </cell>
          <cell r="V461">
            <v>0</v>
          </cell>
          <cell r="W461">
            <v>0</v>
          </cell>
        </row>
        <row r="462">
          <cell r="H462" t="str">
            <v>800063120</v>
          </cell>
          <cell r="I462" t="str">
            <v>VALDEZ ADD 1 16KV CKT</v>
          </cell>
          <cell r="J462">
            <v>39965</v>
          </cell>
          <cell r="K462" t="str">
            <v>X. Vazquez</v>
          </cell>
          <cell r="M462">
            <v>0</v>
          </cell>
          <cell r="N462">
            <v>0</v>
          </cell>
          <cell r="O462">
            <v>150000</v>
          </cell>
          <cell r="P462">
            <v>0</v>
          </cell>
          <cell r="Q462">
            <v>0</v>
          </cell>
          <cell r="R462">
            <v>0</v>
          </cell>
          <cell r="S462">
            <v>0</v>
          </cell>
          <cell r="T462">
            <v>0</v>
          </cell>
          <cell r="U462">
            <v>0</v>
          </cell>
          <cell r="V462">
            <v>0</v>
          </cell>
          <cell r="W462">
            <v>0</v>
          </cell>
        </row>
        <row r="463">
          <cell r="O463">
            <v>150000</v>
          </cell>
          <cell r="P463">
            <v>0</v>
          </cell>
          <cell r="Q463">
            <v>0</v>
          </cell>
          <cell r="R463">
            <v>0</v>
          </cell>
          <cell r="S463">
            <v>0</v>
          </cell>
          <cell r="T463">
            <v>0</v>
          </cell>
          <cell r="U463">
            <v>0</v>
          </cell>
          <cell r="V463">
            <v>0</v>
          </cell>
          <cell r="W463">
            <v>0</v>
          </cell>
        </row>
        <row r="464">
          <cell r="H464" t="str">
            <v>800063333</v>
          </cell>
          <cell r="I464" t="str">
            <v>ALDER ADD 2 12KV CKT</v>
          </cell>
          <cell r="J464">
            <v>39965</v>
          </cell>
          <cell r="K464" t="str">
            <v>X. Vazquez</v>
          </cell>
          <cell r="M464">
            <v>0</v>
          </cell>
          <cell r="N464">
            <v>0</v>
          </cell>
          <cell r="O464">
            <v>320000</v>
          </cell>
          <cell r="P464">
            <v>0</v>
          </cell>
          <cell r="Q464">
            <v>0</v>
          </cell>
          <cell r="R464">
            <v>0</v>
          </cell>
          <cell r="S464">
            <v>0</v>
          </cell>
          <cell r="T464">
            <v>0</v>
          </cell>
          <cell r="U464">
            <v>0</v>
          </cell>
          <cell r="V464">
            <v>0</v>
          </cell>
          <cell r="W464">
            <v>0</v>
          </cell>
        </row>
        <row r="465">
          <cell r="O465">
            <v>320000</v>
          </cell>
          <cell r="P465">
            <v>0</v>
          </cell>
          <cell r="Q465">
            <v>0</v>
          </cell>
          <cell r="R465">
            <v>0</v>
          </cell>
          <cell r="S465">
            <v>0</v>
          </cell>
          <cell r="T465">
            <v>0</v>
          </cell>
          <cell r="U465">
            <v>0</v>
          </cell>
          <cell r="V465">
            <v>0</v>
          </cell>
          <cell r="W465">
            <v>0</v>
          </cell>
        </row>
        <row r="466">
          <cell r="I466" t="str">
            <v>CORONA JR ADD 2 12KV CKTS</v>
          </cell>
          <cell r="J466">
            <v>41426</v>
          </cell>
          <cell r="K466" t="str">
            <v>X. Vazquez</v>
          </cell>
          <cell r="M466">
            <v>0</v>
          </cell>
          <cell r="N466">
            <v>0</v>
          </cell>
          <cell r="O466">
            <v>0</v>
          </cell>
          <cell r="P466">
            <v>0</v>
          </cell>
          <cell r="Q466">
            <v>0</v>
          </cell>
          <cell r="R466">
            <v>160000</v>
          </cell>
          <cell r="S466">
            <v>220000</v>
          </cell>
          <cell r="T466">
            <v>0</v>
          </cell>
          <cell r="U466">
            <v>0</v>
          </cell>
          <cell r="V466">
            <v>0</v>
          </cell>
          <cell r="W466">
            <v>0</v>
          </cell>
        </row>
        <row r="467">
          <cell r="O467">
            <v>0</v>
          </cell>
          <cell r="P467">
            <v>0</v>
          </cell>
          <cell r="Q467">
            <v>0</v>
          </cell>
          <cell r="R467">
            <v>160000</v>
          </cell>
          <cell r="S467">
            <v>220000</v>
          </cell>
          <cell r="T467">
            <v>0</v>
          </cell>
          <cell r="U467">
            <v>0</v>
          </cell>
          <cell r="V467">
            <v>0</v>
          </cell>
          <cell r="W467">
            <v>0</v>
          </cell>
        </row>
        <row r="468">
          <cell r="I468" t="str">
            <v>HIGHLAND ADD 1 12KV CKT</v>
          </cell>
          <cell r="J468">
            <v>40695</v>
          </cell>
          <cell r="K468" t="str">
            <v>X. Vazquez</v>
          </cell>
          <cell r="M468">
            <v>0</v>
          </cell>
          <cell r="N468">
            <v>0</v>
          </cell>
          <cell r="O468">
            <v>0</v>
          </cell>
          <cell r="P468">
            <v>60000</v>
          </cell>
          <cell r="Q468">
            <v>200000</v>
          </cell>
          <cell r="R468">
            <v>0</v>
          </cell>
          <cell r="S468">
            <v>0</v>
          </cell>
          <cell r="T468">
            <v>0</v>
          </cell>
          <cell r="U468">
            <v>0</v>
          </cell>
          <cell r="V468">
            <v>0</v>
          </cell>
          <cell r="W468">
            <v>0</v>
          </cell>
        </row>
        <row r="469">
          <cell r="O469">
            <v>0</v>
          </cell>
          <cell r="P469">
            <v>60000</v>
          </cell>
          <cell r="Q469">
            <v>200000</v>
          </cell>
          <cell r="R469">
            <v>0</v>
          </cell>
          <cell r="S469">
            <v>0</v>
          </cell>
          <cell r="T469">
            <v>0</v>
          </cell>
          <cell r="U469">
            <v>0</v>
          </cell>
          <cell r="V469">
            <v>0</v>
          </cell>
          <cell r="W469">
            <v>0</v>
          </cell>
        </row>
        <row r="470">
          <cell r="I470" t="str">
            <v>MIRAGE JR :INSTALL 2ND BANK, ADD 3 12KV CKTS, ADD 4.8MVAR CAPS.</v>
          </cell>
          <cell r="J470">
            <v>40695</v>
          </cell>
          <cell r="K470" t="str">
            <v>X. Vazquez</v>
          </cell>
          <cell r="M470">
            <v>0</v>
          </cell>
          <cell r="N470">
            <v>0</v>
          </cell>
          <cell r="O470">
            <v>0</v>
          </cell>
          <cell r="P470">
            <v>700000</v>
          </cell>
          <cell r="Q470">
            <v>800000</v>
          </cell>
          <cell r="R470">
            <v>0</v>
          </cell>
          <cell r="S470">
            <v>0</v>
          </cell>
          <cell r="T470">
            <v>0</v>
          </cell>
          <cell r="U470">
            <v>0</v>
          </cell>
          <cell r="V470">
            <v>0</v>
          </cell>
          <cell r="W470">
            <v>0</v>
          </cell>
        </row>
        <row r="471">
          <cell r="O471">
            <v>0</v>
          </cell>
          <cell r="P471">
            <v>700000</v>
          </cell>
          <cell r="Q471">
            <v>800000</v>
          </cell>
          <cell r="R471">
            <v>0</v>
          </cell>
          <cell r="S471">
            <v>0</v>
          </cell>
          <cell r="T471">
            <v>0</v>
          </cell>
          <cell r="U471">
            <v>0</v>
          </cell>
          <cell r="V471">
            <v>0</v>
          </cell>
          <cell r="W471">
            <v>0</v>
          </cell>
        </row>
        <row r="472">
          <cell r="I472" t="str">
            <v>APPLE VALLEY ADD 4TH BANK AND ADD 2 12KV LINE POS</v>
          </cell>
          <cell r="J472">
            <v>40695</v>
          </cell>
          <cell r="K472" t="str">
            <v>X. Vazquez</v>
          </cell>
          <cell r="M472">
            <v>0</v>
          </cell>
          <cell r="N472">
            <v>0</v>
          </cell>
          <cell r="O472">
            <v>0</v>
          </cell>
          <cell r="P472">
            <v>600000</v>
          </cell>
          <cell r="Q472">
            <v>1200000</v>
          </cell>
          <cell r="R472">
            <v>0</v>
          </cell>
          <cell r="S472">
            <v>0</v>
          </cell>
          <cell r="T472">
            <v>0</v>
          </cell>
          <cell r="U472">
            <v>0</v>
          </cell>
          <cell r="V472">
            <v>0</v>
          </cell>
          <cell r="W472">
            <v>0</v>
          </cell>
        </row>
        <row r="473">
          <cell r="O473">
            <v>0</v>
          </cell>
          <cell r="P473">
            <v>600000</v>
          </cell>
          <cell r="Q473">
            <v>1200000</v>
          </cell>
          <cell r="R473">
            <v>0</v>
          </cell>
          <cell r="S473">
            <v>0</v>
          </cell>
          <cell r="T473">
            <v>0</v>
          </cell>
          <cell r="U473">
            <v>0</v>
          </cell>
          <cell r="V473">
            <v>0</v>
          </cell>
          <cell r="W473">
            <v>0</v>
          </cell>
        </row>
        <row r="474">
          <cell r="I474" t="str">
            <v>AQUEDUCT ADD 1 12 KV CKT</v>
          </cell>
          <cell r="J474">
            <v>42522</v>
          </cell>
          <cell r="K474" t="str">
            <v>X. Vazquez</v>
          </cell>
          <cell r="M474">
            <v>0</v>
          </cell>
          <cell r="N474">
            <v>0</v>
          </cell>
          <cell r="O474">
            <v>0</v>
          </cell>
          <cell r="P474">
            <v>0</v>
          </cell>
          <cell r="Q474">
            <v>0</v>
          </cell>
          <cell r="R474">
            <v>0</v>
          </cell>
          <cell r="S474">
            <v>0</v>
          </cell>
          <cell r="T474">
            <v>0</v>
          </cell>
          <cell r="U474">
            <v>100000</v>
          </cell>
          <cell r="V474">
            <v>150000</v>
          </cell>
          <cell r="W474">
            <v>0</v>
          </cell>
        </row>
        <row r="475">
          <cell r="O475">
            <v>0</v>
          </cell>
          <cell r="P475">
            <v>0</v>
          </cell>
          <cell r="Q475">
            <v>0</v>
          </cell>
          <cell r="R475">
            <v>0</v>
          </cell>
          <cell r="S475">
            <v>0</v>
          </cell>
          <cell r="T475">
            <v>0</v>
          </cell>
          <cell r="U475">
            <v>100000</v>
          </cell>
          <cell r="V475">
            <v>150000</v>
          </cell>
          <cell r="W475">
            <v>0</v>
          </cell>
        </row>
        <row r="476">
          <cell r="H476" t="str">
            <v>A006</v>
          </cell>
          <cell r="I476" t="str">
            <v>SUBTRANS NEW VICTOR</v>
          </cell>
          <cell r="J476">
            <v>41061</v>
          </cell>
          <cell r="K476" t="str">
            <v>X. Vazquez</v>
          </cell>
          <cell r="M476">
            <v>0</v>
          </cell>
          <cell r="N476">
            <v>0</v>
          </cell>
          <cell r="O476">
            <v>0</v>
          </cell>
          <cell r="P476">
            <v>0</v>
          </cell>
          <cell r="Q476">
            <v>2000000</v>
          </cell>
          <cell r="R476">
            <v>3000000</v>
          </cell>
          <cell r="S476">
            <v>0</v>
          </cell>
          <cell r="T476">
            <v>0</v>
          </cell>
          <cell r="U476">
            <v>0</v>
          </cell>
          <cell r="V476">
            <v>0</v>
          </cell>
          <cell r="W476">
            <v>0</v>
          </cell>
        </row>
        <row r="477">
          <cell r="H477" t="str">
            <v>800063785</v>
          </cell>
          <cell r="I477" t="str">
            <v>NEW VICTOR CONSTRUCT NEW SUB WITH 56MVA 3 12KV LINE POS, 9.6MVAR CAP BANK</v>
          </cell>
          <cell r="J477">
            <v>41061</v>
          </cell>
          <cell r="K477" t="str">
            <v>X. Vazquez</v>
          </cell>
          <cell r="M477">
            <v>0</v>
          </cell>
          <cell r="N477">
            <v>0</v>
          </cell>
          <cell r="O477">
            <v>250000</v>
          </cell>
          <cell r="P477">
            <v>450000</v>
          </cell>
          <cell r="Q477">
            <v>4000000</v>
          </cell>
          <cell r="R477">
            <v>6750000</v>
          </cell>
          <cell r="S477">
            <v>0</v>
          </cell>
          <cell r="T477">
            <v>0</v>
          </cell>
          <cell r="U477">
            <v>0</v>
          </cell>
          <cell r="V477">
            <v>0</v>
          </cell>
          <cell r="W477">
            <v>0</v>
          </cell>
        </row>
        <row r="478">
          <cell r="O478">
            <v>250000</v>
          </cell>
          <cell r="P478">
            <v>450000</v>
          </cell>
          <cell r="Q478">
            <v>6000000</v>
          </cell>
          <cell r="R478">
            <v>9750000</v>
          </cell>
          <cell r="S478">
            <v>0</v>
          </cell>
          <cell r="T478">
            <v>0</v>
          </cell>
          <cell r="U478">
            <v>0</v>
          </cell>
          <cell r="V478">
            <v>0</v>
          </cell>
          <cell r="W478">
            <v>0</v>
          </cell>
        </row>
        <row r="479">
          <cell r="I479" t="str">
            <v>TORTILLA ADD 1 12KV CKT</v>
          </cell>
          <cell r="J479">
            <v>41426</v>
          </cell>
          <cell r="K479" t="str">
            <v>X. Vazquez</v>
          </cell>
          <cell r="M479">
            <v>0</v>
          </cell>
          <cell r="N479">
            <v>0</v>
          </cell>
          <cell r="O479">
            <v>0</v>
          </cell>
          <cell r="P479">
            <v>0</v>
          </cell>
          <cell r="Q479">
            <v>0</v>
          </cell>
          <cell r="R479">
            <v>110000</v>
          </cell>
          <cell r="S479">
            <v>120000</v>
          </cell>
          <cell r="T479">
            <v>0</v>
          </cell>
          <cell r="U479">
            <v>0</v>
          </cell>
          <cell r="V479">
            <v>0</v>
          </cell>
          <cell r="W479">
            <v>0</v>
          </cell>
        </row>
        <row r="480">
          <cell r="O480">
            <v>0</v>
          </cell>
          <cell r="P480">
            <v>0</v>
          </cell>
          <cell r="Q480">
            <v>0</v>
          </cell>
          <cell r="R480">
            <v>110000</v>
          </cell>
          <cell r="S480">
            <v>120000</v>
          </cell>
          <cell r="T480">
            <v>0</v>
          </cell>
          <cell r="U480">
            <v>0</v>
          </cell>
          <cell r="V480">
            <v>0</v>
          </cell>
          <cell r="W480">
            <v>0</v>
          </cell>
        </row>
        <row r="481">
          <cell r="I481" t="str">
            <v>ALHAMBRA ADD 1 16KV CKT</v>
          </cell>
          <cell r="J481">
            <v>42522</v>
          </cell>
          <cell r="K481" t="str">
            <v>X. Vazquez</v>
          </cell>
          <cell r="M481">
            <v>0</v>
          </cell>
          <cell r="N481">
            <v>0</v>
          </cell>
          <cell r="O481">
            <v>0</v>
          </cell>
          <cell r="P481">
            <v>0</v>
          </cell>
          <cell r="Q481">
            <v>0</v>
          </cell>
          <cell r="R481">
            <v>0</v>
          </cell>
          <cell r="S481">
            <v>0</v>
          </cell>
          <cell r="T481">
            <v>0</v>
          </cell>
          <cell r="U481">
            <v>300000</v>
          </cell>
          <cell r="V481">
            <v>500000</v>
          </cell>
          <cell r="W481">
            <v>0</v>
          </cell>
        </row>
        <row r="482">
          <cell r="O482">
            <v>0</v>
          </cell>
          <cell r="P482">
            <v>0</v>
          </cell>
          <cell r="Q482">
            <v>0</v>
          </cell>
          <cell r="R482">
            <v>0</v>
          </cell>
          <cell r="S482">
            <v>0</v>
          </cell>
          <cell r="T482">
            <v>0</v>
          </cell>
          <cell r="U482">
            <v>300000</v>
          </cell>
          <cell r="V482">
            <v>500000</v>
          </cell>
          <cell r="W482">
            <v>0</v>
          </cell>
        </row>
        <row r="483">
          <cell r="I483" t="str">
            <v>SAN BERNARDINO INCREASE CAPACITY TO 84MVA, ADD 2 12KV POS</v>
          </cell>
          <cell r="J483">
            <v>41426</v>
          </cell>
          <cell r="K483" t="str">
            <v>X. Vazquez</v>
          </cell>
          <cell r="M483">
            <v>0</v>
          </cell>
          <cell r="N483">
            <v>0</v>
          </cell>
          <cell r="O483">
            <v>0</v>
          </cell>
          <cell r="P483">
            <v>0</v>
          </cell>
          <cell r="Q483">
            <v>0</v>
          </cell>
          <cell r="R483">
            <v>2100000</v>
          </cell>
          <cell r="S483">
            <v>1900000</v>
          </cell>
          <cell r="T483">
            <v>0</v>
          </cell>
          <cell r="U483">
            <v>0</v>
          </cell>
          <cell r="V483">
            <v>0</v>
          </cell>
          <cell r="W483">
            <v>0</v>
          </cell>
        </row>
        <row r="484">
          <cell r="O484">
            <v>0</v>
          </cell>
          <cell r="P484">
            <v>0</v>
          </cell>
          <cell r="Q484">
            <v>0</v>
          </cell>
          <cell r="R484">
            <v>2100000</v>
          </cell>
          <cell r="S484">
            <v>1900000</v>
          </cell>
          <cell r="T484">
            <v>0</v>
          </cell>
          <cell r="U484">
            <v>0</v>
          </cell>
          <cell r="V484">
            <v>0</v>
          </cell>
          <cell r="W484">
            <v>0</v>
          </cell>
        </row>
        <row r="485">
          <cell r="I485" t="str">
            <v>TROPHY ADD 2 12KV CKTS</v>
          </cell>
          <cell r="J485">
            <v>42522</v>
          </cell>
          <cell r="K485" t="str">
            <v>X. Vazquez</v>
          </cell>
          <cell r="M485">
            <v>0</v>
          </cell>
          <cell r="N485">
            <v>0</v>
          </cell>
          <cell r="O485">
            <v>0</v>
          </cell>
          <cell r="P485">
            <v>0</v>
          </cell>
          <cell r="Q485">
            <v>0</v>
          </cell>
          <cell r="R485">
            <v>0</v>
          </cell>
          <cell r="S485">
            <v>0</v>
          </cell>
          <cell r="T485">
            <v>0</v>
          </cell>
          <cell r="U485">
            <v>400000</v>
          </cell>
          <cell r="V485">
            <v>300000</v>
          </cell>
          <cell r="W485">
            <v>0</v>
          </cell>
        </row>
        <row r="486">
          <cell r="O486">
            <v>0</v>
          </cell>
          <cell r="P486">
            <v>0</v>
          </cell>
          <cell r="Q486">
            <v>0</v>
          </cell>
          <cell r="R486">
            <v>0</v>
          </cell>
          <cell r="S486">
            <v>0</v>
          </cell>
          <cell r="T486">
            <v>0</v>
          </cell>
          <cell r="U486">
            <v>400000</v>
          </cell>
          <cell r="V486">
            <v>300000</v>
          </cell>
          <cell r="W486">
            <v>0</v>
          </cell>
        </row>
        <row r="487">
          <cell r="I487" t="str">
            <v>ACTON ADD 1 12KV CKT</v>
          </cell>
          <cell r="J487">
            <v>41061</v>
          </cell>
          <cell r="K487" t="str">
            <v>X. Vazquez</v>
          </cell>
          <cell r="M487">
            <v>0</v>
          </cell>
          <cell r="N487">
            <v>0</v>
          </cell>
          <cell r="O487">
            <v>0</v>
          </cell>
          <cell r="P487">
            <v>0</v>
          </cell>
          <cell r="Q487">
            <v>155000</v>
          </cell>
          <cell r="R487">
            <v>115000</v>
          </cell>
          <cell r="S487">
            <v>0</v>
          </cell>
          <cell r="T487">
            <v>0</v>
          </cell>
          <cell r="U487">
            <v>0</v>
          </cell>
          <cell r="V487">
            <v>0</v>
          </cell>
          <cell r="W487">
            <v>0</v>
          </cell>
        </row>
        <row r="488">
          <cell r="O488">
            <v>0</v>
          </cell>
          <cell r="P488">
            <v>0</v>
          </cell>
          <cell r="Q488">
            <v>155000</v>
          </cell>
          <cell r="R488">
            <v>115000</v>
          </cell>
          <cell r="S488">
            <v>0</v>
          </cell>
          <cell r="T488">
            <v>0</v>
          </cell>
          <cell r="U488">
            <v>0</v>
          </cell>
          <cell r="V488">
            <v>0</v>
          </cell>
          <cell r="W488">
            <v>0</v>
          </cell>
        </row>
        <row r="489">
          <cell r="I489" t="str">
            <v>QUARTZ HILLADD 2ND 28MVA TANSFORMAER, EQUIP 2 12 KV POS AND ADD 4.8MVAR CAP BANK.</v>
          </cell>
          <cell r="J489">
            <v>41791</v>
          </cell>
          <cell r="K489" t="str">
            <v>X. Vazquez</v>
          </cell>
          <cell r="M489">
            <v>0</v>
          </cell>
          <cell r="N489">
            <v>0</v>
          </cell>
          <cell r="O489">
            <v>0</v>
          </cell>
          <cell r="P489">
            <v>0</v>
          </cell>
          <cell r="Q489">
            <v>0</v>
          </cell>
          <cell r="R489">
            <v>0</v>
          </cell>
          <cell r="S489">
            <v>700000</v>
          </cell>
          <cell r="T489">
            <v>1400000</v>
          </cell>
          <cell r="U489">
            <v>0</v>
          </cell>
          <cell r="V489">
            <v>0</v>
          </cell>
          <cell r="W489">
            <v>0</v>
          </cell>
        </row>
        <row r="490">
          <cell r="O490">
            <v>0</v>
          </cell>
          <cell r="P490">
            <v>0</v>
          </cell>
          <cell r="Q490">
            <v>0</v>
          </cell>
          <cell r="R490">
            <v>0</v>
          </cell>
          <cell r="S490">
            <v>700000</v>
          </cell>
          <cell r="T490">
            <v>1400000</v>
          </cell>
          <cell r="U490">
            <v>0</v>
          </cell>
          <cell r="V490">
            <v>0</v>
          </cell>
          <cell r="W490">
            <v>0</v>
          </cell>
        </row>
        <row r="491">
          <cell r="I491" t="str">
            <v>RITTER RANCH:ADD 1 12KV CKT POS</v>
          </cell>
          <cell r="J491">
            <v>41426</v>
          </cell>
          <cell r="K491" t="str">
            <v>X. Vazquez</v>
          </cell>
          <cell r="M491">
            <v>0</v>
          </cell>
          <cell r="N491">
            <v>0</v>
          </cell>
          <cell r="O491">
            <v>0</v>
          </cell>
          <cell r="P491">
            <v>0</v>
          </cell>
          <cell r="Q491">
            <v>0</v>
          </cell>
          <cell r="R491">
            <v>200000</v>
          </cell>
          <cell r="S491">
            <v>200000</v>
          </cell>
          <cell r="T491">
            <v>0</v>
          </cell>
          <cell r="U491">
            <v>0</v>
          </cell>
          <cell r="V491">
            <v>0</v>
          </cell>
          <cell r="W491">
            <v>0</v>
          </cell>
        </row>
        <row r="492">
          <cell r="O492">
            <v>0</v>
          </cell>
          <cell r="P492">
            <v>0</v>
          </cell>
          <cell r="Q492">
            <v>0</v>
          </cell>
          <cell r="R492">
            <v>200000</v>
          </cell>
          <cell r="S492">
            <v>200000</v>
          </cell>
          <cell r="T492">
            <v>0</v>
          </cell>
          <cell r="U492">
            <v>0</v>
          </cell>
          <cell r="V492">
            <v>0</v>
          </cell>
          <cell r="W492">
            <v>0</v>
          </cell>
        </row>
        <row r="493">
          <cell r="I493" t="str">
            <v>RIVERWAY ADD 1 12KV CKT</v>
          </cell>
          <cell r="J493">
            <v>41061</v>
          </cell>
          <cell r="K493" t="str">
            <v>X. Vazquez</v>
          </cell>
          <cell r="M493">
            <v>0</v>
          </cell>
          <cell r="N493">
            <v>0</v>
          </cell>
          <cell r="O493">
            <v>0</v>
          </cell>
          <cell r="P493">
            <v>0</v>
          </cell>
          <cell r="Q493">
            <v>60000</v>
          </cell>
          <cell r="R493">
            <v>150000</v>
          </cell>
          <cell r="S493">
            <v>0</v>
          </cell>
          <cell r="T493">
            <v>0</v>
          </cell>
          <cell r="U493">
            <v>0</v>
          </cell>
          <cell r="V493">
            <v>0</v>
          </cell>
          <cell r="W493">
            <v>0</v>
          </cell>
        </row>
        <row r="494">
          <cell r="O494">
            <v>0</v>
          </cell>
          <cell r="P494">
            <v>0</v>
          </cell>
          <cell r="Q494">
            <v>60000</v>
          </cell>
          <cell r="R494">
            <v>150000</v>
          </cell>
          <cell r="S494">
            <v>0</v>
          </cell>
          <cell r="T494">
            <v>0</v>
          </cell>
          <cell r="U494">
            <v>0</v>
          </cell>
          <cell r="V494">
            <v>0</v>
          </cell>
          <cell r="W494">
            <v>0</v>
          </cell>
        </row>
        <row r="495">
          <cell r="H495" t="str">
            <v>800192141</v>
          </cell>
          <cell r="I495" t="str">
            <v>YOKOHL CONSTRUCT NEW 28MVA SUB WITH 2 14MVA TRANSFORMERS, 4-12KV POS ADD 4.8MVAR CAPS</v>
          </cell>
          <cell r="J495">
            <v>41791</v>
          </cell>
          <cell r="K495" t="str">
            <v>X. Vazquez</v>
          </cell>
          <cell r="M495">
            <v>0</v>
          </cell>
          <cell r="N495">
            <v>0</v>
          </cell>
          <cell r="O495">
            <v>150000</v>
          </cell>
          <cell r="P495">
            <v>0</v>
          </cell>
          <cell r="Q495">
            <v>200000</v>
          </cell>
          <cell r="R495">
            <v>500000</v>
          </cell>
          <cell r="S495">
            <v>4300000</v>
          </cell>
          <cell r="T495">
            <v>1200000</v>
          </cell>
          <cell r="U495">
            <v>0</v>
          </cell>
          <cell r="V495">
            <v>0</v>
          </cell>
          <cell r="W495">
            <v>0</v>
          </cell>
        </row>
        <row r="496">
          <cell r="I496" t="str">
            <v>YOHOHL SUBTRANS INSTALL 66KV T/L</v>
          </cell>
          <cell r="J496">
            <v>41791</v>
          </cell>
          <cell r="K496" t="str">
            <v>X. Vazquez</v>
          </cell>
          <cell r="M496">
            <v>0</v>
          </cell>
          <cell r="N496">
            <v>0</v>
          </cell>
          <cell r="O496">
            <v>0</v>
          </cell>
          <cell r="P496">
            <v>0</v>
          </cell>
          <cell r="Q496">
            <v>0</v>
          </cell>
          <cell r="R496">
            <v>339000</v>
          </cell>
          <cell r="S496">
            <v>5299000</v>
          </cell>
          <cell r="T496">
            <v>2187000</v>
          </cell>
          <cell r="U496">
            <v>0</v>
          </cell>
          <cell r="V496">
            <v>0</v>
          </cell>
          <cell r="W496">
            <v>0</v>
          </cell>
        </row>
        <row r="497">
          <cell r="O497">
            <v>150000</v>
          </cell>
          <cell r="P497">
            <v>0</v>
          </cell>
          <cell r="Q497">
            <v>200000</v>
          </cell>
          <cell r="R497">
            <v>839000</v>
          </cell>
          <cell r="S497">
            <v>9599000</v>
          </cell>
          <cell r="T497">
            <v>3387000</v>
          </cell>
          <cell r="U497">
            <v>0</v>
          </cell>
          <cell r="V497">
            <v>0</v>
          </cell>
          <cell r="W497">
            <v>0</v>
          </cell>
        </row>
        <row r="498">
          <cell r="H498">
            <v>800063418</v>
          </cell>
          <cell r="I498" t="str">
            <v>IRVINE BUILD NEW 12 SWRK AND ADD 2 CKTS</v>
          </cell>
          <cell r="J498">
            <v>39965</v>
          </cell>
          <cell r="K498" t="str">
            <v>X. Vazquez</v>
          </cell>
          <cell r="M498">
            <v>0</v>
          </cell>
          <cell r="N498">
            <v>0</v>
          </cell>
          <cell r="O498">
            <v>6163000</v>
          </cell>
          <cell r="P498">
            <v>0</v>
          </cell>
          <cell r="Q498">
            <v>0</v>
          </cell>
          <cell r="R498">
            <v>0</v>
          </cell>
          <cell r="S498">
            <v>0</v>
          </cell>
          <cell r="T498">
            <v>0</v>
          </cell>
          <cell r="U498">
            <v>0</v>
          </cell>
          <cell r="V498">
            <v>0</v>
          </cell>
          <cell r="W498">
            <v>0</v>
          </cell>
        </row>
        <row r="499">
          <cell r="O499">
            <v>6163000</v>
          </cell>
          <cell r="P499">
            <v>0</v>
          </cell>
          <cell r="Q499">
            <v>0</v>
          </cell>
          <cell r="R499">
            <v>0</v>
          </cell>
          <cell r="S499">
            <v>0</v>
          </cell>
          <cell r="T499">
            <v>0</v>
          </cell>
          <cell r="U499">
            <v>0</v>
          </cell>
          <cell r="V499">
            <v>0</v>
          </cell>
          <cell r="W499">
            <v>0</v>
          </cell>
        </row>
        <row r="500">
          <cell r="I500" t="str">
            <v>ETIWANDA : NEW 66KV LINE POS</v>
          </cell>
          <cell r="J500">
            <v>41426</v>
          </cell>
          <cell r="K500" t="e">
            <v>#N/A</v>
          </cell>
          <cell r="M500">
            <v>0</v>
          </cell>
          <cell r="N500">
            <v>0</v>
          </cell>
          <cell r="O500">
            <v>0</v>
          </cell>
          <cell r="P500">
            <v>0</v>
          </cell>
          <cell r="Q500">
            <v>0</v>
          </cell>
          <cell r="R500">
            <v>300000</v>
          </cell>
          <cell r="S500">
            <v>200000</v>
          </cell>
          <cell r="T500">
            <v>0</v>
          </cell>
          <cell r="U500">
            <v>0</v>
          </cell>
          <cell r="V500">
            <v>0</v>
          </cell>
          <cell r="W500">
            <v>0</v>
          </cell>
        </row>
        <row r="501">
          <cell r="I501" t="str">
            <v>GENAMIC ADD 1 28MVA TRANSFORMER, ADD 2 12KV POS AND 4.8MVAR CAP BANK.</v>
          </cell>
          <cell r="J501">
            <v>41426</v>
          </cell>
          <cell r="K501" t="e">
            <v>#N/A</v>
          </cell>
          <cell r="M501">
            <v>0</v>
          </cell>
          <cell r="N501">
            <v>0</v>
          </cell>
          <cell r="O501">
            <v>0</v>
          </cell>
          <cell r="P501">
            <v>0</v>
          </cell>
          <cell r="Q501">
            <v>0</v>
          </cell>
          <cell r="R501">
            <v>1500000</v>
          </cell>
          <cell r="S501">
            <v>2000000</v>
          </cell>
          <cell r="T501">
            <v>0</v>
          </cell>
          <cell r="U501">
            <v>0</v>
          </cell>
          <cell r="V501">
            <v>0</v>
          </cell>
          <cell r="W501">
            <v>0</v>
          </cell>
        </row>
        <row r="502">
          <cell r="I502" t="str">
            <v>SUBTRANS INSTALL 66KV T/L</v>
          </cell>
          <cell r="J502">
            <v>41426</v>
          </cell>
          <cell r="K502" t="e">
            <v>#N/A</v>
          </cell>
          <cell r="M502">
            <v>0</v>
          </cell>
          <cell r="N502">
            <v>0</v>
          </cell>
          <cell r="O502">
            <v>0</v>
          </cell>
          <cell r="P502">
            <v>0</v>
          </cell>
          <cell r="Q502">
            <v>8000</v>
          </cell>
          <cell r="R502">
            <v>547000</v>
          </cell>
          <cell r="S502">
            <v>1486000</v>
          </cell>
          <cell r="T502">
            <v>0</v>
          </cell>
          <cell r="U502">
            <v>0</v>
          </cell>
          <cell r="V502">
            <v>0</v>
          </cell>
          <cell r="W502">
            <v>0</v>
          </cell>
        </row>
        <row r="503">
          <cell r="O503">
            <v>0</v>
          </cell>
          <cell r="P503">
            <v>0</v>
          </cell>
          <cell r="Q503">
            <v>8000</v>
          </cell>
          <cell r="R503">
            <v>2347000</v>
          </cell>
          <cell r="S503">
            <v>3686000</v>
          </cell>
          <cell r="T503">
            <v>0</v>
          </cell>
          <cell r="U503">
            <v>0</v>
          </cell>
          <cell r="V503">
            <v>0</v>
          </cell>
          <cell r="W503">
            <v>0</v>
          </cell>
        </row>
        <row r="504">
          <cell r="I504" t="str">
            <v>PADUA  ADD 1 12KV CKT</v>
          </cell>
          <cell r="J504">
            <v>41426</v>
          </cell>
          <cell r="K504" t="e">
            <v>#N/A</v>
          </cell>
          <cell r="M504">
            <v>0</v>
          </cell>
          <cell r="N504">
            <v>0</v>
          </cell>
          <cell r="O504">
            <v>0</v>
          </cell>
          <cell r="P504">
            <v>0</v>
          </cell>
          <cell r="Q504">
            <v>0</v>
          </cell>
          <cell r="R504">
            <v>120000</v>
          </cell>
          <cell r="S504">
            <v>120000</v>
          </cell>
          <cell r="T504">
            <v>0</v>
          </cell>
          <cell r="U504">
            <v>0</v>
          </cell>
          <cell r="V504">
            <v>0</v>
          </cell>
          <cell r="W504">
            <v>0</v>
          </cell>
        </row>
        <row r="505">
          <cell r="O505">
            <v>0</v>
          </cell>
          <cell r="P505">
            <v>0</v>
          </cell>
          <cell r="Q505">
            <v>0</v>
          </cell>
          <cell r="R505">
            <v>120000</v>
          </cell>
          <cell r="S505">
            <v>120000</v>
          </cell>
          <cell r="T505">
            <v>0</v>
          </cell>
          <cell r="U505">
            <v>0</v>
          </cell>
          <cell r="V505">
            <v>0</v>
          </cell>
          <cell r="W505">
            <v>0</v>
          </cell>
        </row>
        <row r="506">
          <cell r="I506" t="str">
            <v>FOXFIELD ADD 1 12KV CKTS</v>
          </cell>
          <cell r="J506">
            <v>42156</v>
          </cell>
          <cell r="K506" t="e">
            <v>#N/A</v>
          </cell>
          <cell r="M506">
            <v>0</v>
          </cell>
          <cell r="N506">
            <v>0</v>
          </cell>
          <cell r="O506">
            <v>0</v>
          </cell>
          <cell r="P506">
            <v>0</v>
          </cell>
          <cell r="Q506">
            <v>0</v>
          </cell>
          <cell r="R506">
            <v>0</v>
          </cell>
          <cell r="S506">
            <v>0</v>
          </cell>
          <cell r="T506">
            <v>100000</v>
          </cell>
          <cell r="U506">
            <v>150000</v>
          </cell>
          <cell r="V506">
            <v>0</v>
          </cell>
          <cell r="W506">
            <v>0</v>
          </cell>
        </row>
        <row r="507">
          <cell r="O507">
            <v>0</v>
          </cell>
          <cell r="P507">
            <v>0</v>
          </cell>
          <cell r="Q507">
            <v>0</v>
          </cell>
          <cell r="R507">
            <v>0</v>
          </cell>
          <cell r="S507">
            <v>0</v>
          </cell>
          <cell r="T507">
            <v>100000</v>
          </cell>
          <cell r="U507">
            <v>150000</v>
          </cell>
          <cell r="V507">
            <v>0</v>
          </cell>
          <cell r="W507">
            <v>0</v>
          </cell>
        </row>
        <row r="508">
          <cell r="I508" t="str">
            <v>PALMDALE ADD 1 12KV CKT</v>
          </cell>
          <cell r="J508">
            <v>41426</v>
          </cell>
          <cell r="K508" t="e">
            <v>#N/A</v>
          </cell>
          <cell r="M508">
            <v>0</v>
          </cell>
          <cell r="N508">
            <v>0</v>
          </cell>
          <cell r="O508">
            <v>0</v>
          </cell>
          <cell r="P508">
            <v>0</v>
          </cell>
          <cell r="Q508">
            <v>0</v>
          </cell>
          <cell r="R508">
            <v>85000</v>
          </cell>
          <cell r="S508">
            <v>153000</v>
          </cell>
          <cell r="T508">
            <v>0</v>
          </cell>
          <cell r="U508">
            <v>0</v>
          </cell>
          <cell r="V508">
            <v>0</v>
          </cell>
          <cell r="W508">
            <v>0</v>
          </cell>
        </row>
        <row r="509">
          <cell r="O509">
            <v>0</v>
          </cell>
          <cell r="P509">
            <v>0</v>
          </cell>
          <cell r="Q509">
            <v>0</v>
          </cell>
          <cell r="R509">
            <v>85000</v>
          </cell>
          <cell r="S509">
            <v>153000</v>
          </cell>
          <cell r="T509">
            <v>0</v>
          </cell>
          <cell r="U509">
            <v>0</v>
          </cell>
          <cell r="V509">
            <v>0</v>
          </cell>
          <cell r="W509">
            <v>0</v>
          </cell>
        </row>
        <row r="510">
          <cell r="I510" t="str">
            <v>ROADWAY ADD 1 12KV CKT</v>
          </cell>
          <cell r="J510">
            <v>41426</v>
          </cell>
          <cell r="K510" t="e">
            <v>#N/A</v>
          </cell>
          <cell r="M510">
            <v>0</v>
          </cell>
          <cell r="N510">
            <v>0</v>
          </cell>
          <cell r="O510">
            <v>0</v>
          </cell>
          <cell r="P510">
            <v>0</v>
          </cell>
          <cell r="Q510">
            <v>0</v>
          </cell>
          <cell r="R510">
            <v>140000</v>
          </cell>
          <cell r="S510">
            <v>155000</v>
          </cell>
          <cell r="T510">
            <v>0</v>
          </cell>
          <cell r="U510">
            <v>0</v>
          </cell>
          <cell r="V510">
            <v>0</v>
          </cell>
          <cell r="W510">
            <v>0</v>
          </cell>
        </row>
        <row r="511">
          <cell r="O511">
            <v>0</v>
          </cell>
          <cell r="P511">
            <v>0</v>
          </cell>
          <cell r="Q511">
            <v>0</v>
          </cell>
          <cell r="R511">
            <v>140000</v>
          </cell>
          <cell r="S511">
            <v>155000</v>
          </cell>
          <cell r="T511">
            <v>0</v>
          </cell>
          <cell r="U511">
            <v>0</v>
          </cell>
          <cell r="V511">
            <v>0</v>
          </cell>
          <cell r="W511">
            <v>0</v>
          </cell>
        </row>
        <row r="512">
          <cell r="H512" t="str">
            <v>800063021</v>
          </cell>
          <cell r="I512" t="str">
            <v>SANTIAGO ADD 1 28MVA TRANSFORMER, 2 12KV POS AND 4.8MVAR CAP BANK</v>
          </cell>
          <cell r="J512">
            <v>39965</v>
          </cell>
          <cell r="K512" t="str">
            <v>X. Vazquez</v>
          </cell>
          <cell r="M512">
            <v>0</v>
          </cell>
          <cell r="N512">
            <v>0</v>
          </cell>
          <cell r="O512">
            <v>2580000</v>
          </cell>
          <cell r="P512">
            <v>0</v>
          </cell>
          <cell r="Q512">
            <v>0</v>
          </cell>
          <cell r="R512">
            <v>0</v>
          </cell>
          <cell r="S512">
            <v>0</v>
          </cell>
          <cell r="T512">
            <v>0</v>
          </cell>
          <cell r="U512">
            <v>0</v>
          </cell>
          <cell r="V512">
            <v>0</v>
          </cell>
          <cell r="W512">
            <v>0</v>
          </cell>
        </row>
        <row r="513">
          <cell r="O513">
            <v>2580000</v>
          </cell>
          <cell r="P513">
            <v>0</v>
          </cell>
          <cell r="Q513">
            <v>0</v>
          </cell>
          <cell r="R513">
            <v>0</v>
          </cell>
          <cell r="S513">
            <v>0</v>
          </cell>
          <cell r="T513">
            <v>0</v>
          </cell>
          <cell r="U513">
            <v>0</v>
          </cell>
          <cell r="V513">
            <v>0</v>
          </cell>
          <cell r="W513">
            <v>0</v>
          </cell>
        </row>
        <row r="514">
          <cell r="I514" t="str">
            <v>TENAJA ADD 1 12KV CKT</v>
          </cell>
          <cell r="J514">
            <v>41426</v>
          </cell>
          <cell r="K514" t="e">
            <v>#N/A</v>
          </cell>
          <cell r="M514">
            <v>0</v>
          </cell>
          <cell r="N514">
            <v>0</v>
          </cell>
          <cell r="O514">
            <v>0</v>
          </cell>
          <cell r="P514">
            <v>0</v>
          </cell>
          <cell r="Q514">
            <v>0</v>
          </cell>
          <cell r="R514">
            <v>100000</v>
          </cell>
          <cell r="S514">
            <v>120000</v>
          </cell>
          <cell r="T514">
            <v>0</v>
          </cell>
          <cell r="U514">
            <v>0</v>
          </cell>
          <cell r="V514">
            <v>0</v>
          </cell>
          <cell r="W514">
            <v>0</v>
          </cell>
        </row>
        <row r="515">
          <cell r="O515">
            <v>0</v>
          </cell>
          <cell r="P515">
            <v>0</v>
          </cell>
          <cell r="Q515">
            <v>0</v>
          </cell>
          <cell r="R515">
            <v>100000</v>
          </cell>
          <cell r="S515">
            <v>120000</v>
          </cell>
          <cell r="T515">
            <v>0</v>
          </cell>
          <cell r="U515">
            <v>0</v>
          </cell>
          <cell r="V515">
            <v>0</v>
          </cell>
          <cell r="W515">
            <v>0</v>
          </cell>
        </row>
        <row r="516">
          <cell r="I516" t="str">
            <v>GALLATIN REPLACE 2 22.4 WITH 2 28MVA TANSFORMERS, ADD 2 12KV POS AND ADD 4.8MVAR CAP BANK</v>
          </cell>
          <cell r="J516">
            <v>41791</v>
          </cell>
          <cell r="K516" t="e">
            <v>#N/A</v>
          </cell>
          <cell r="M516">
            <v>0</v>
          </cell>
          <cell r="N516">
            <v>0</v>
          </cell>
          <cell r="O516">
            <v>0</v>
          </cell>
          <cell r="P516">
            <v>0</v>
          </cell>
          <cell r="Q516">
            <v>0</v>
          </cell>
          <cell r="R516">
            <v>0</v>
          </cell>
          <cell r="S516">
            <v>1000000</v>
          </cell>
          <cell r="T516">
            <v>2000000</v>
          </cell>
          <cell r="U516">
            <v>0</v>
          </cell>
          <cell r="V516">
            <v>0</v>
          </cell>
          <cell r="W516">
            <v>0</v>
          </cell>
        </row>
        <row r="517">
          <cell r="O517">
            <v>0</v>
          </cell>
          <cell r="P517">
            <v>0</v>
          </cell>
          <cell r="Q517">
            <v>0</v>
          </cell>
          <cell r="R517">
            <v>0</v>
          </cell>
          <cell r="S517">
            <v>1000000</v>
          </cell>
          <cell r="T517">
            <v>2000000</v>
          </cell>
          <cell r="U517">
            <v>0</v>
          </cell>
          <cell r="V517">
            <v>0</v>
          </cell>
          <cell r="W517">
            <v>0</v>
          </cell>
        </row>
        <row r="518">
          <cell r="I518" t="str">
            <v>BLOOMINGTON ADD 1 12KV CKTS</v>
          </cell>
          <cell r="J518">
            <v>41791</v>
          </cell>
          <cell r="K518" t="e">
            <v>#N/A</v>
          </cell>
          <cell r="M518">
            <v>0</v>
          </cell>
          <cell r="N518">
            <v>0</v>
          </cell>
          <cell r="O518">
            <v>0</v>
          </cell>
          <cell r="P518">
            <v>0</v>
          </cell>
          <cell r="Q518">
            <v>0</v>
          </cell>
          <cell r="R518">
            <v>0</v>
          </cell>
          <cell r="S518">
            <v>100000</v>
          </cell>
          <cell r="T518">
            <v>120000</v>
          </cell>
          <cell r="U518">
            <v>0</v>
          </cell>
          <cell r="V518">
            <v>0</v>
          </cell>
          <cell r="W518">
            <v>0</v>
          </cell>
        </row>
        <row r="519">
          <cell r="O519">
            <v>0</v>
          </cell>
          <cell r="P519">
            <v>0</v>
          </cell>
          <cell r="Q519">
            <v>0</v>
          </cell>
          <cell r="R519">
            <v>0</v>
          </cell>
          <cell r="S519">
            <v>100000</v>
          </cell>
          <cell r="T519">
            <v>120000</v>
          </cell>
          <cell r="U519">
            <v>0</v>
          </cell>
          <cell r="V519">
            <v>0</v>
          </cell>
          <cell r="W519">
            <v>0</v>
          </cell>
        </row>
        <row r="520">
          <cell r="I520" t="str">
            <v>FIREHOUSE ADD 2 12KV CKTS</v>
          </cell>
          <cell r="J520">
            <v>41791</v>
          </cell>
          <cell r="K520" t="e">
            <v>#N/A</v>
          </cell>
          <cell r="M520">
            <v>0</v>
          </cell>
          <cell r="N520">
            <v>0</v>
          </cell>
          <cell r="O520">
            <v>0</v>
          </cell>
          <cell r="P520">
            <v>0</v>
          </cell>
          <cell r="Q520">
            <v>0</v>
          </cell>
          <cell r="R520">
            <v>0</v>
          </cell>
          <cell r="S520">
            <v>450000</v>
          </cell>
          <cell r="T520">
            <v>450000</v>
          </cell>
          <cell r="U520">
            <v>0</v>
          </cell>
          <cell r="V520">
            <v>0</v>
          </cell>
          <cell r="W520">
            <v>0</v>
          </cell>
        </row>
        <row r="521">
          <cell r="O521">
            <v>0</v>
          </cell>
          <cell r="P521">
            <v>0</v>
          </cell>
          <cell r="Q521">
            <v>0</v>
          </cell>
          <cell r="R521">
            <v>0</v>
          </cell>
          <cell r="S521">
            <v>450000</v>
          </cell>
          <cell r="T521">
            <v>450000</v>
          </cell>
          <cell r="U521">
            <v>0</v>
          </cell>
          <cell r="V521">
            <v>0</v>
          </cell>
          <cell r="W521">
            <v>0</v>
          </cell>
        </row>
        <row r="522">
          <cell r="I522" t="str">
            <v>GOULD SUB: EQUIP 1 16KV CKT POS</v>
          </cell>
          <cell r="J522">
            <v>42522</v>
          </cell>
          <cell r="K522" t="e">
            <v>#N/A</v>
          </cell>
          <cell r="M522">
            <v>0</v>
          </cell>
          <cell r="N522">
            <v>0</v>
          </cell>
          <cell r="O522">
            <v>0</v>
          </cell>
          <cell r="P522">
            <v>0</v>
          </cell>
          <cell r="Q522">
            <v>0</v>
          </cell>
          <cell r="R522">
            <v>0</v>
          </cell>
          <cell r="S522">
            <v>0</v>
          </cell>
          <cell r="T522">
            <v>0</v>
          </cell>
          <cell r="U522">
            <v>150000</v>
          </cell>
          <cell r="V522">
            <v>150000</v>
          </cell>
          <cell r="W522">
            <v>0</v>
          </cell>
        </row>
        <row r="523">
          <cell r="O523">
            <v>0</v>
          </cell>
          <cell r="P523">
            <v>0</v>
          </cell>
          <cell r="Q523">
            <v>0</v>
          </cell>
          <cell r="R523">
            <v>0</v>
          </cell>
          <cell r="S523">
            <v>0</v>
          </cell>
          <cell r="T523">
            <v>0</v>
          </cell>
          <cell r="U523">
            <v>150000</v>
          </cell>
          <cell r="V523">
            <v>150000</v>
          </cell>
          <cell r="W523">
            <v>0</v>
          </cell>
        </row>
        <row r="524">
          <cell r="I524" t="str">
            <v>TENNESSEE ADD 1 28MVA TRANSFORMER, 2 12KV POS AND 4.8MVAR CAP BANK.</v>
          </cell>
          <cell r="J524">
            <v>42156</v>
          </cell>
          <cell r="K524" t="e">
            <v>#N/A</v>
          </cell>
          <cell r="M524">
            <v>0</v>
          </cell>
          <cell r="N524">
            <v>0</v>
          </cell>
          <cell r="O524">
            <v>0</v>
          </cell>
          <cell r="P524">
            <v>0</v>
          </cell>
          <cell r="Q524">
            <v>0</v>
          </cell>
          <cell r="R524">
            <v>0</v>
          </cell>
          <cell r="S524">
            <v>0</v>
          </cell>
          <cell r="T524">
            <v>1000000</v>
          </cell>
          <cell r="U524">
            <v>1000000</v>
          </cell>
          <cell r="V524">
            <v>0</v>
          </cell>
          <cell r="W524">
            <v>0</v>
          </cell>
        </row>
        <row r="525">
          <cell r="O525">
            <v>0</v>
          </cell>
          <cell r="P525">
            <v>0</v>
          </cell>
          <cell r="Q525">
            <v>0</v>
          </cell>
          <cell r="R525">
            <v>0</v>
          </cell>
          <cell r="S525">
            <v>0</v>
          </cell>
          <cell r="T525">
            <v>1000000</v>
          </cell>
          <cell r="U525">
            <v>1000000</v>
          </cell>
          <cell r="V525">
            <v>0</v>
          </cell>
          <cell r="W525">
            <v>0</v>
          </cell>
        </row>
        <row r="526">
          <cell r="I526" t="str">
            <v>APPLE VALLEY ADD 1 12KV CKT</v>
          </cell>
          <cell r="J526">
            <v>41791</v>
          </cell>
          <cell r="K526" t="e">
            <v>#N/A</v>
          </cell>
          <cell r="M526">
            <v>0</v>
          </cell>
          <cell r="N526">
            <v>0</v>
          </cell>
          <cell r="O526">
            <v>0</v>
          </cell>
          <cell r="P526">
            <v>0</v>
          </cell>
          <cell r="Q526">
            <v>0</v>
          </cell>
          <cell r="R526">
            <v>0</v>
          </cell>
          <cell r="S526">
            <v>35000</v>
          </cell>
          <cell r="T526">
            <v>195000</v>
          </cell>
          <cell r="U526">
            <v>0</v>
          </cell>
          <cell r="V526">
            <v>0</v>
          </cell>
          <cell r="W526">
            <v>0</v>
          </cell>
        </row>
        <row r="527">
          <cell r="O527">
            <v>0</v>
          </cell>
          <cell r="P527">
            <v>0</v>
          </cell>
          <cell r="Q527">
            <v>0</v>
          </cell>
          <cell r="R527">
            <v>0</v>
          </cell>
          <cell r="S527">
            <v>35000</v>
          </cell>
          <cell r="T527">
            <v>195000</v>
          </cell>
          <cell r="U527">
            <v>0</v>
          </cell>
          <cell r="V527">
            <v>0</v>
          </cell>
          <cell r="W527">
            <v>0</v>
          </cell>
        </row>
        <row r="528">
          <cell r="I528" t="str">
            <v>AQUEDUCT ADD 1 12KV CKT</v>
          </cell>
          <cell r="J528">
            <v>41791</v>
          </cell>
          <cell r="K528" t="e">
            <v>#N/A</v>
          </cell>
          <cell r="M528">
            <v>0</v>
          </cell>
          <cell r="N528">
            <v>0</v>
          </cell>
          <cell r="O528">
            <v>0</v>
          </cell>
          <cell r="P528">
            <v>0</v>
          </cell>
          <cell r="Q528">
            <v>0</v>
          </cell>
          <cell r="R528">
            <v>0</v>
          </cell>
          <cell r="S528">
            <v>100000</v>
          </cell>
          <cell r="T528">
            <v>120000</v>
          </cell>
          <cell r="U528">
            <v>0</v>
          </cell>
          <cell r="V528">
            <v>0</v>
          </cell>
          <cell r="W528">
            <v>0</v>
          </cell>
        </row>
        <row r="529">
          <cell r="O529">
            <v>0</v>
          </cell>
          <cell r="P529">
            <v>0</v>
          </cell>
          <cell r="Q529">
            <v>0</v>
          </cell>
          <cell r="R529">
            <v>0</v>
          </cell>
          <cell r="S529">
            <v>100000</v>
          </cell>
          <cell r="T529">
            <v>120000</v>
          </cell>
          <cell r="U529">
            <v>0</v>
          </cell>
          <cell r="V529">
            <v>0</v>
          </cell>
          <cell r="W529">
            <v>0</v>
          </cell>
        </row>
        <row r="530">
          <cell r="I530" t="str">
            <v>HERITAGE ADD 1 16KV CKT</v>
          </cell>
          <cell r="J530">
            <v>41791</v>
          </cell>
          <cell r="K530" t="e">
            <v>#N/A</v>
          </cell>
          <cell r="M530">
            <v>0</v>
          </cell>
          <cell r="N530">
            <v>0</v>
          </cell>
          <cell r="O530">
            <v>0</v>
          </cell>
          <cell r="P530">
            <v>0</v>
          </cell>
          <cell r="Q530">
            <v>0</v>
          </cell>
          <cell r="R530">
            <v>0</v>
          </cell>
          <cell r="S530">
            <v>100000</v>
          </cell>
          <cell r="T530">
            <v>140000</v>
          </cell>
          <cell r="U530">
            <v>0</v>
          </cell>
          <cell r="V530">
            <v>0</v>
          </cell>
          <cell r="W530">
            <v>0</v>
          </cell>
        </row>
        <row r="531">
          <cell r="O531">
            <v>0</v>
          </cell>
          <cell r="P531">
            <v>0</v>
          </cell>
          <cell r="Q531">
            <v>0</v>
          </cell>
          <cell r="R531">
            <v>0</v>
          </cell>
          <cell r="S531">
            <v>100000</v>
          </cell>
          <cell r="T531">
            <v>140000</v>
          </cell>
          <cell r="U531">
            <v>0</v>
          </cell>
          <cell r="V531">
            <v>0</v>
          </cell>
          <cell r="W531">
            <v>0</v>
          </cell>
        </row>
        <row r="532">
          <cell r="H532" t="str">
            <v>800063246</v>
          </cell>
          <cell r="I532" t="str">
            <v>OASIS ADD 1 12KV CKT</v>
          </cell>
          <cell r="J532">
            <v>41791</v>
          </cell>
          <cell r="K532" t="str">
            <v>X. Vazquez</v>
          </cell>
          <cell r="M532">
            <v>0</v>
          </cell>
          <cell r="N532">
            <v>0</v>
          </cell>
          <cell r="O532">
            <v>110000</v>
          </cell>
          <cell r="P532">
            <v>0</v>
          </cell>
          <cell r="Q532">
            <v>0</v>
          </cell>
          <cell r="R532">
            <v>0</v>
          </cell>
          <cell r="S532">
            <v>124000</v>
          </cell>
          <cell r="T532">
            <v>135000</v>
          </cell>
          <cell r="U532">
            <v>0</v>
          </cell>
          <cell r="V532">
            <v>0</v>
          </cell>
          <cell r="W532">
            <v>0</v>
          </cell>
        </row>
        <row r="533">
          <cell r="O533">
            <v>110000</v>
          </cell>
          <cell r="P533">
            <v>0</v>
          </cell>
          <cell r="Q533">
            <v>0</v>
          </cell>
          <cell r="R533">
            <v>0</v>
          </cell>
          <cell r="S533">
            <v>124000</v>
          </cell>
          <cell r="T533">
            <v>135000</v>
          </cell>
          <cell r="U533">
            <v>0</v>
          </cell>
          <cell r="V533">
            <v>0</v>
          </cell>
          <cell r="W533">
            <v>0</v>
          </cell>
        </row>
        <row r="534">
          <cell r="I534" t="str">
            <v>RITTER RANCH ADD 2 12KV CKTS</v>
          </cell>
          <cell r="J534">
            <v>42156</v>
          </cell>
          <cell r="K534" t="e">
            <v>#N/A</v>
          </cell>
          <cell r="M534">
            <v>0</v>
          </cell>
          <cell r="N534">
            <v>0</v>
          </cell>
          <cell r="O534">
            <v>0</v>
          </cell>
          <cell r="P534">
            <v>0</v>
          </cell>
          <cell r="Q534">
            <v>0</v>
          </cell>
          <cell r="R534">
            <v>0</v>
          </cell>
          <cell r="S534">
            <v>0</v>
          </cell>
          <cell r="T534">
            <v>190000</v>
          </cell>
          <cell r="U534">
            <v>300000</v>
          </cell>
          <cell r="V534">
            <v>0</v>
          </cell>
          <cell r="W534">
            <v>0</v>
          </cell>
        </row>
        <row r="535">
          <cell r="O535">
            <v>0</v>
          </cell>
          <cell r="P535">
            <v>0</v>
          </cell>
          <cell r="Q535">
            <v>0</v>
          </cell>
          <cell r="R535">
            <v>0</v>
          </cell>
          <cell r="S535">
            <v>0</v>
          </cell>
          <cell r="T535">
            <v>190000</v>
          </cell>
          <cell r="U535">
            <v>300000</v>
          </cell>
          <cell r="V535">
            <v>0</v>
          </cell>
          <cell r="W535">
            <v>0</v>
          </cell>
        </row>
        <row r="536">
          <cell r="I536" t="str">
            <v>LAS LOMAS INCREASE CAPACITY TO 84MVA 2 12KV POS AND 4.8MVAR CAP BANK</v>
          </cell>
          <cell r="J536">
            <v>41791</v>
          </cell>
          <cell r="K536" t="e">
            <v>#N/A</v>
          </cell>
          <cell r="M536">
            <v>0</v>
          </cell>
          <cell r="N536">
            <v>0</v>
          </cell>
          <cell r="O536">
            <v>0</v>
          </cell>
          <cell r="P536">
            <v>0</v>
          </cell>
          <cell r="Q536">
            <v>0</v>
          </cell>
          <cell r="R536">
            <v>0</v>
          </cell>
          <cell r="S536">
            <v>1000000</v>
          </cell>
          <cell r="T536">
            <v>1500000</v>
          </cell>
          <cell r="U536">
            <v>0</v>
          </cell>
          <cell r="V536">
            <v>0</v>
          </cell>
          <cell r="W536">
            <v>0</v>
          </cell>
        </row>
        <row r="537">
          <cell r="O537">
            <v>0</v>
          </cell>
          <cell r="P537">
            <v>0</v>
          </cell>
          <cell r="Q537">
            <v>0</v>
          </cell>
          <cell r="R537">
            <v>0</v>
          </cell>
          <cell r="S537">
            <v>1000000</v>
          </cell>
          <cell r="T537">
            <v>1500000</v>
          </cell>
          <cell r="U537">
            <v>0</v>
          </cell>
          <cell r="V537">
            <v>0</v>
          </cell>
          <cell r="W537">
            <v>0</v>
          </cell>
        </row>
        <row r="538">
          <cell r="I538" t="str">
            <v>MAYBERRY SUB: EQUIP 2 12KV CKT POS</v>
          </cell>
          <cell r="J538">
            <v>42156</v>
          </cell>
          <cell r="K538" t="e">
            <v>#N/A</v>
          </cell>
          <cell r="M538">
            <v>0</v>
          </cell>
          <cell r="N538">
            <v>0</v>
          </cell>
          <cell r="O538">
            <v>0</v>
          </cell>
          <cell r="P538">
            <v>0</v>
          </cell>
          <cell r="Q538">
            <v>0</v>
          </cell>
          <cell r="R538">
            <v>0</v>
          </cell>
          <cell r="S538">
            <v>0</v>
          </cell>
          <cell r="T538">
            <v>250000</v>
          </cell>
          <cell r="U538">
            <v>230000</v>
          </cell>
          <cell r="V538">
            <v>0</v>
          </cell>
          <cell r="W538">
            <v>0</v>
          </cell>
        </row>
        <row r="539">
          <cell r="O539">
            <v>0</v>
          </cell>
          <cell r="P539">
            <v>0</v>
          </cell>
          <cell r="Q539">
            <v>0</v>
          </cell>
          <cell r="R539">
            <v>0</v>
          </cell>
          <cell r="S539">
            <v>0</v>
          </cell>
          <cell r="T539">
            <v>250000</v>
          </cell>
          <cell r="U539">
            <v>230000</v>
          </cell>
          <cell r="V539">
            <v>0</v>
          </cell>
          <cell r="W539">
            <v>0</v>
          </cell>
        </row>
        <row r="540">
          <cell r="I540" t="str">
            <v>MURRIETTA RETIRE SUB</v>
          </cell>
          <cell r="J540">
            <v>41791</v>
          </cell>
          <cell r="K540" t="e">
            <v>#N/A</v>
          </cell>
          <cell r="M540">
            <v>0</v>
          </cell>
          <cell r="N540">
            <v>0</v>
          </cell>
          <cell r="O540">
            <v>0</v>
          </cell>
          <cell r="P540">
            <v>0</v>
          </cell>
          <cell r="Q540">
            <v>0</v>
          </cell>
          <cell r="R540">
            <v>0</v>
          </cell>
          <cell r="S540">
            <v>0</v>
          </cell>
          <cell r="T540">
            <v>245000</v>
          </cell>
          <cell r="U540">
            <v>0</v>
          </cell>
          <cell r="V540">
            <v>0</v>
          </cell>
          <cell r="W540">
            <v>0</v>
          </cell>
        </row>
        <row r="541">
          <cell r="O541">
            <v>0</v>
          </cell>
          <cell r="P541">
            <v>0</v>
          </cell>
          <cell r="Q541">
            <v>0</v>
          </cell>
          <cell r="R541">
            <v>0</v>
          </cell>
          <cell r="S541">
            <v>0</v>
          </cell>
          <cell r="T541">
            <v>245000</v>
          </cell>
          <cell r="U541">
            <v>0</v>
          </cell>
          <cell r="V541">
            <v>0</v>
          </cell>
          <cell r="W541">
            <v>0</v>
          </cell>
        </row>
        <row r="542">
          <cell r="H542" t="str">
            <v>800063398</v>
          </cell>
          <cell r="I542" t="str">
            <v>SLATER ADD 1 12KV CKTS</v>
          </cell>
          <cell r="J542">
            <v>39965</v>
          </cell>
          <cell r="K542" t="str">
            <v>X. Vazquez</v>
          </cell>
          <cell r="M542">
            <v>0</v>
          </cell>
          <cell r="N542">
            <v>0</v>
          </cell>
          <cell r="O542">
            <v>150000</v>
          </cell>
          <cell r="P542">
            <v>0</v>
          </cell>
          <cell r="Q542">
            <v>0</v>
          </cell>
          <cell r="R542">
            <v>0</v>
          </cell>
          <cell r="S542">
            <v>0</v>
          </cell>
          <cell r="T542">
            <v>0</v>
          </cell>
          <cell r="U542">
            <v>0</v>
          </cell>
          <cell r="V542">
            <v>0</v>
          </cell>
          <cell r="W542">
            <v>0</v>
          </cell>
        </row>
        <row r="543">
          <cell r="O543">
            <v>150000</v>
          </cell>
          <cell r="P543">
            <v>0</v>
          </cell>
          <cell r="Q543">
            <v>0</v>
          </cell>
          <cell r="R543">
            <v>0</v>
          </cell>
          <cell r="S543">
            <v>0</v>
          </cell>
          <cell r="T543">
            <v>0</v>
          </cell>
          <cell r="U543">
            <v>0</v>
          </cell>
          <cell r="V543">
            <v>0</v>
          </cell>
          <cell r="W543">
            <v>0</v>
          </cell>
        </row>
        <row r="544">
          <cell r="H544" t="str">
            <v>800063054</v>
          </cell>
          <cell r="I544" t="str">
            <v>ETIWANDA ADD 1 28MVA TRANSFORMER 2 12KV POS AND 4.8MVAR CAP BANK</v>
          </cell>
          <cell r="J544">
            <v>40330</v>
          </cell>
          <cell r="K544" t="e">
            <v>#N/A</v>
          </cell>
          <cell r="M544">
            <v>0</v>
          </cell>
          <cell r="N544">
            <v>0</v>
          </cell>
          <cell r="O544">
            <v>700000</v>
          </cell>
          <cell r="P544">
            <v>1500000</v>
          </cell>
          <cell r="Q544">
            <v>0</v>
          </cell>
          <cell r="R544">
            <v>0</v>
          </cell>
          <cell r="S544">
            <v>0</v>
          </cell>
          <cell r="T544">
            <v>0</v>
          </cell>
          <cell r="U544">
            <v>0</v>
          </cell>
          <cell r="V544">
            <v>0</v>
          </cell>
          <cell r="W544">
            <v>0</v>
          </cell>
        </row>
        <row r="545">
          <cell r="O545">
            <v>700000</v>
          </cell>
          <cell r="P545">
            <v>1500000</v>
          </cell>
          <cell r="Q545">
            <v>0</v>
          </cell>
          <cell r="R545">
            <v>0</v>
          </cell>
          <cell r="S545">
            <v>0</v>
          </cell>
          <cell r="T545">
            <v>0</v>
          </cell>
          <cell r="U545">
            <v>0</v>
          </cell>
          <cell r="V545">
            <v>0</v>
          </cell>
          <cell r="W545">
            <v>0</v>
          </cell>
        </row>
        <row r="546">
          <cell r="I546" t="str">
            <v>KIMBALL ADD 1 28MVA TRANSFORMER, 3 12 KV POS AND 4.8MVAR CAP BANK</v>
          </cell>
          <cell r="J546">
            <v>41426</v>
          </cell>
          <cell r="K546" t="e">
            <v>#N/A</v>
          </cell>
          <cell r="M546">
            <v>0</v>
          </cell>
          <cell r="N546">
            <v>0</v>
          </cell>
          <cell r="O546">
            <v>0</v>
          </cell>
          <cell r="P546">
            <v>0</v>
          </cell>
          <cell r="Q546">
            <v>0</v>
          </cell>
          <cell r="R546">
            <v>1500000</v>
          </cell>
          <cell r="S546">
            <v>1500000</v>
          </cell>
          <cell r="T546">
            <v>0</v>
          </cell>
          <cell r="U546">
            <v>0</v>
          </cell>
          <cell r="V546">
            <v>0</v>
          </cell>
          <cell r="W546">
            <v>0</v>
          </cell>
        </row>
        <row r="547">
          <cell r="O547">
            <v>0</v>
          </cell>
          <cell r="P547">
            <v>0</v>
          </cell>
          <cell r="Q547">
            <v>0</v>
          </cell>
          <cell r="R547">
            <v>1500000</v>
          </cell>
          <cell r="S547">
            <v>1500000</v>
          </cell>
          <cell r="T547">
            <v>0</v>
          </cell>
          <cell r="U547">
            <v>0</v>
          </cell>
          <cell r="V547">
            <v>0</v>
          </cell>
          <cell r="W547">
            <v>0</v>
          </cell>
        </row>
        <row r="548">
          <cell r="I548" t="str">
            <v>MILLIKEN: INSTALL 1 12KV CKT POS</v>
          </cell>
          <cell r="J548">
            <v>41426</v>
          </cell>
          <cell r="K548" t="e">
            <v>#N/A</v>
          </cell>
          <cell r="M548">
            <v>0</v>
          </cell>
          <cell r="N548">
            <v>0</v>
          </cell>
          <cell r="O548">
            <v>0</v>
          </cell>
          <cell r="P548">
            <v>0</v>
          </cell>
          <cell r="Q548">
            <v>12000</v>
          </cell>
          <cell r="R548">
            <v>70000</v>
          </cell>
          <cell r="S548">
            <v>108000</v>
          </cell>
          <cell r="T548">
            <v>0</v>
          </cell>
          <cell r="U548">
            <v>0</v>
          </cell>
          <cell r="V548">
            <v>0</v>
          </cell>
          <cell r="W548">
            <v>0</v>
          </cell>
        </row>
        <row r="549">
          <cell r="O549">
            <v>0</v>
          </cell>
          <cell r="P549">
            <v>0</v>
          </cell>
          <cell r="Q549">
            <v>12000</v>
          </cell>
          <cell r="R549">
            <v>70000</v>
          </cell>
          <cell r="S549">
            <v>108000</v>
          </cell>
          <cell r="T549">
            <v>0</v>
          </cell>
          <cell r="U549">
            <v>0</v>
          </cell>
          <cell r="V549">
            <v>0</v>
          </cell>
          <cell r="W549">
            <v>0</v>
          </cell>
        </row>
        <row r="550">
          <cell r="I550" t="str">
            <v>SAN BERNARDINO ADD 1 12KV CKT</v>
          </cell>
          <cell r="J550">
            <v>42522</v>
          </cell>
          <cell r="K550" t="e">
            <v>#N/A</v>
          </cell>
          <cell r="M550">
            <v>0</v>
          </cell>
          <cell r="N550">
            <v>0</v>
          </cell>
          <cell r="O550">
            <v>0</v>
          </cell>
          <cell r="P550">
            <v>0</v>
          </cell>
          <cell r="Q550">
            <v>0</v>
          </cell>
          <cell r="R550">
            <v>0</v>
          </cell>
          <cell r="S550">
            <v>0</v>
          </cell>
          <cell r="T550">
            <v>0</v>
          </cell>
          <cell r="U550">
            <v>140000</v>
          </cell>
          <cell r="V550">
            <v>100000</v>
          </cell>
          <cell r="W550">
            <v>0</v>
          </cell>
        </row>
        <row r="551">
          <cell r="O551">
            <v>0</v>
          </cell>
          <cell r="P551">
            <v>0</v>
          </cell>
          <cell r="Q551">
            <v>0</v>
          </cell>
          <cell r="R551">
            <v>0</v>
          </cell>
          <cell r="S551">
            <v>0</v>
          </cell>
          <cell r="T551">
            <v>0</v>
          </cell>
          <cell r="U551">
            <v>140000</v>
          </cell>
          <cell r="V551">
            <v>100000</v>
          </cell>
          <cell r="W551">
            <v>0</v>
          </cell>
        </row>
        <row r="552">
          <cell r="I552" t="str">
            <v>DEL SUR ADD 1 12KV CKT</v>
          </cell>
          <cell r="J552">
            <v>40695</v>
          </cell>
          <cell r="K552" t="e">
            <v>#N/A</v>
          </cell>
          <cell r="M552">
            <v>0</v>
          </cell>
          <cell r="N552">
            <v>0</v>
          </cell>
          <cell r="O552">
            <v>0</v>
          </cell>
          <cell r="P552">
            <v>100000</v>
          </cell>
          <cell r="Q552">
            <v>100000</v>
          </cell>
          <cell r="R552">
            <v>0</v>
          </cell>
          <cell r="S552">
            <v>0</v>
          </cell>
          <cell r="T552">
            <v>0</v>
          </cell>
          <cell r="U552">
            <v>0</v>
          </cell>
          <cell r="V552">
            <v>0</v>
          </cell>
          <cell r="W552">
            <v>0</v>
          </cell>
        </row>
        <row r="553">
          <cell r="O553">
            <v>0</v>
          </cell>
          <cell r="P553">
            <v>100000</v>
          </cell>
          <cell r="Q553">
            <v>100000</v>
          </cell>
          <cell r="R553">
            <v>0</v>
          </cell>
          <cell r="S553">
            <v>0</v>
          </cell>
          <cell r="T553">
            <v>0</v>
          </cell>
          <cell r="U553">
            <v>0</v>
          </cell>
          <cell r="V553">
            <v>0</v>
          </cell>
          <cell r="W553">
            <v>0</v>
          </cell>
        </row>
        <row r="554">
          <cell r="I554" t="str">
            <v>QUARTZ HILL ADD 1 12KV CKT</v>
          </cell>
          <cell r="J554">
            <v>42156</v>
          </cell>
          <cell r="K554" t="e">
            <v>#N/A</v>
          </cell>
          <cell r="M554">
            <v>0</v>
          </cell>
          <cell r="N554">
            <v>0</v>
          </cell>
          <cell r="O554">
            <v>0</v>
          </cell>
          <cell r="P554">
            <v>0</v>
          </cell>
          <cell r="Q554">
            <v>0</v>
          </cell>
          <cell r="R554">
            <v>0</v>
          </cell>
          <cell r="S554">
            <v>0</v>
          </cell>
          <cell r="T554">
            <v>100000</v>
          </cell>
          <cell r="U554">
            <v>140000</v>
          </cell>
          <cell r="V554">
            <v>0</v>
          </cell>
          <cell r="W554">
            <v>0</v>
          </cell>
        </row>
        <row r="555">
          <cell r="O555">
            <v>0</v>
          </cell>
          <cell r="P555">
            <v>0</v>
          </cell>
          <cell r="Q555">
            <v>0</v>
          </cell>
          <cell r="R555">
            <v>0</v>
          </cell>
          <cell r="S555">
            <v>0</v>
          </cell>
          <cell r="T555">
            <v>100000</v>
          </cell>
          <cell r="U555">
            <v>140000</v>
          </cell>
          <cell r="V555">
            <v>0</v>
          </cell>
          <cell r="W555">
            <v>0</v>
          </cell>
        </row>
        <row r="556">
          <cell r="I556" t="str">
            <v>VALDEZ SUB: REPLACE #4 BANK WITH 2 28MVA. EQUIP 1 LINE POS, INCREADE BANK AND BUS PARRALLELING CBS TO 3000A. INCREASE CAP BANK TO 4.8MVAR.</v>
          </cell>
          <cell r="J556">
            <v>42156</v>
          </cell>
          <cell r="K556" t="e">
            <v>#N/A</v>
          </cell>
          <cell r="M556">
            <v>0</v>
          </cell>
          <cell r="N556">
            <v>0</v>
          </cell>
          <cell r="O556">
            <v>0</v>
          </cell>
          <cell r="P556">
            <v>0</v>
          </cell>
          <cell r="Q556">
            <v>0</v>
          </cell>
          <cell r="R556">
            <v>0</v>
          </cell>
          <cell r="S556">
            <v>0</v>
          </cell>
          <cell r="T556">
            <v>500000</v>
          </cell>
          <cell r="U556">
            <v>1000000</v>
          </cell>
          <cell r="V556">
            <v>0</v>
          </cell>
          <cell r="W556">
            <v>0</v>
          </cell>
        </row>
        <row r="557">
          <cell r="O557">
            <v>0</v>
          </cell>
          <cell r="P557">
            <v>0</v>
          </cell>
          <cell r="Q557">
            <v>0</v>
          </cell>
          <cell r="R557">
            <v>0</v>
          </cell>
          <cell r="S557">
            <v>0</v>
          </cell>
          <cell r="T557">
            <v>500000</v>
          </cell>
          <cell r="U557">
            <v>1000000</v>
          </cell>
          <cell r="V557">
            <v>0</v>
          </cell>
          <cell r="W557">
            <v>0</v>
          </cell>
        </row>
        <row r="558">
          <cell r="I558" t="str">
            <v>FOGARTY ADD 1 28MVA TRANSFORMER, 2 12KV POS AND 4.8MVAR CAP BANK</v>
          </cell>
          <cell r="J558">
            <v>41791</v>
          </cell>
          <cell r="K558" t="e">
            <v>#N/A</v>
          </cell>
          <cell r="M558">
            <v>0</v>
          </cell>
          <cell r="N558">
            <v>0</v>
          </cell>
          <cell r="O558">
            <v>0</v>
          </cell>
          <cell r="P558">
            <v>0</v>
          </cell>
          <cell r="Q558">
            <v>0</v>
          </cell>
          <cell r="R558">
            <v>0</v>
          </cell>
          <cell r="S558">
            <v>1000000</v>
          </cell>
          <cell r="T558">
            <v>800000</v>
          </cell>
          <cell r="U558">
            <v>0</v>
          </cell>
          <cell r="V558">
            <v>0</v>
          </cell>
          <cell r="W558">
            <v>0</v>
          </cell>
        </row>
        <row r="559">
          <cell r="O559">
            <v>0</v>
          </cell>
          <cell r="P559">
            <v>0</v>
          </cell>
          <cell r="Q559">
            <v>0</v>
          </cell>
          <cell r="R559">
            <v>0</v>
          </cell>
          <cell r="S559">
            <v>1000000</v>
          </cell>
          <cell r="T559">
            <v>800000</v>
          </cell>
          <cell r="U559">
            <v>0</v>
          </cell>
          <cell r="V559">
            <v>0</v>
          </cell>
          <cell r="W559">
            <v>0</v>
          </cell>
        </row>
        <row r="560">
          <cell r="I560" t="str">
            <v>IVYGLEN :INCREAE CAPACITY TO 84MVA ADD 1 12KV CKT</v>
          </cell>
          <cell r="J560">
            <v>42522</v>
          </cell>
          <cell r="K560" t="e">
            <v>#N/A</v>
          </cell>
          <cell r="M560">
            <v>0</v>
          </cell>
          <cell r="N560">
            <v>0</v>
          </cell>
          <cell r="O560">
            <v>0</v>
          </cell>
          <cell r="P560">
            <v>0</v>
          </cell>
          <cell r="Q560">
            <v>0</v>
          </cell>
          <cell r="R560">
            <v>0</v>
          </cell>
          <cell r="S560">
            <v>0</v>
          </cell>
          <cell r="T560">
            <v>0</v>
          </cell>
          <cell r="U560">
            <v>1000000</v>
          </cell>
          <cell r="V560">
            <v>1000000</v>
          </cell>
          <cell r="W560">
            <v>0</v>
          </cell>
        </row>
        <row r="561">
          <cell r="O561">
            <v>0</v>
          </cell>
          <cell r="P561">
            <v>0</v>
          </cell>
          <cell r="Q561">
            <v>0</v>
          </cell>
          <cell r="R561">
            <v>0</v>
          </cell>
          <cell r="S561">
            <v>0</v>
          </cell>
          <cell r="T561">
            <v>0</v>
          </cell>
          <cell r="U561">
            <v>1000000</v>
          </cell>
          <cell r="V561">
            <v>1000000</v>
          </cell>
          <cell r="W561">
            <v>0</v>
          </cell>
        </row>
        <row r="562">
          <cell r="I562" t="str">
            <v>NUEVO ADD 1 12KV CKT</v>
          </cell>
          <cell r="J562">
            <v>42156</v>
          </cell>
          <cell r="K562" t="e">
            <v>#N/A</v>
          </cell>
          <cell r="M562">
            <v>0</v>
          </cell>
          <cell r="N562">
            <v>0</v>
          </cell>
          <cell r="O562">
            <v>0</v>
          </cell>
          <cell r="P562">
            <v>0</v>
          </cell>
          <cell r="Q562">
            <v>0</v>
          </cell>
          <cell r="R562">
            <v>0</v>
          </cell>
          <cell r="S562">
            <v>0</v>
          </cell>
          <cell r="T562">
            <v>100000</v>
          </cell>
          <cell r="U562">
            <v>140000</v>
          </cell>
          <cell r="V562">
            <v>0</v>
          </cell>
          <cell r="W562">
            <v>0</v>
          </cell>
        </row>
        <row r="563">
          <cell r="O563">
            <v>0</v>
          </cell>
          <cell r="P563">
            <v>0</v>
          </cell>
          <cell r="Q563">
            <v>0</v>
          </cell>
          <cell r="R563">
            <v>0</v>
          </cell>
          <cell r="S563">
            <v>0</v>
          </cell>
          <cell r="T563">
            <v>100000</v>
          </cell>
          <cell r="U563">
            <v>140000</v>
          </cell>
          <cell r="V563">
            <v>0</v>
          </cell>
          <cell r="W563">
            <v>0</v>
          </cell>
        </row>
        <row r="564">
          <cell r="I564" t="str">
            <v>SUN CITY ADD 1 12KV CKT</v>
          </cell>
          <cell r="J564">
            <v>42156</v>
          </cell>
          <cell r="K564" t="e">
            <v>#N/A</v>
          </cell>
          <cell r="M564">
            <v>0</v>
          </cell>
          <cell r="N564">
            <v>0</v>
          </cell>
          <cell r="O564">
            <v>0</v>
          </cell>
          <cell r="P564">
            <v>0</v>
          </cell>
          <cell r="Q564">
            <v>0</v>
          </cell>
          <cell r="R564">
            <v>0</v>
          </cell>
          <cell r="S564">
            <v>0</v>
          </cell>
          <cell r="T564">
            <v>265000</v>
          </cell>
          <cell r="U564">
            <v>225000</v>
          </cell>
          <cell r="V564">
            <v>0</v>
          </cell>
          <cell r="W564">
            <v>0</v>
          </cell>
        </row>
        <row r="565">
          <cell r="O565">
            <v>0</v>
          </cell>
          <cell r="P565">
            <v>0</v>
          </cell>
          <cell r="Q565">
            <v>0</v>
          </cell>
          <cell r="R565">
            <v>0</v>
          </cell>
          <cell r="S565">
            <v>0</v>
          </cell>
          <cell r="T565">
            <v>265000</v>
          </cell>
          <cell r="U565">
            <v>225000</v>
          </cell>
          <cell r="V565">
            <v>0</v>
          </cell>
          <cell r="W565">
            <v>0</v>
          </cell>
        </row>
        <row r="566">
          <cell r="H566" t="str">
            <v>800063489</v>
          </cell>
          <cell r="I566" t="str">
            <v>SKINWATER: INSTALL NEW 33/4KV STATION.</v>
          </cell>
          <cell r="J566">
            <v>39813</v>
          </cell>
          <cell r="K566" t="str">
            <v>X. Vazquez</v>
          </cell>
          <cell r="M566">
            <v>0</v>
          </cell>
          <cell r="N566">
            <v>0</v>
          </cell>
          <cell r="O566">
            <v>0</v>
          </cell>
          <cell r="P566">
            <v>0</v>
          </cell>
          <cell r="Q566">
            <v>0</v>
          </cell>
          <cell r="R566">
            <v>0</v>
          </cell>
          <cell r="S566">
            <v>0</v>
          </cell>
          <cell r="T566">
            <v>0</v>
          </cell>
          <cell r="U566">
            <v>0</v>
          </cell>
          <cell r="V566">
            <v>0</v>
          </cell>
          <cell r="W566">
            <v>0</v>
          </cell>
        </row>
        <row r="567">
          <cell r="O567">
            <v>0</v>
          </cell>
          <cell r="P567">
            <v>0</v>
          </cell>
          <cell r="Q567">
            <v>0</v>
          </cell>
          <cell r="R567">
            <v>0</v>
          </cell>
          <cell r="S567">
            <v>0</v>
          </cell>
          <cell r="T567">
            <v>0</v>
          </cell>
          <cell r="U567">
            <v>0</v>
          </cell>
          <cell r="V567">
            <v>0</v>
          </cell>
          <cell r="W567">
            <v>0</v>
          </cell>
        </row>
        <row r="568">
          <cell r="I568" t="str">
            <v>ETIWANDA ADD 1 12KV CKT</v>
          </cell>
          <cell r="J568">
            <v>41061</v>
          </cell>
          <cell r="K568" t="e">
            <v>#N/A</v>
          </cell>
          <cell r="M568">
            <v>0</v>
          </cell>
          <cell r="N568">
            <v>0</v>
          </cell>
          <cell r="O568">
            <v>0</v>
          </cell>
          <cell r="P568">
            <v>0</v>
          </cell>
          <cell r="Q568">
            <v>100000</v>
          </cell>
          <cell r="R568">
            <v>110000</v>
          </cell>
          <cell r="S568">
            <v>0</v>
          </cell>
          <cell r="T568">
            <v>0</v>
          </cell>
          <cell r="U568">
            <v>0</v>
          </cell>
          <cell r="V568">
            <v>0</v>
          </cell>
          <cell r="W568">
            <v>0</v>
          </cell>
        </row>
        <row r="569">
          <cell r="O569">
            <v>0</v>
          </cell>
          <cell r="P569">
            <v>0</v>
          </cell>
          <cell r="Q569">
            <v>100000</v>
          </cell>
          <cell r="R569">
            <v>110000</v>
          </cell>
          <cell r="S569">
            <v>0</v>
          </cell>
          <cell r="T569">
            <v>0</v>
          </cell>
          <cell r="U569">
            <v>0</v>
          </cell>
          <cell r="V569">
            <v>0</v>
          </cell>
          <cell r="W569">
            <v>0</v>
          </cell>
        </row>
        <row r="570">
          <cell r="H570" t="str">
            <v>800063644</v>
          </cell>
          <cell r="I570" t="str">
            <v>SAN BERNARDINO: INCREASE CAPACITY FROM 28 TO 56MVA. ADD 3 POS EQUIP 1 12KV</v>
          </cell>
          <cell r="J570">
            <v>39600</v>
          </cell>
          <cell r="K570" t="str">
            <v>X. Vazquez</v>
          </cell>
          <cell r="M570">
            <v>0</v>
          </cell>
          <cell r="N570">
            <v>0</v>
          </cell>
          <cell r="O570">
            <v>0</v>
          </cell>
          <cell r="P570">
            <v>0</v>
          </cell>
          <cell r="Q570">
            <v>0</v>
          </cell>
          <cell r="R570">
            <v>0</v>
          </cell>
          <cell r="S570">
            <v>0</v>
          </cell>
          <cell r="T570">
            <v>0</v>
          </cell>
          <cell r="U570">
            <v>0</v>
          </cell>
          <cell r="V570">
            <v>0</v>
          </cell>
          <cell r="W570">
            <v>0</v>
          </cell>
        </row>
        <row r="571">
          <cell r="O571">
            <v>0</v>
          </cell>
          <cell r="P571">
            <v>0</v>
          </cell>
          <cell r="Q571">
            <v>0</v>
          </cell>
          <cell r="R571">
            <v>0</v>
          </cell>
          <cell r="S571">
            <v>0</v>
          </cell>
          <cell r="T571">
            <v>0</v>
          </cell>
          <cell r="U571">
            <v>0</v>
          </cell>
          <cell r="V571">
            <v>0</v>
          </cell>
          <cell r="W571">
            <v>0</v>
          </cell>
        </row>
        <row r="572">
          <cell r="H572" t="str">
            <v>800063180</v>
          </cell>
          <cell r="I572" t="str">
            <v>TULARE SUB-INCREASE TRANSFORMER CAPACITY FROM 106.4 TO 112 MVA ADD 1 12KV CKT</v>
          </cell>
          <cell r="J572">
            <v>39965</v>
          </cell>
          <cell r="K572" t="str">
            <v>X. Vazquez</v>
          </cell>
          <cell r="M572">
            <v>0</v>
          </cell>
          <cell r="N572">
            <v>0</v>
          </cell>
          <cell r="O572">
            <v>800000</v>
          </cell>
          <cell r="P572">
            <v>0</v>
          </cell>
          <cell r="Q572">
            <v>0</v>
          </cell>
          <cell r="R572">
            <v>0</v>
          </cell>
          <cell r="S572">
            <v>0</v>
          </cell>
          <cell r="T572">
            <v>0</v>
          </cell>
          <cell r="U572">
            <v>0</v>
          </cell>
          <cell r="V572">
            <v>0</v>
          </cell>
          <cell r="W572">
            <v>0</v>
          </cell>
        </row>
        <row r="573">
          <cell r="O573">
            <v>800000</v>
          </cell>
          <cell r="P573">
            <v>0</v>
          </cell>
          <cell r="Q573">
            <v>0</v>
          </cell>
          <cell r="R573">
            <v>0</v>
          </cell>
          <cell r="S573">
            <v>0</v>
          </cell>
          <cell r="T573">
            <v>0</v>
          </cell>
          <cell r="U573">
            <v>0</v>
          </cell>
          <cell r="V573">
            <v>0</v>
          </cell>
          <cell r="W573">
            <v>0</v>
          </cell>
        </row>
        <row r="574">
          <cell r="I574" t="str">
            <v>CAL CITY : INSTALL 1 12KV CKT POS</v>
          </cell>
          <cell r="J574">
            <v>40695</v>
          </cell>
          <cell r="K574" t="e">
            <v>#N/A</v>
          </cell>
          <cell r="M574">
            <v>0</v>
          </cell>
          <cell r="N574">
            <v>0</v>
          </cell>
          <cell r="O574">
            <v>0</v>
          </cell>
          <cell r="P574">
            <v>100000</v>
          </cell>
          <cell r="Q574">
            <v>100000</v>
          </cell>
          <cell r="R574">
            <v>0</v>
          </cell>
          <cell r="S574">
            <v>0</v>
          </cell>
          <cell r="T574">
            <v>0</v>
          </cell>
          <cell r="U574">
            <v>0</v>
          </cell>
          <cell r="V574">
            <v>0</v>
          </cell>
          <cell r="W574">
            <v>0</v>
          </cell>
        </row>
        <row r="575">
          <cell r="O575">
            <v>0</v>
          </cell>
          <cell r="P575">
            <v>100000</v>
          </cell>
          <cell r="Q575">
            <v>100000</v>
          </cell>
          <cell r="R575">
            <v>0</v>
          </cell>
          <cell r="S575">
            <v>0</v>
          </cell>
          <cell r="T575">
            <v>0</v>
          </cell>
          <cell r="U575">
            <v>0</v>
          </cell>
          <cell r="V575">
            <v>0</v>
          </cell>
          <cell r="W575">
            <v>0</v>
          </cell>
        </row>
        <row r="576">
          <cell r="I576" t="str">
            <v>BROWNING: INCREASE CAPACITY FROM 13 TO 24MVA</v>
          </cell>
          <cell r="J576">
            <v>40695</v>
          </cell>
          <cell r="K576" t="e">
            <v>#N/A</v>
          </cell>
          <cell r="M576">
            <v>0</v>
          </cell>
          <cell r="N576">
            <v>0</v>
          </cell>
          <cell r="O576">
            <v>0</v>
          </cell>
          <cell r="P576">
            <v>1000000</v>
          </cell>
          <cell r="Q576">
            <v>1100000</v>
          </cell>
          <cell r="R576">
            <v>0</v>
          </cell>
          <cell r="S576">
            <v>0</v>
          </cell>
          <cell r="T576">
            <v>0</v>
          </cell>
          <cell r="U576">
            <v>0</v>
          </cell>
          <cell r="V576">
            <v>0</v>
          </cell>
          <cell r="W576">
            <v>0</v>
          </cell>
        </row>
        <row r="577">
          <cell r="O577">
            <v>0</v>
          </cell>
          <cell r="P577">
            <v>1000000</v>
          </cell>
          <cell r="Q577">
            <v>1100000</v>
          </cell>
          <cell r="R577">
            <v>0</v>
          </cell>
          <cell r="S577">
            <v>0</v>
          </cell>
          <cell r="T577">
            <v>0</v>
          </cell>
          <cell r="U577">
            <v>0</v>
          </cell>
          <cell r="V577">
            <v>0</v>
          </cell>
          <cell r="W577">
            <v>0</v>
          </cell>
        </row>
        <row r="578">
          <cell r="H578" t="str">
            <v>800205235</v>
          </cell>
          <cell r="I578" t="str">
            <v>BLOOMINGTON : INSTALL 1 12KV CKT POS</v>
          </cell>
          <cell r="J578">
            <v>40695</v>
          </cell>
          <cell r="K578" t="e">
            <v>#N/A</v>
          </cell>
          <cell r="M578">
            <v>0</v>
          </cell>
          <cell r="N578">
            <v>0</v>
          </cell>
          <cell r="O578">
            <v>100000</v>
          </cell>
          <cell r="P578">
            <v>100000</v>
          </cell>
          <cell r="Q578">
            <v>100000</v>
          </cell>
          <cell r="R578">
            <v>0</v>
          </cell>
          <cell r="S578">
            <v>0</v>
          </cell>
          <cell r="T578">
            <v>0</v>
          </cell>
          <cell r="U578">
            <v>0</v>
          </cell>
          <cell r="V578">
            <v>0</v>
          </cell>
          <cell r="W578">
            <v>0</v>
          </cell>
        </row>
        <row r="579">
          <cell r="O579">
            <v>100000</v>
          </cell>
          <cell r="P579">
            <v>100000</v>
          </cell>
          <cell r="Q579">
            <v>100000</v>
          </cell>
          <cell r="R579">
            <v>0</v>
          </cell>
          <cell r="S579">
            <v>0</v>
          </cell>
          <cell r="T579">
            <v>0</v>
          </cell>
          <cell r="U579">
            <v>0</v>
          </cell>
          <cell r="V579">
            <v>0</v>
          </cell>
          <cell r="W579">
            <v>0</v>
          </cell>
        </row>
        <row r="580">
          <cell r="I580" t="str">
            <v>TRASK: INSTALL 1 12KV CKT POS</v>
          </cell>
          <cell r="J580">
            <v>40695</v>
          </cell>
          <cell r="K580" t="e">
            <v>#N/A</v>
          </cell>
          <cell r="M580">
            <v>0</v>
          </cell>
          <cell r="N580">
            <v>0</v>
          </cell>
          <cell r="O580">
            <v>0</v>
          </cell>
          <cell r="P580">
            <v>100000</v>
          </cell>
          <cell r="Q580">
            <v>100000</v>
          </cell>
          <cell r="R580">
            <v>0</v>
          </cell>
          <cell r="S580">
            <v>0</v>
          </cell>
          <cell r="T580">
            <v>0</v>
          </cell>
          <cell r="U580">
            <v>0</v>
          </cell>
          <cell r="V580">
            <v>0</v>
          </cell>
          <cell r="W580">
            <v>0</v>
          </cell>
        </row>
        <row r="581">
          <cell r="O581">
            <v>0</v>
          </cell>
          <cell r="P581">
            <v>100000</v>
          </cell>
          <cell r="Q581">
            <v>100000</v>
          </cell>
          <cell r="R581">
            <v>0</v>
          </cell>
          <cell r="S581">
            <v>0</v>
          </cell>
          <cell r="T581">
            <v>0</v>
          </cell>
          <cell r="U581">
            <v>0</v>
          </cell>
          <cell r="V581">
            <v>0</v>
          </cell>
          <cell r="W581">
            <v>0</v>
          </cell>
        </row>
        <row r="582">
          <cell r="I582" t="str">
            <v>SUN CITY: INSTALL 1 12KV CKT POS</v>
          </cell>
          <cell r="J582">
            <v>40695</v>
          </cell>
          <cell r="K582" t="e">
            <v>#N/A</v>
          </cell>
          <cell r="M582">
            <v>0</v>
          </cell>
          <cell r="N582">
            <v>0</v>
          </cell>
          <cell r="O582">
            <v>0</v>
          </cell>
          <cell r="P582">
            <v>100000</v>
          </cell>
          <cell r="Q582">
            <v>100000</v>
          </cell>
          <cell r="R582">
            <v>0</v>
          </cell>
          <cell r="S582">
            <v>0</v>
          </cell>
          <cell r="T582">
            <v>0</v>
          </cell>
          <cell r="U582">
            <v>0</v>
          </cell>
          <cell r="V582">
            <v>0</v>
          </cell>
          <cell r="W582">
            <v>0</v>
          </cell>
        </row>
        <row r="583">
          <cell r="O583">
            <v>0</v>
          </cell>
          <cell r="P583">
            <v>100000</v>
          </cell>
          <cell r="Q583">
            <v>100000</v>
          </cell>
          <cell r="R583">
            <v>0</v>
          </cell>
          <cell r="S583">
            <v>0</v>
          </cell>
          <cell r="T583">
            <v>0</v>
          </cell>
          <cell r="U583">
            <v>0</v>
          </cell>
          <cell r="V583">
            <v>0</v>
          </cell>
          <cell r="W583">
            <v>0</v>
          </cell>
        </row>
        <row r="584">
          <cell r="I584" t="str">
            <v>SAN BERNARDINO : INSTALL 1 12KV CKT POS</v>
          </cell>
          <cell r="J584">
            <v>40695</v>
          </cell>
          <cell r="K584" t="e">
            <v>#N/A</v>
          </cell>
          <cell r="M584">
            <v>0</v>
          </cell>
          <cell r="N584">
            <v>0</v>
          </cell>
          <cell r="O584">
            <v>0</v>
          </cell>
          <cell r="P584">
            <v>100000</v>
          </cell>
          <cell r="Q584">
            <v>100000</v>
          </cell>
          <cell r="R584">
            <v>0</v>
          </cell>
          <cell r="S584">
            <v>0</v>
          </cell>
          <cell r="T584">
            <v>0</v>
          </cell>
          <cell r="U584">
            <v>0</v>
          </cell>
          <cell r="V584">
            <v>0</v>
          </cell>
          <cell r="W584">
            <v>0</v>
          </cell>
        </row>
        <row r="585">
          <cell r="O585">
            <v>0</v>
          </cell>
          <cell r="P585">
            <v>100000</v>
          </cell>
          <cell r="Q585">
            <v>100000</v>
          </cell>
          <cell r="R585">
            <v>0</v>
          </cell>
          <cell r="S585">
            <v>0</v>
          </cell>
          <cell r="T585">
            <v>0</v>
          </cell>
          <cell r="U585">
            <v>0</v>
          </cell>
          <cell r="V585">
            <v>0</v>
          </cell>
          <cell r="W585">
            <v>0</v>
          </cell>
        </row>
        <row r="586">
          <cell r="I586" t="str">
            <v>OLIVE LAKE: INCREASE CAPACITY FROM 10.5 TO 24.5</v>
          </cell>
          <cell r="J586">
            <v>40695</v>
          </cell>
          <cell r="K586" t="e">
            <v>#N/A</v>
          </cell>
          <cell r="M586">
            <v>0</v>
          </cell>
          <cell r="N586">
            <v>0</v>
          </cell>
          <cell r="O586">
            <v>0</v>
          </cell>
          <cell r="P586">
            <v>600000</v>
          </cell>
          <cell r="Q586">
            <v>600000</v>
          </cell>
          <cell r="R586">
            <v>0</v>
          </cell>
          <cell r="S586">
            <v>0</v>
          </cell>
          <cell r="T586">
            <v>0</v>
          </cell>
          <cell r="U586">
            <v>0</v>
          </cell>
          <cell r="V586">
            <v>0</v>
          </cell>
          <cell r="W586">
            <v>0</v>
          </cell>
        </row>
        <row r="587">
          <cell r="O587">
            <v>0</v>
          </cell>
          <cell r="P587">
            <v>600000</v>
          </cell>
          <cell r="Q587">
            <v>600000</v>
          </cell>
          <cell r="R587">
            <v>0</v>
          </cell>
          <cell r="S587">
            <v>0</v>
          </cell>
          <cell r="T587">
            <v>0</v>
          </cell>
          <cell r="U587">
            <v>0</v>
          </cell>
          <cell r="V587">
            <v>0</v>
          </cell>
          <cell r="W587">
            <v>0</v>
          </cell>
        </row>
        <row r="588">
          <cell r="I588" t="str">
            <v>OCEANVIEW: INCREAE CAPACITY FROM 39.34 TO 56.9 &amp; ADD 4.8MVAR CAPACITORS</v>
          </cell>
          <cell r="J588">
            <v>40695</v>
          </cell>
          <cell r="K588" t="e">
            <v>#N/A</v>
          </cell>
          <cell r="M588">
            <v>0</v>
          </cell>
          <cell r="N588">
            <v>0</v>
          </cell>
          <cell r="O588">
            <v>0</v>
          </cell>
          <cell r="P588">
            <v>800000</v>
          </cell>
          <cell r="Q588">
            <v>400000</v>
          </cell>
          <cell r="R588">
            <v>0</v>
          </cell>
          <cell r="S588">
            <v>0</v>
          </cell>
          <cell r="T588">
            <v>0</v>
          </cell>
          <cell r="U588">
            <v>0</v>
          </cell>
          <cell r="V588">
            <v>0</v>
          </cell>
          <cell r="W588">
            <v>0</v>
          </cell>
        </row>
        <row r="589">
          <cell r="O589">
            <v>0</v>
          </cell>
          <cell r="P589">
            <v>800000</v>
          </cell>
          <cell r="Q589">
            <v>400000</v>
          </cell>
          <cell r="R589">
            <v>0</v>
          </cell>
          <cell r="S589">
            <v>0</v>
          </cell>
          <cell r="T589">
            <v>0</v>
          </cell>
          <cell r="U589">
            <v>0</v>
          </cell>
          <cell r="V589">
            <v>0</v>
          </cell>
          <cell r="W589">
            <v>0</v>
          </cell>
        </row>
        <row r="590">
          <cell r="H590" t="str">
            <v>800063485</v>
          </cell>
          <cell r="I590" t="str">
            <v>NIGUEL : INSTALL 1 12KV CKT POS</v>
          </cell>
          <cell r="J590">
            <v>39965</v>
          </cell>
          <cell r="K590" t="str">
            <v>X. Vazquez</v>
          </cell>
          <cell r="M590">
            <v>0</v>
          </cell>
          <cell r="N590">
            <v>0</v>
          </cell>
          <cell r="O590">
            <v>100000</v>
          </cell>
          <cell r="P590">
            <v>0</v>
          </cell>
          <cell r="Q590">
            <v>0</v>
          </cell>
          <cell r="R590">
            <v>0</v>
          </cell>
          <cell r="S590">
            <v>0</v>
          </cell>
          <cell r="T590">
            <v>0</v>
          </cell>
          <cell r="U590">
            <v>0</v>
          </cell>
          <cell r="V590">
            <v>0</v>
          </cell>
          <cell r="W590">
            <v>0</v>
          </cell>
        </row>
        <row r="591">
          <cell r="O591">
            <v>100000</v>
          </cell>
          <cell r="P591">
            <v>0</v>
          </cell>
          <cell r="Q591">
            <v>0</v>
          </cell>
          <cell r="R591">
            <v>0</v>
          </cell>
          <cell r="S591">
            <v>0</v>
          </cell>
          <cell r="T591">
            <v>0</v>
          </cell>
          <cell r="U591">
            <v>0</v>
          </cell>
          <cell r="V591">
            <v>0</v>
          </cell>
          <cell r="W591">
            <v>0</v>
          </cell>
        </row>
        <row r="592">
          <cell r="I592" t="str">
            <v>KIMBALL : INSTALL 2 12KV CKT POS</v>
          </cell>
          <cell r="J592">
            <v>40695</v>
          </cell>
          <cell r="K592" t="e">
            <v>#N/A</v>
          </cell>
          <cell r="M592">
            <v>0</v>
          </cell>
          <cell r="N592">
            <v>0</v>
          </cell>
          <cell r="O592">
            <v>0</v>
          </cell>
          <cell r="P592">
            <v>150000</v>
          </cell>
          <cell r="Q592">
            <v>200000</v>
          </cell>
          <cell r="R592">
            <v>0</v>
          </cell>
          <cell r="S592">
            <v>0</v>
          </cell>
          <cell r="T592">
            <v>0</v>
          </cell>
          <cell r="U592">
            <v>0</v>
          </cell>
          <cell r="V592">
            <v>0</v>
          </cell>
          <cell r="W592">
            <v>0</v>
          </cell>
        </row>
        <row r="593">
          <cell r="O593">
            <v>0</v>
          </cell>
          <cell r="P593">
            <v>150000</v>
          </cell>
          <cell r="Q593">
            <v>200000</v>
          </cell>
          <cell r="R593">
            <v>0</v>
          </cell>
          <cell r="S593">
            <v>0</v>
          </cell>
          <cell r="T593">
            <v>0</v>
          </cell>
          <cell r="U593">
            <v>0</v>
          </cell>
          <cell r="V593">
            <v>0</v>
          </cell>
          <cell r="W593">
            <v>0</v>
          </cell>
        </row>
        <row r="594">
          <cell r="I594" t="str">
            <v>FILLMORE : INCREASE CAPACITY TO 50.4, ADD 6.6 MVAR CAP</v>
          </cell>
          <cell r="J594">
            <v>40695</v>
          </cell>
          <cell r="K594" t="e">
            <v>#N/A</v>
          </cell>
          <cell r="M594">
            <v>0</v>
          </cell>
          <cell r="N594">
            <v>0</v>
          </cell>
          <cell r="O594">
            <v>0</v>
          </cell>
          <cell r="P594">
            <v>1000000</v>
          </cell>
          <cell r="Q594">
            <v>1000000</v>
          </cell>
          <cell r="R594">
            <v>0</v>
          </cell>
          <cell r="S594">
            <v>0</v>
          </cell>
          <cell r="T594">
            <v>0</v>
          </cell>
          <cell r="U594">
            <v>0</v>
          </cell>
          <cell r="V594">
            <v>0</v>
          </cell>
          <cell r="W594">
            <v>0</v>
          </cell>
        </row>
        <row r="595">
          <cell r="O595">
            <v>0</v>
          </cell>
          <cell r="P595">
            <v>1000000</v>
          </cell>
          <cell r="Q595">
            <v>1000000</v>
          </cell>
          <cell r="R595">
            <v>0</v>
          </cell>
          <cell r="S595">
            <v>0</v>
          </cell>
          <cell r="T595">
            <v>0</v>
          </cell>
          <cell r="U595">
            <v>0</v>
          </cell>
          <cell r="V595">
            <v>0</v>
          </cell>
          <cell r="W595">
            <v>0</v>
          </cell>
        </row>
        <row r="596">
          <cell r="I596" t="str">
            <v>DEVERS JR.: INSTALL 1 28 MVA, 2 12KV CKT POS</v>
          </cell>
          <cell r="J596">
            <v>40695</v>
          </cell>
          <cell r="K596" t="e">
            <v>#N/A</v>
          </cell>
          <cell r="M596">
            <v>0</v>
          </cell>
          <cell r="N596">
            <v>0</v>
          </cell>
          <cell r="O596">
            <v>0</v>
          </cell>
          <cell r="P596">
            <v>150000</v>
          </cell>
          <cell r="Q596">
            <v>1350000</v>
          </cell>
          <cell r="R596">
            <v>0</v>
          </cell>
          <cell r="S596">
            <v>0</v>
          </cell>
          <cell r="T596">
            <v>0</v>
          </cell>
          <cell r="U596">
            <v>0</v>
          </cell>
          <cell r="V596">
            <v>0</v>
          </cell>
          <cell r="W596">
            <v>0</v>
          </cell>
        </row>
        <row r="597">
          <cell r="O597">
            <v>0</v>
          </cell>
          <cell r="P597">
            <v>150000</v>
          </cell>
          <cell r="Q597">
            <v>1350000</v>
          </cell>
          <cell r="R597">
            <v>0</v>
          </cell>
          <cell r="S597">
            <v>0</v>
          </cell>
          <cell r="T597">
            <v>0</v>
          </cell>
          <cell r="U597">
            <v>0</v>
          </cell>
          <cell r="V597">
            <v>0</v>
          </cell>
          <cell r="W597">
            <v>0</v>
          </cell>
        </row>
        <row r="598">
          <cell r="I598" t="str">
            <v>JEFFERSON:: INSTALL 1 12KV CKT POS</v>
          </cell>
          <cell r="J598">
            <v>40695</v>
          </cell>
          <cell r="K598" t="e">
            <v>#N/A</v>
          </cell>
          <cell r="M598">
            <v>0</v>
          </cell>
          <cell r="N598">
            <v>0</v>
          </cell>
          <cell r="O598">
            <v>0</v>
          </cell>
          <cell r="P598">
            <v>103000</v>
          </cell>
          <cell r="Q598">
            <v>90000</v>
          </cell>
          <cell r="R598">
            <v>0</v>
          </cell>
          <cell r="S598">
            <v>0</v>
          </cell>
          <cell r="T598">
            <v>0</v>
          </cell>
          <cell r="U598">
            <v>0</v>
          </cell>
          <cell r="V598">
            <v>0</v>
          </cell>
          <cell r="W598">
            <v>0</v>
          </cell>
        </row>
        <row r="599">
          <cell r="O599">
            <v>0</v>
          </cell>
          <cell r="P599">
            <v>103000</v>
          </cell>
          <cell r="Q599">
            <v>90000</v>
          </cell>
          <cell r="R599">
            <v>0</v>
          </cell>
          <cell r="S599">
            <v>0</v>
          </cell>
          <cell r="T599">
            <v>0</v>
          </cell>
          <cell r="U599">
            <v>0</v>
          </cell>
          <cell r="V599">
            <v>0</v>
          </cell>
          <cell r="W599">
            <v>0</v>
          </cell>
        </row>
        <row r="600">
          <cell r="I600" t="str">
            <v>LINDSAY: REMOVE NO3 66/4KV BANK, BREAKERS,</v>
          </cell>
          <cell r="J600">
            <v>42887</v>
          </cell>
          <cell r="K600" t="e">
            <v>#N/A</v>
          </cell>
          <cell r="M600">
            <v>0</v>
          </cell>
          <cell r="N600">
            <v>0</v>
          </cell>
          <cell r="O600">
            <v>0</v>
          </cell>
          <cell r="P600">
            <v>200000</v>
          </cell>
          <cell r="Q600">
            <v>0</v>
          </cell>
          <cell r="R600">
            <v>0</v>
          </cell>
          <cell r="S600">
            <v>0</v>
          </cell>
          <cell r="T600">
            <v>0</v>
          </cell>
          <cell r="U600">
            <v>0</v>
          </cell>
          <cell r="V600">
            <v>0</v>
          </cell>
          <cell r="W600">
            <v>200000</v>
          </cell>
        </row>
        <row r="601">
          <cell r="O601">
            <v>0</v>
          </cell>
          <cell r="P601">
            <v>200000</v>
          </cell>
          <cell r="Q601">
            <v>0</v>
          </cell>
          <cell r="R601">
            <v>0</v>
          </cell>
          <cell r="S601">
            <v>0</v>
          </cell>
          <cell r="T601">
            <v>0</v>
          </cell>
          <cell r="U601">
            <v>0</v>
          </cell>
          <cell r="V601">
            <v>0</v>
          </cell>
          <cell r="W601">
            <v>200000</v>
          </cell>
        </row>
        <row r="602">
          <cell r="I602" t="str">
            <v>NIGUEL : REPLACE TR BANK # 4 AND INSTALL 1 12KV CKT POS</v>
          </cell>
          <cell r="J602">
            <v>40330</v>
          </cell>
          <cell r="K602" t="e">
            <v>#N/A</v>
          </cell>
          <cell r="M602">
            <v>0</v>
          </cell>
          <cell r="N602">
            <v>0</v>
          </cell>
          <cell r="O602">
            <v>0</v>
          </cell>
          <cell r="P602">
            <v>1175000</v>
          </cell>
          <cell r="Q602">
            <v>0</v>
          </cell>
          <cell r="R602">
            <v>0</v>
          </cell>
          <cell r="S602">
            <v>0</v>
          </cell>
          <cell r="T602">
            <v>0</v>
          </cell>
          <cell r="U602">
            <v>0</v>
          </cell>
          <cell r="V602">
            <v>0</v>
          </cell>
          <cell r="W602">
            <v>0</v>
          </cell>
        </row>
        <row r="603">
          <cell r="O603">
            <v>0</v>
          </cell>
          <cell r="P603">
            <v>1175000</v>
          </cell>
          <cell r="Q603">
            <v>0</v>
          </cell>
          <cell r="R603">
            <v>0</v>
          </cell>
          <cell r="S603">
            <v>0</v>
          </cell>
          <cell r="T603">
            <v>0</v>
          </cell>
          <cell r="U603">
            <v>0</v>
          </cell>
          <cell r="V603">
            <v>0</v>
          </cell>
          <cell r="W603">
            <v>0</v>
          </cell>
        </row>
        <row r="604">
          <cell r="I604" t="str">
            <v>LAFAYETTE: INCREASE CAPACITY TO 73.4MVA, ADD 1 12KV CKT POS &amp; 4.8MVAR CAP</v>
          </cell>
          <cell r="J604">
            <v>40330</v>
          </cell>
          <cell r="K604" t="e">
            <v>#N/A</v>
          </cell>
          <cell r="M604">
            <v>0</v>
          </cell>
          <cell r="N604">
            <v>0</v>
          </cell>
          <cell r="O604">
            <v>0</v>
          </cell>
          <cell r="P604">
            <v>700000</v>
          </cell>
          <cell r="Q604">
            <v>0</v>
          </cell>
          <cell r="R604">
            <v>0</v>
          </cell>
          <cell r="S604">
            <v>0</v>
          </cell>
          <cell r="T604">
            <v>0</v>
          </cell>
          <cell r="U604">
            <v>0</v>
          </cell>
          <cell r="V604">
            <v>0</v>
          </cell>
          <cell r="W604">
            <v>0</v>
          </cell>
        </row>
        <row r="605">
          <cell r="O605">
            <v>0</v>
          </cell>
          <cell r="P605">
            <v>700000</v>
          </cell>
          <cell r="Q605">
            <v>0</v>
          </cell>
          <cell r="R605">
            <v>0</v>
          </cell>
          <cell r="S605">
            <v>0</v>
          </cell>
          <cell r="T605">
            <v>0</v>
          </cell>
          <cell r="U605">
            <v>0</v>
          </cell>
          <cell r="V605">
            <v>0</v>
          </cell>
          <cell r="W605">
            <v>0</v>
          </cell>
        </row>
        <row r="606">
          <cell r="H606">
            <v>800063724</v>
          </cell>
          <cell r="I606" t="str">
            <v>MURRIETA SUB</v>
          </cell>
          <cell r="J606">
            <v>39965</v>
          </cell>
          <cell r="K606" t="str">
            <v>X. Vazquez</v>
          </cell>
          <cell r="M606">
            <v>0</v>
          </cell>
          <cell r="N606">
            <v>0</v>
          </cell>
          <cell r="O606">
            <v>90000</v>
          </cell>
          <cell r="P606">
            <v>0</v>
          </cell>
          <cell r="Q606">
            <v>0</v>
          </cell>
          <cell r="R606">
            <v>0</v>
          </cell>
          <cell r="S606">
            <v>0</v>
          </cell>
          <cell r="T606">
            <v>0</v>
          </cell>
          <cell r="U606">
            <v>0</v>
          </cell>
          <cell r="V606">
            <v>0</v>
          </cell>
          <cell r="W606">
            <v>0</v>
          </cell>
        </row>
        <row r="607">
          <cell r="O607">
            <v>90000</v>
          </cell>
          <cell r="P607">
            <v>0</v>
          </cell>
          <cell r="Q607">
            <v>0</v>
          </cell>
          <cell r="R607">
            <v>0</v>
          </cell>
          <cell r="S607">
            <v>0</v>
          </cell>
          <cell r="T607">
            <v>0</v>
          </cell>
          <cell r="U607">
            <v>0</v>
          </cell>
          <cell r="V607">
            <v>0</v>
          </cell>
          <cell r="W607">
            <v>0</v>
          </cell>
        </row>
        <row r="608">
          <cell r="I608" t="str">
            <v>VISALIA: REMOVE 4KV BANK, BREAKERS,</v>
          </cell>
          <cell r="J608">
            <v>40330</v>
          </cell>
          <cell r="K608" t="e">
            <v>#N/A</v>
          </cell>
          <cell r="M608">
            <v>0</v>
          </cell>
          <cell r="N608">
            <v>0</v>
          </cell>
          <cell r="O608">
            <v>0</v>
          </cell>
          <cell r="P608">
            <v>200000</v>
          </cell>
          <cell r="Q608">
            <v>0</v>
          </cell>
          <cell r="R608">
            <v>0</v>
          </cell>
          <cell r="S608">
            <v>0</v>
          </cell>
          <cell r="T608">
            <v>0</v>
          </cell>
          <cell r="U608">
            <v>0</v>
          </cell>
          <cell r="V608">
            <v>0</v>
          </cell>
          <cell r="W608">
            <v>0</v>
          </cell>
        </row>
        <row r="609">
          <cell r="O609">
            <v>0</v>
          </cell>
          <cell r="P609">
            <v>200000</v>
          </cell>
          <cell r="Q609">
            <v>0</v>
          </cell>
          <cell r="R609">
            <v>0</v>
          </cell>
          <cell r="S609">
            <v>0</v>
          </cell>
          <cell r="T609">
            <v>0</v>
          </cell>
          <cell r="U609">
            <v>0</v>
          </cell>
          <cell r="V609">
            <v>0</v>
          </cell>
          <cell r="W609">
            <v>0</v>
          </cell>
        </row>
        <row r="610">
          <cell r="H610" t="str">
            <v>800063522</v>
          </cell>
          <cell r="I610" t="str">
            <v>AULD SUB; ADD 1-12KV CKT POS</v>
          </cell>
          <cell r="J610">
            <v>39965</v>
          </cell>
          <cell r="K610" t="str">
            <v>X. Vazquez</v>
          </cell>
          <cell r="M610">
            <v>0</v>
          </cell>
          <cell r="N610">
            <v>0</v>
          </cell>
          <cell r="O610">
            <v>211000</v>
          </cell>
          <cell r="P610">
            <v>0</v>
          </cell>
          <cell r="Q610">
            <v>0</v>
          </cell>
          <cell r="R610">
            <v>0</v>
          </cell>
          <cell r="S610">
            <v>0</v>
          </cell>
          <cell r="T610">
            <v>0</v>
          </cell>
          <cell r="U610">
            <v>0</v>
          </cell>
          <cell r="V610">
            <v>0</v>
          </cell>
          <cell r="W610">
            <v>0</v>
          </cell>
        </row>
        <row r="611">
          <cell r="O611">
            <v>211000</v>
          </cell>
          <cell r="P611">
            <v>0</v>
          </cell>
          <cell r="Q611">
            <v>0</v>
          </cell>
          <cell r="R611">
            <v>0</v>
          </cell>
          <cell r="S611">
            <v>0</v>
          </cell>
          <cell r="T611">
            <v>0</v>
          </cell>
          <cell r="U611">
            <v>0</v>
          </cell>
          <cell r="V611">
            <v>0</v>
          </cell>
          <cell r="W611">
            <v>0</v>
          </cell>
        </row>
        <row r="612">
          <cell r="H612" t="str">
            <v>800063137</v>
          </cell>
          <cell r="I612" t="str">
            <v>HANFORD: INSTALL TEMPORARY 28MVA BAK TO BE RETIRED IN 2011.</v>
          </cell>
          <cell r="J612">
            <v>39965</v>
          </cell>
          <cell r="K612" t="str">
            <v>X. Vazquez</v>
          </cell>
          <cell r="M612">
            <v>0</v>
          </cell>
          <cell r="N612">
            <v>0</v>
          </cell>
          <cell r="O612">
            <v>4782000</v>
          </cell>
          <cell r="P612">
            <v>0</v>
          </cell>
          <cell r="Q612">
            <v>0</v>
          </cell>
          <cell r="R612">
            <v>0</v>
          </cell>
          <cell r="S612">
            <v>0</v>
          </cell>
          <cell r="T612">
            <v>0</v>
          </cell>
          <cell r="U612">
            <v>0</v>
          </cell>
          <cell r="V612">
            <v>0</v>
          </cell>
          <cell r="W612">
            <v>0</v>
          </cell>
        </row>
        <row r="613">
          <cell r="O613">
            <v>4782000</v>
          </cell>
          <cell r="P613">
            <v>0</v>
          </cell>
          <cell r="Q613">
            <v>0</v>
          </cell>
          <cell r="R613">
            <v>0</v>
          </cell>
          <cell r="S613">
            <v>0</v>
          </cell>
          <cell r="T613">
            <v>0</v>
          </cell>
          <cell r="U613">
            <v>0</v>
          </cell>
          <cell r="V613">
            <v>0</v>
          </cell>
          <cell r="W613">
            <v>0</v>
          </cell>
        </row>
        <row r="614">
          <cell r="H614" t="str">
            <v>800063739</v>
          </cell>
          <cell r="I614" t="str">
            <v>JEFFERSON : INSTALL 1 12KV CKT POS</v>
          </cell>
          <cell r="J614">
            <v>39965</v>
          </cell>
          <cell r="K614" t="str">
            <v>X. Vazquez</v>
          </cell>
          <cell r="M614">
            <v>0</v>
          </cell>
          <cell r="N614">
            <v>0</v>
          </cell>
          <cell r="O614">
            <v>300000</v>
          </cell>
          <cell r="P614">
            <v>0</v>
          </cell>
          <cell r="Q614">
            <v>0</v>
          </cell>
          <cell r="R614">
            <v>0</v>
          </cell>
          <cell r="S614">
            <v>0</v>
          </cell>
          <cell r="T614">
            <v>0</v>
          </cell>
          <cell r="U614">
            <v>0</v>
          </cell>
          <cell r="V614">
            <v>0</v>
          </cell>
          <cell r="W614">
            <v>0</v>
          </cell>
        </row>
        <row r="615">
          <cell r="O615">
            <v>300000</v>
          </cell>
          <cell r="P615">
            <v>0</v>
          </cell>
          <cell r="Q615">
            <v>0</v>
          </cell>
          <cell r="R615">
            <v>0</v>
          </cell>
          <cell r="S615">
            <v>0</v>
          </cell>
          <cell r="T615">
            <v>0</v>
          </cell>
          <cell r="U615">
            <v>0</v>
          </cell>
          <cell r="V615">
            <v>0</v>
          </cell>
          <cell r="W615">
            <v>0</v>
          </cell>
        </row>
        <row r="616">
          <cell r="I616" t="str">
            <v>RINDGE: RETIRE SUB</v>
          </cell>
          <cell r="J616">
            <v>39965</v>
          </cell>
          <cell r="K616" t="e">
            <v>#N/A</v>
          </cell>
          <cell r="M616">
            <v>0</v>
          </cell>
          <cell r="N616">
            <v>0</v>
          </cell>
          <cell r="O616">
            <v>0</v>
          </cell>
          <cell r="P616">
            <v>0</v>
          </cell>
          <cell r="Q616">
            <v>0</v>
          </cell>
          <cell r="R616">
            <v>0</v>
          </cell>
          <cell r="S616">
            <v>0</v>
          </cell>
          <cell r="T616">
            <v>0</v>
          </cell>
          <cell r="U616">
            <v>0</v>
          </cell>
          <cell r="V616">
            <v>0</v>
          </cell>
          <cell r="W616">
            <v>0</v>
          </cell>
        </row>
        <row r="617">
          <cell r="O617">
            <v>0</v>
          </cell>
          <cell r="P617">
            <v>0</v>
          </cell>
          <cell r="Q617">
            <v>0</v>
          </cell>
          <cell r="R617">
            <v>0</v>
          </cell>
          <cell r="S617">
            <v>0</v>
          </cell>
          <cell r="T617">
            <v>0</v>
          </cell>
          <cell r="U617">
            <v>0</v>
          </cell>
          <cell r="V617">
            <v>0</v>
          </cell>
          <cell r="W617">
            <v>0</v>
          </cell>
        </row>
        <row r="618">
          <cell r="H618" t="str">
            <v>800063475</v>
          </cell>
          <cell r="I618" t="str">
            <v>YORBA LINDA : INSTALL 1 12KV CKT POS</v>
          </cell>
          <cell r="J618">
            <v>39965</v>
          </cell>
          <cell r="K618" t="str">
            <v>X. Vazquez</v>
          </cell>
          <cell r="M618">
            <v>0</v>
          </cell>
          <cell r="N618">
            <v>0</v>
          </cell>
          <cell r="O618">
            <v>100000</v>
          </cell>
          <cell r="P618">
            <v>0</v>
          </cell>
          <cell r="Q618">
            <v>0</v>
          </cell>
          <cell r="R618">
            <v>0</v>
          </cell>
          <cell r="S618">
            <v>0</v>
          </cell>
          <cell r="T618">
            <v>0</v>
          </cell>
          <cell r="U618">
            <v>0</v>
          </cell>
          <cell r="V618">
            <v>0</v>
          </cell>
          <cell r="W618">
            <v>0</v>
          </cell>
        </row>
        <row r="619">
          <cell r="O619">
            <v>100000</v>
          </cell>
          <cell r="P619">
            <v>0</v>
          </cell>
          <cell r="Q619">
            <v>0</v>
          </cell>
          <cell r="R619">
            <v>0</v>
          </cell>
          <cell r="S619">
            <v>0</v>
          </cell>
          <cell r="T619">
            <v>0</v>
          </cell>
          <cell r="U619">
            <v>0</v>
          </cell>
          <cell r="V619">
            <v>0</v>
          </cell>
          <cell r="W619">
            <v>0</v>
          </cell>
        </row>
        <row r="620">
          <cell r="H620" t="str">
            <v>800062974</v>
          </cell>
          <cell r="I620" t="str">
            <v>BARRE : EXTEND RACK, INSTALL CABLE TRENCH AND EQUIP 1 12KV CKT POS.</v>
          </cell>
          <cell r="J620">
            <v>39965</v>
          </cell>
          <cell r="K620" t="str">
            <v>X. Vazquez</v>
          </cell>
          <cell r="M620">
            <v>0</v>
          </cell>
          <cell r="N620">
            <v>0</v>
          </cell>
          <cell r="O620">
            <v>264000</v>
          </cell>
          <cell r="P620">
            <v>0</v>
          </cell>
          <cell r="Q620">
            <v>0</v>
          </cell>
          <cell r="R620">
            <v>0</v>
          </cell>
          <cell r="S620">
            <v>0</v>
          </cell>
          <cell r="T620">
            <v>0</v>
          </cell>
          <cell r="U620">
            <v>0</v>
          </cell>
          <cell r="V620">
            <v>0</v>
          </cell>
          <cell r="W620">
            <v>0</v>
          </cell>
        </row>
        <row r="621">
          <cell r="O621">
            <v>264000</v>
          </cell>
          <cell r="P621">
            <v>0</v>
          </cell>
          <cell r="Q621">
            <v>0</v>
          </cell>
          <cell r="R621">
            <v>0</v>
          </cell>
          <cell r="S621">
            <v>0</v>
          </cell>
          <cell r="T621">
            <v>0</v>
          </cell>
          <cell r="U621">
            <v>0</v>
          </cell>
          <cell r="V621">
            <v>0</v>
          </cell>
          <cell r="W621">
            <v>0</v>
          </cell>
        </row>
        <row r="622">
          <cell r="H622" t="str">
            <v>800063775</v>
          </cell>
          <cell r="I622" t="str">
            <v>INDIAN WELLS: INSTALL 1 12KV CKT POS</v>
          </cell>
          <cell r="J622">
            <v>39965</v>
          </cell>
          <cell r="K622" t="str">
            <v>X. Vazquez</v>
          </cell>
          <cell r="M622">
            <v>0</v>
          </cell>
          <cell r="N622">
            <v>0</v>
          </cell>
          <cell r="O622">
            <v>72000</v>
          </cell>
          <cell r="P622">
            <v>0</v>
          </cell>
          <cell r="Q622">
            <v>0</v>
          </cell>
          <cell r="R622">
            <v>0</v>
          </cell>
          <cell r="S622">
            <v>0</v>
          </cell>
          <cell r="T622">
            <v>0</v>
          </cell>
          <cell r="U622">
            <v>0</v>
          </cell>
          <cell r="V622">
            <v>0</v>
          </cell>
          <cell r="W622">
            <v>0</v>
          </cell>
        </row>
        <row r="623">
          <cell r="O623">
            <v>72000</v>
          </cell>
          <cell r="P623">
            <v>0</v>
          </cell>
          <cell r="Q623">
            <v>0</v>
          </cell>
          <cell r="R623">
            <v>0</v>
          </cell>
          <cell r="S623">
            <v>0</v>
          </cell>
          <cell r="T623">
            <v>0</v>
          </cell>
          <cell r="U623">
            <v>0</v>
          </cell>
          <cell r="V623">
            <v>0</v>
          </cell>
          <cell r="W623">
            <v>0</v>
          </cell>
        </row>
        <row r="624">
          <cell r="H624">
            <v>800062997</v>
          </cell>
          <cell r="I624" t="str">
            <v>JOHANNA : INSTALL 1 12KV CKT POS</v>
          </cell>
          <cell r="J624">
            <v>39965</v>
          </cell>
          <cell r="K624" t="str">
            <v>X. Vazquez</v>
          </cell>
          <cell r="M624">
            <v>0</v>
          </cell>
          <cell r="N624">
            <v>0</v>
          </cell>
          <cell r="O624">
            <v>180000</v>
          </cell>
          <cell r="P624">
            <v>0</v>
          </cell>
          <cell r="Q624">
            <v>0</v>
          </cell>
          <cell r="R624">
            <v>0</v>
          </cell>
          <cell r="S624">
            <v>0</v>
          </cell>
          <cell r="T624">
            <v>0</v>
          </cell>
          <cell r="U624">
            <v>0</v>
          </cell>
          <cell r="V624">
            <v>0</v>
          </cell>
          <cell r="W624">
            <v>0</v>
          </cell>
        </row>
        <row r="625">
          <cell r="O625">
            <v>180000</v>
          </cell>
          <cell r="P625">
            <v>0</v>
          </cell>
          <cell r="Q625">
            <v>0</v>
          </cell>
          <cell r="R625">
            <v>0</v>
          </cell>
          <cell r="S625">
            <v>0</v>
          </cell>
          <cell r="T625">
            <v>0</v>
          </cell>
          <cell r="U625">
            <v>0</v>
          </cell>
          <cell r="V625">
            <v>0</v>
          </cell>
          <cell r="W625">
            <v>0</v>
          </cell>
        </row>
        <row r="626">
          <cell r="H626">
            <v>800063274</v>
          </cell>
          <cell r="I626" t="str">
            <v>OAK PARK : INSTALL 1 12KV CKT POS</v>
          </cell>
          <cell r="J626">
            <v>39965</v>
          </cell>
          <cell r="K626" t="str">
            <v>X. Vazquez</v>
          </cell>
          <cell r="M626">
            <v>0</v>
          </cell>
          <cell r="N626">
            <v>0</v>
          </cell>
          <cell r="O626">
            <v>100000</v>
          </cell>
          <cell r="P626">
            <v>0</v>
          </cell>
          <cell r="Q626">
            <v>0</v>
          </cell>
          <cell r="R626">
            <v>0</v>
          </cell>
          <cell r="S626">
            <v>0</v>
          </cell>
          <cell r="T626">
            <v>0</v>
          </cell>
          <cell r="U626">
            <v>0</v>
          </cell>
          <cell r="V626">
            <v>0</v>
          </cell>
          <cell r="W626">
            <v>0</v>
          </cell>
        </row>
        <row r="627">
          <cell r="O627">
            <v>100000</v>
          </cell>
          <cell r="P627">
            <v>0</v>
          </cell>
          <cell r="Q627">
            <v>0</v>
          </cell>
          <cell r="R627">
            <v>0</v>
          </cell>
          <cell r="S627">
            <v>0</v>
          </cell>
          <cell r="T627">
            <v>0</v>
          </cell>
          <cell r="U627">
            <v>0</v>
          </cell>
          <cell r="V627">
            <v>0</v>
          </cell>
          <cell r="W627">
            <v>0</v>
          </cell>
        </row>
        <row r="628">
          <cell r="H628" t="str">
            <v>800063573</v>
          </cell>
          <cell r="I628" t="str">
            <v>TORTILLA : INSTALL 1 12KV CKT POS</v>
          </cell>
          <cell r="J628">
            <v>39965</v>
          </cell>
          <cell r="K628" t="str">
            <v>X. Vazquez</v>
          </cell>
          <cell r="M628">
            <v>0</v>
          </cell>
          <cell r="N628">
            <v>0</v>
          </cell>
          <cell r="O628">
            <v>60000</v>
          </cell>
          <cell r="P628">
            <v>0</v>
          </cell>
          <cell r="Q628">
            <v>0</v>
          </cell>
          <cell r="R628">
            <v>0</v>
          </cell>
          <cell r="S628">
            <v>0</v>
          </cell>
          <cell r="T628">
            <v>0</v>
          </cell>
          <cell r="U628">
            <v>0</v>
          </cell>
          <cell r="V628">
            <v>0</v>
          </cell>
          <cell r="W628">
            <v>0</v>
          </cell>
        </row>
        <row r="629">
          <cell r="O629">
            <v>60000</v>
          </cell>
          <cell r="P629">
            <v>0</v>
          </cell>
          <cell r="Q629">
            <v>0</v>
          </cell>
          <cell r="R629">
            <v>0</v>
          </cell>
          <cell r="S629">
            <v>0</v>
          </cell>
          <cell r="T629">
            <v>0</v>
          </cell>
          <cell r="U629">
            <v>0</v>
          </cell>
          <cell r="V629">
            <v>0</v>
          </cell>
          <cell r="W629">
            <v>0</v>
          </cell>
        </row>
        <row r="630">
          <cell r="H630" t="str">
            <v>800062891</v>
          </cell>
          <cell r="I630" t="str">
            <v>VALLEY : INSTALL 1 12KV CKT POS</v>
          </cell>
          <cell r="J630">
            <v>39965</v>
          </cell>
          <cell r="K630" t="str">
            <v>X. Vazquez</v>
          </cell>
          <cell r="M630">
            <v>0</v>
          </cell>
          <cell r="N630">
            <v>0</v>
          </cell>
          <cell r="O630">
            <v>140000</v>
          </cell>
          <cell r="P630">
            <v>0</v>
          </cell>
          <cell r="Q630">
            <v>0</v>
          </cell>
          <cell r="R630">
            <v>0</v>
          </cell>
          <cell r="S630">
            <v>0</v>
          </cell>
          <cell r="T630">
            <v>0</v>
          </cell>
          <cell r="U630">
            <v>0</v>
          </cell>
          <cell r="V630">
            <v>0</v>
          </cell>
          <cell r="W630">
            <v>0</v>
          </cell>
        </row>
        <row r="631">
          <cell r="O631">
            <v>140000</v>
          </cell>
          <cell r="P631">
            <v>0</v>
          </cell>
          <cell r="Q631">
            <v>0</v>
          </cell>
          <cell r="R631">
            <v>0</v>
          </cell>
          <cell r="S631">
            <v>0</v>
          </cell>
          <cell r="T631">
            <v>0</v>
          </cell>
          <cell r="U631">
            <v>0</v>
          </cell>
          <cell r="V631">
            <v>0</v>
          </cell>
          <cell r="W631">
            <v>0</v>
          </cell>
        </row>
        <row r="632">
          <cell r="H632" t="str">
            <v>800063273</v>
          </cell>
          <cell r="I632" t="str">
            <v>OAK PARK : INSTALL 1 16KV CKT POS</v>
          </cell>
          <cell r="J632">
            <v>39600</v>
          </cell>
          <cell r="K632" t="str">
            <v>X. Vazquez</v>
          </cell>
          <cell r="M632">
            <v>0</v>
          </cell>
          <cell r="N632">
            <v>0</v>
          </cell>
          <cell r="O632">
            <v>0</v>
          </cell>
          <cell r="P632">
            <v>0</v>
          </cell>
          <cell r="Q632">
            <v>0</v>
          </cell>
          <cell r="R632">
            <v>0</v>
          </cell>
          <cell r="S632">
            <v>0</v>
          </cell>
          <cell r="T632">
            <v>0</v>
          </cell>
          <cell r="U632">
            <v>0</v>
          </cell>
          <cell r="V632">
            <v>0</v>
          </cell>
          <cell r="W632">
            <v>0</v>
          </cell>
        </row>
        <row r="633">
          <cell r="O633">
            <v>0</v>
          </cell>
          <cell r="P633">
            <v>0</v>
          </cell>
          <cell r="Q633">
            <v>0</v>
          </cell>
          <cell r="R633">
            <v>0</v>
          </cell>
          <cell r="S633">
            <v>0</v>
          </cell>
          <cell r="T633">
            <v>0</v>
          </cell>
          <cell r="U633">
            <v>0</v>
          </cell>
          <cell r="V633">
            <v>0</v>
          </cell>
          <cell r="W633">
            <v>0</v>
          </cell>
        </row>
        <row r="634">
          <cell r="H634" t="str">
            <v>800063683</v>
          </cell>
          <cell r="I634" t="str">
            <v>SKYLARK: EQUIP 1 12KV CKT POS</v>
          </cell>
          <cell r="J634">
            <v>39600</v>
          </cell>
          <cell r="K634" t="str">
            <v>X. Vazquez</v>
          </cell>
          <cell r="M634">
            <v>0</v>
          </cell>
          <cell r="N634">
            <v>0</v>
          </cell>
          <cell r="O634">
            <v>0</v>
          </cell>
          <cell r="P634">
            <v>0</v>
          </cell>
          <cell r="Q634">
            <v>0</v>
          </cell>
          <cell r="R634">
            <v>0</v>
          </cell>
          <cell r="S634">
            <v>0</v>
          </cell>
          <cell r="T634">
            <v>0</v>
          </cell>
          <cell r="U634">
            <v>0</v>
          </cell>
          <cell r="V634">
            <v>0</v>
          </cell>
          <cell r="W634">
            <v>0</v>
          </cell>
        </row>
        <row r="635">
          <cell r="O635">
            <v>0</v>
          </cell>
          <cell r="P635">
            <v>0</v>
          </cell>
          <cell r="Q635">
            <v>0</v>
          </cell>
          <cell r="R635">
            <v>0</v>
          </cell>
          <cell r="S635">
            <v>0</v>
          </cell>
          <cell r="T635">
            <v>0</v>
          </cell>
          <cell r="U635">
            <v>0</v>
          </cell>
          <cell r="V635">
            <v>0</v>
          </cell>
          <cell r="W635">
            <v>0</v>
          </cell>
        </row>
        <row r="636">
          <cell r="H636" t="str">
            <v>800063297</v>
          </cell>
          <cell r="I636" t="str">
            <v>DECLEZ : INSTALL 12KV LINE POS UGG.</v>
          </cell>
          <cell r="J636">
            <v>39600</v>
          </cell>
          <cell r="K636" t="str">
            <v>X. Vazquez</v>
          </cell>
          <cell r="M636">
            <v>0</v>
          </cell>
          <cell r="N636">
            <v>0</v>
          </cell>
          <cell r="O636">
            <v>0</v>
          </cell>
          <cell r="P636">
            <v>0</v>
          </cell>
          <cell r="Q636">
            <v>0</v>
          </cell>
          <cell r="R636">
            <v>0</v>
          </cell>
          <cell r="S636">
            <v>0</v>
          </cell>
          <cell r="T636">
            <v>0</v>
          </cell>
          <cell r="U636">
            <v>0</v>
          </cell>
          <cell r="V636">
            <v>0</v>
          </cell>
          <cell r="W636">
            <v>0</v>
          </cell>
        </row>
        <row r="637">
          <cell r="O637">
            <v>0</v>
          </cell>
          <cell r="P637">
            <v>0</v>
          </cell>
          <cell r="Q637">
            <v>0</v>
          </cell>
          <cell r="R637">
            <v>0</v>
          </cell>
          <cell r="S637">
            <v>0</v>
          </cell>
          <cell r="T637">
            <v>0</v>
          </cell>
          <cell r="U637">
            <v>0</v>
          </cell>
          <cell r="V637">
            <v>0</v>
          </cell>
          <cell r="W637">
            <v>0</v>
          </cell>
        </row>
        <row r="638">
          <cell r="H638" t="str">
            <v>800063707</v>
          </cell>
          <cell r="I638" t="str">
            <v>LITTLE LAKE; RETIRE SUB</v>
          </cell>
          <cell r="J638">
            <v>40543</v>
          </cell>
          <cell r="K638" t="str">
            <v>X. Vazquez</v>
          </cell>
          <cell r="M638">
            <v>0</v>
          </cell>
          <cell r="N638">
            <v>0</v>
          </cell>
          <cell r="O638">
            <v>0</v>
          </cell>
          <cell r="P638">
            <v>0</v>
          </cell>
          <cell r="Q638">
            <v>0</v>
          </cell>
          <cell r="R638">
            <v>0</v>
          </cell>
          <cell r="S638">
            <v>0</v>
          </cell>
          <cell r="T638">
            <v>0</v>
          </cell>
          <cell r="U638">
            <v>0</v>
          </cell>
          <cell r="V638">
            <v>0</v>
          </cell>
          <cell r="W638">
            <v>0</v>
          </cell>
        </row>
        <row r="639">
          <cell r="O639">
            <v>0</v>
          </cell>
          <cell r="P639">
            <v>0</v>
          </cell>
          <cell r="Q639">
            <v>0</v>
          </cell>
          <cell r="R639">
            <v>0</v>
          </cell>
          <cell r="S639">
            <v>0</v>
          </cell>
          <cell r="T639">
            <v>0</v>
          </cell>
          <cell r="U639">
            <v>0</v>
          </cell>
          <cell r="V639">
            <v>0</v>
          </cell>
          <cell r="W639">
            <v>0</v>
          </cell>
        </row>
        <row r="640">
          <cell r="H640" t="str">
            <v>800063527</v>
          </cell>
          <cell r="I640" t="str">
            <v>SAVAGE: EQUIP 1 12KV CKT POS</v>
          </cell>
          <cell r="J640">
            <v>39600</v>
          </cell>
          <cell r="K640" t="str">
            <v>X. Vazquez</v>
          </cell>
          <cell r="M640">
            <v>0</v>
          </cell>
          <cell r="N640">
            <v>0</v>
          </cell>
          <cell r="O640">
            <v>0</v>
          </cell>
          <cell r="P640">
            <v>0</v>
          </cell>
          <cell r="Q640">
            <v>0</v>
          </cell>
          <cell r="R640">
            <v>0</v>
          </cell>
          <cell r="S640">
            <v>0</v>
          </cell>
          <cell r="T640">
            <v>0</v>
          </cell>
          <cell r="U640">
            <v>0</v>
          </cell>
          <cell r="V640">
            <v>0</v>
          </cell>
          <cell r="W640">
            <v>0</v>
          </cell>
        </row>
        <row r="641">
          <cell r="O641">
            <v>0</v>
          </cell>
          <cell r="P641">
            <v>0</v>
          </cell>
          <cell r="Q641">
            <v>0</v>
          </cell>
          <cell r="R641">
            <v>0</v>
          </cell>
          <cell r="S641">
            <v>0</v>
          </cell>
          <cell r="T641">
            <v>0</v>
          </cell>
          <cell r="U641">
            <v>0</v>
          </cell>
          <cell r="V641">
            <v>0</v>
          </cell>
          <cell r="W641">
            <v>0</v>
          </cell>
        </row>
        <row r="642">
          <cell r="H642" t="str">
            <v>800063467</v>
          </cell>
          <cell r="I642" t="str">
            <v>YORBA LINDA: INSTALL 1 12KV CKT POS</v>
          </cell>
          <cell r="J642">
            <v>39600</v>
          </cell>
          <cell r="K642" t="str">
            <v>X. Vazquez</v>
          </cell>
          <cell r="M642">
            <v>0</v>
          </cell>
          <cell r="N642">
            <v>0</v>
          </cell>
          <cell r="O642">
            <v>0</v>
          </cell>
          <cell r="P642">
            <v>0</v>
          </cell>
          <cell r="Q642">
            <v>0</v>
          </cell>
          <cell r="R642">
            <v>0</v>
          </cell>
          <cell r="S642">
            <v>0</v>
          </cell>
          <cell r="T642">
            <v>0</v>
          </cell>
          <cell r="U642">
            <v>0</v>
          </cell>
          <cell r="V642">
            <v>0</v>
          </cell>
          <cell r="W642">
            <v>0</v>
          </cell>
        </row>
        <row r="643">
          <cell r="O643">
            <v>0</v>
          </cell>
          <cell r="P643">
            <v>0</v>
          </cell>
          <cell r="Q643">
            <v>0</v>
          </cell>
          <cell r="R643">
            <v>0</v>
          </cell>
          <cell r="S643">
            <v>0</v>
          </cell>
          <cell r="T643">
            <v>0</v>
          </cell>
          <cell r="U643">
            <v>0</v>
          </cell>
          <cell r="V643">
            <v>0</v>
          </cell>
          <cell r="W643">
            <v>0</v>
          </cell>
        </row>
        <row r="644">
          <cell r="I644" t="str">
            <v>YORBA LINDA: INSTALL 1 12KV CKT POS</v>
          </cell>
          <cell r="J644">
            <v>40695</v>
          </cell>
          <cell r="K644" t="str">
            <v>X. Vazquez</v>
          </cell>
          <cell r="M644">
            <v>0</v>
          </cell>
          <cell r="N644">
            <v>0</v>
          </cell>
          <cell r="O644">
            <v>0</v>
          </cell>
          <cell r="P644">
            <v>100000</v>
          </cell>
          <cell r="Q644">
            <v>100000</v>
          </cell>
          <cell r="R644">
            <v>0</v>
          </cell>
          <cell r="S644">
            <v>0</v>
          </cell>
          <cell r="T644">
            <v>0</v>
          </cell>
          <cell r="U644">
            <v>0</v>
          </cell>
          <cell r="V644">
            <v>0</v>
          </cell>
          <cell r="W644">
            <v>0</v>
          </cell>
        </row>
        <row r="645">
          <cell r="O645">
            <v>0</v>
          </cell>
          <cell r="P645">
            <v>100000</v>
          </cell>
          <cell r="Q645">
            <v>100000</v>
          </cell>
          <cell r="R645">
            <v>0</v>
          </cell>
          <cell r="S645">
            <v>0</v>
          </cell>
          <cell r="T645">
            <v>0</v>
          </cell>
          <cell r="U645">
            <v>0</v>
          </cell>
          <cell r="V645">
            <v>0</v>
          </cell>
          <cell r="W645">
            <v>0</v>
          </cell>
        </row>
        <row r="646">
          <cell r="I646" t="str">
            <v>VIEJO: INSTALL 1 12KV CKT POS</v>
          </cell>
          <cell r="J646">
            <v>41061</v>
          </cell>
          <cell r="K646" t="str">
            <v>X. Vazquez</v>
          </cell>
          <cell r="M646">
            <v>0</v>
          </cell>
          <cell r="N646">
            <v>0</v>
          </cell>
          <cell r="O646">
            <v>0</v>
          </cell>
          <cell r="P646">
            <v>0</v>
          </cell>
          <cell r="Q646">
            <v>60000</v>
          </cell>
          <cell r="R646">
            <v>110000</v>
          </cell>
          <cell r="S646">
            <v>0</v>
          </cell>
          <cell r="T646">
            <v>0</v>
          </cell>
          <cell r="U646">
            <v>0</v>
          </cell>
          <cell r="V646">
            <v>0</v>
          </cell>
          <cell r="W646">
            <v>0</v>
          </cell>
        </row>
        <row r="647">
          <cell r="O647">
            <v>0</v>
          </cell>
          <cell r="P647">
            <v>0</v>
          </cell>
          <cell r="Q647">
            <v>60000</v>
          </cell>
          <cell r="R647">
            <v>110000</v>
          </cell>
          <cell r="S647">
            <v>0</v>
          </cell>
          <cell r="T647">
            <v>0</v>
          </cell>
          <cell r="U647">
            <v>0</v>
          </cell>
          <cell r="V647">
            <v>0</v>
          </cell>
          <cell r="W647">
            <v>0</v>
          </cell>
        </row>
        <row r="648">
          <cell r="I648" t="str">
            <v>VALDEZ: INSTALL 1 16KV CKT POS</v>
          </cell>
          <cell r="J648">
            <v>41061</v>
          </cell>
          <cell r="K648" t="str">
            <v>X. Vazquez</v>
          </cell>
          <cell r="M648">
            <v>0</v>
          </cell>
          <cell r="N648">
            <v>0</v>
          </cell>
          <cell r="O648">
            <v>0</v>
          </cell>
          <cell r="P648">
            <v>0</v>
          </cell>
          <cell r="Q648">
            <v>75000</v>
          </cell>
          <cell r="R648">
            <v>115000</v>
          </cell>
          <cell r="S648">
            <v>0</v>
          </cell>
          <cell r="T648">
            <v>0</v>
          </cell>
          <cell r="U648">
            <v>0</v>
          </cell>
          <cell r="V648">
            <v>0</v>
          </cell>
          <cell r="W648">
            <v>0</v>
          </cell>
        </row>
        <row r="649">
          <cell r="O649">
            <v>0</v>
          </cell>
          <cell r="P649">
            <v>0</v>
          </cell>
          <cell r="Q649">
            <v>75000</v>
          </cell>
          <cell r="R649">
            <v>115000</v>
          </cell>
          <cell r="S649">
            <v>0</v>
          </cell>
          <cell r="T649">
            <v>0</v>
          </cell>
          <cell r="U649">
            <v>0</v>
          </cell>
          <cell r="V649">
            <v>0</v>
          </cell>
          <cell r="W649">
            <v>0</v>
          </cell>
        </row>
        <row r="650">
          <cell r="I650" t="str">
            <v>TRITON: INSTALL 2 12KV CKT POS</v>
          </cell>
          <cell r="J650">
            <v>41061</v>
          </cell>
          <cell r="K650" t="str">
            <v>X. Vazquez</v>
          </cell>
          <cell r="M650">
            <v>0</v>
          </cell>
          <cell r="N650">
            <v>0</v>
          </cell>
          <cell r="O650">
            <v>0</v>
          </cell>
          <cell r="P650">
            <v>0</v>
          </cell>
          <cell r="Q650">
            <v>100000</v>
          </cell>
          <cell r="R650">
            <v>210000</v>
          </cell>
          <cell r="S650">
            <v>0</v>
          </cell>
          <cell r="T650">
            <v>0</v>
          </cell>
          <cell r="U650">
            <v>0</v>
          </cell>
          <cell r="V650">
            <v>0</v>
          </cell>
          <cell r="W650">
            <v>0</v>
          </cell>
        </row>
        <row r="651">
          <cell r="O651">
            <v>0</v>
          </cell>
          <cell r="P651">
            <v>0</v>
          </cell>
          <cell r="Q651">
            <v>100000</v>
          </cell>
          <cell r="R651">
            <v>210000</v>
          </cell>
          <cell r="S651">
            <v>0</v>
          </cell>
          <cell r="T651">
            <v>0</v>
          </cell>
          <cell r="U651">
            <v>0</v>
          </cell>
          <cell r="V651">
            <v>0</v>
          </cell>
          <cell r="W651">
            <v>0</v>
          </cell>
        </row>
        <row r="652">
          <cell r="I652" t="str">
            <v>SIMI: INSTALL 1 12KV CKT POS</v>
          </cell>
          <cell r="J652">
            <v>41061</v>
          </cell>
          <cell r="K652" t="str">
            <v>X. Vazquez</v>
          </cell>
          <cell r="M652">
            <v>0</v>
          </cell>
          <cell r="N652">
            <v>0</v>
          </cell>
          <cell r="O652">
            <v>0</v>
          </cell>
          <cell r="P652">
            <v>0</v>
          </cell>
          <cell r="Q652">
            <v>100000</v>
          </cell>
          <cell r="R652">
            <v>125000</v>
          </cell>
          <cell r="S652">
            <v>0</v>
          </cell>
          <cell r="T652">
            <v>0</v>
          </cell>
          <cell r="U652">
            <v>0</v>
          </cell>
          <cell r="V652">
            <v>0</v>
          </cell>
          <cell r="W652">
            <v>0</v>
          </cell>
        </row>
        <row r="653">
          <cell r="O653">
            <v>0</v>
          </cell>
          <cell r="P653">
            <v>0</v>
          </cell>
          <cell r="Q653">
            <v>100000</v>
          </cell>
          <cell r="R653">
            <v>125000</v>
          </cell>
          <cell r="S653">
            <v>0</v>
          </cell>
          <cell r="T653">
            <v>0</v>
          </cell>
          <cell r="U653">
            <v>0</v>
          </cell>
          <cell r="V653">
            <v>0</v>
          </cell>
          <cell r="W653">
            <v>0</v>
          </cell>
        </row>
        <row r="654">
          <cell r="I654" t="str">
            <v>NEW HANFORD: INSTALL 1 12KV CKT POS</v>
          </cell>
          <cell r="J654">
            <v>41061</v>
          </cell>
          <cell r="K654" t="str">
            <v>X. Vazquez</v>
          </cell>
          <cell r="M654">
            <v>0</v>
          </cell>
          <cell r="N654">
            <v>0</v>
          </cell>
          <cell r="O654">
            <v>0</v>
          </cell>
          <cell r="P654">
            <v>15000</v>
          </cell>
          <cell r="Q654">
            <v>59000</v>
          </cell>
          <cell r="R654">
            <v>129000</v>
          </cell>
          <cell r="S654">
            <v>0</v>
          </cell>
          <cell r="T654">
            <v>0</v>
          </cell>
          <cell r="U654">
            <v>0</v>
          </cell>
          <cell r="V654">
            <v>0</v>
          </cell>
          <cell r="W654">
            <v>0</v>
          </cell>
        </row>
        <row r="655">
          <cell r="O655">
            <v>0</v>
          </cell>
          <cell r="P655">
            <v>15000</v>
          </cell>
          <cell r="Q655">
            <v>59000</v>
          </cell>
          <cell r="R655">
            <v>129000</v>
          </cell>
          <cell r="S655">
            <v>0</v>
          </cell>
          <cell r="T655">
            <v>0</v>
          </cell>
          <cell r="U655">
            <v>0</v>
          </cell>
          <cell r="V655">
            <v>0</v>
          </cell>
          <cell r="W655">
            <v>0</v>
          </cell>
        </row>
        <row r="656">
          <cell r="I656" t="str">
            <v>MIRA LOMA: INSTALL 1 12KV CKT POS</v>
          </cell>
          <cell r="J656">
            <v>41061</v>
          </cell>
          <cell r="K656" t="str">
            <v>X. Vazquez</v>
          </cell>
          <cell r="M656">
            <v>0</v>
          </cell>
          <cell r="N656">
            <v>0</v>
          </cell>
          <cell r="O656">
            <v>0</v>
          </cell>
          <cell r="P656">
            <v>0</v>
          </cell>
          <cell r="Q656">
            <v>100000</v>
          </cell>
          <cell r="R656">
            <v>110000</v>
          </cell>
          <cell r="S656">
            <v>0</v>
          </cell>
          <cell r="T656">
            <v>0</v>
          </cell>
          <cell r="U656">
            <v>0</v>
          </cell>
          <cell r="V656">
            <v>0</v>
          </cell>
          <cell r="W656">
            <v>0</v>
          </cell>
        </row>
        <row r="657">
          <cell r="O657">
            <v>0</v>
          </cell>
          <cell r="P657">
            <v>0</v>
          </cell>
          <cell r="Q657">
            <v>100000</v>
          </cell>
          <cell r="R657">
            <v>110000</v>
          </cell>
          <cell r="S657">
            <v>0</v>
          </cell>
          <cell r="T657">
            <v>0</v>
          </cell>
          <cell r="U657">
            <v>0</v>
          </cell>
          <cell r="V657">
            <v>0</v>
          </cell>
          <cell r="W657">
            <v>0</v>
          </cell>
        </row>
        <row r="658">
          <cell r="I658" t="str">
            <v>LA VETA: INSTALL 1 12KV CKT POS</v>
          </cell>
          <cell r="J658">
            <v>41061</v>
          </cell>
          <cell r="K658" t="str">
            <v>X. Vazquez</v>
          </cell>
          <cell r="M658">
            <v>0</v>
          </cell>
          <cell r="N658">
            <v>0</v>
          </cell>
          <cell r="O658">
            <v>0</v>
          </cell>
          <cell r="P658">
            <v>0</v>
          </cell>
          <cell r="Q658">
            <v>100000</v>
          </cell>
          <cell r="R658">
            <v>110000</v>
          </cell>
          <cell r="S658">
            <v>0</v>
          </cell>
          <cell r="T658">
            <v>0</v>
          </cell>
          <cell r="U658">
            <v>0</v>
          </cell>
          <cell r="V658">
            <v>0</v>
          </cell>
          <cell r="W658">
            <v>0</v>
          </cell>
        </row>
        <row r="659">
          <cell r="O659">
            <v>0</v>
          </cell>
          <cell r="P659">
            <v>0</v>
          </cell>
          <cell r="Q659">
            <v>100000</v>
          </cell>
          <cell r="R659">
            <v>110000</v>
          </cell>
          <cell r="S659">
            <v>0</v>
          </cell>
          <cell r="T659">
            <v>0</v>
          </cell>
          <cell r="U659">
            <v>0</v>
          </cell>
          <cell r="V659">
            <v>0</v>
          </cell>
          <cell r="W659">
            <v>0</v>
          </cell>
        </row>
        <row r="660">
          <cell r="I660" t="str">
            <v>JEFFERSON: INSTALL 1 12KV CKT POS</v>
          </cell>
          <cell r="J660">
            <v>41061</v>
          </cell>
          <cell r="K660" t="str">
            <v>X. Vazquez</v>
          </cell>
          <cell r="M660">
            <v>0</v>
          </cell>
          <cell r="N660">
            <v>0</v>
          </cell>
          <cell r="O660">
            <v>0</v>
          </cell>
          <cell r="P660">
            <v>0</v>
          </cell>
          <cell r="Q660">
            <v>80000</v>
          </cell>
          <cell r="R660">
            <v>75000</v>
          </cell>
          <cell r="S660">
            <v>0</v>
          </cell>
          <cell r="T660">
            <v>0</v>
          </cell>
          <cell r="U660">
            <v>0</v>
          </cell>
          <cell r="V660">
            <v>0</v>
          </cell>
          <cell r="W660">
            <v>0</v>
          </cell>
        </row>
        <row r="661">
          <cell r="O661">
            <v>0</v>
          </cell>
          <cell r="P661">
            <v>0</v>
          </cell>
          <cell r="Q661">
            <v>80000</v>
          </cell>
          <cell r="R661">
            <v>75000</v>
          </cell>
          <cell r="S661">
            <v>0</v>
          </cell>
          <cell r="T661">
            <v>0</v>
          </cell>
          <cell r="U661">
            <v>0</v>
          </cell>
          <cell r="V661">
            <v>0</v>
          </cell>
          <cell r="W661">
            <v>0</v>
          </cell>
        </row>
        <row r="662">
          <cell r="I662" t="str">
            <v>INDIAN WELLS: INSTALL 1 12KV CKT POS</v>
          </cell>
          <cell r="J662">
            <v>41061</v>
          </cell>
          <cell r="K662" t="str">
            <v>X. Vazquez</v>
          </cell>
          <cell r="M662">
            <v>0</v>
          </cell>
          <cell r="N662">
            <v>0</v>
          </cell>
          <cell r="O662">
            <v>0</v>
          </cell>
          <cell r="P662">
            <v>9000</v>
          </cell>
          <cell r="Q662">
            <v>75000</v>
          </cell>
          <cell r="R662">
            <v>160000</v>
          </cell>
          <cell r="S662">
            <v>0</v>
          </cell>
          <cell r="T662">
            <v>0</v>
          </cell>
          <cell r="U662">
            <v>0</v>
          </cell>
          <cell r="V662">
            <v>0</v>
          </cell>
          <cell r="W662">
            <v>0</v>
          </cell>
        </row>
        <row r="663">
          <cell r="O663">
            <v>0</v>
          </cell>
          <cell r="P663">
            <v>9000</v>
          </cell>
          <cell r="Q663">
            <v>75000</v>
          </cell>
          <cell r="R663">
            <v>160000</v>
          </cell>
          <cell r="S663">
            <v>0</v>
          </cell>
          <cell r="T663">
            <v>0</v>
          </cell>
          <cell r="U663">
            <v>0</v>
          </cell>
          <cell r="V663">
            <v>0</v>
          </cell>
          <cell r="W663">
            <v>0</v>
          </cell>
        </row>
        <row r="664">
          <cell r="I664" t="str">
            <v>HANFORD: REMOVE 4KV BANKS, SWGR</v>
          </cell>
          <cell r="J664">
            <v>41061</v>
          </cell>
          <cell r="K664" t="str">
            <v>X. Vazquez</v>
          </cell>
          <cell r="M664">
            <v>0</v>
          </cell>
          <cell r="N664">
            <v>0</v>
          </cell>
          <cell r="O664">
            <v>0</v>
          </cell>
          <cell r="P664">
            <v>0</v>
          </cell>
          <cell r="Q664">
            <v>45000</v>
          </cell>
          <cell r="R664">
            <v>415000</v>
          </cell>
          <cell r="S664">
            <v>0</v>
          </cell>
          <cell r="T664">
            <v>0</v>
          </cell>
          <cell r="U664">
            <v>0</v>
          </cell>
          <cell r="V664">
            <v>0</v>
          </cell>
          <cell r="W664">
            <v>0</v>
          </cell>
        </row>
        <row r="665">
          <cell r="O665">
            <v>0</v>
          </cell>
          <cell r="P665">
            <v>0</v>
          </cell>
          <cell r="Q665">
            <v>45000</v>
          </cell>
          <cell r="R665">
            <v>415000</v>
          </cell>
          <cell r="S665">
            <v>0</v>
          </cell>
          <cell r="T665">
            <v>0</v>
          </cell>
          <cell r="U665">
            <v>0</v>
          </cell>
          <cell r="V665">
            <v>0</v>
          </cell>
          <cell r="W665">
            <v>0</v>
          </cell>
        </row>
        <row r="666">
          <cell r="I666" t="str">
            <v>BARRE: INSTALL 1 12KV CKT POS</v>
          </cell>
          <cell r="J666">
            <v>41061</v>
          </cell>
          <cell r="K666" t="str">
            <v>X. Vazquez</v>
          </cell>
          <cell r="M666">
            <v>0</v>
          </cell>
          <cell r="N666">
            <v>0</v>
          </cell>
          <cell r="O666">
            <v>0</v>
          </cell>
          <cell r="P666">
            <v>0</v>
          </cell>
          <cell r="Q666">
            <v>100000</v>
          </cell>
          <cell r="R666">
            <v>110000</v>
          </cell>
          <cell r="S666">
            <v>0</v>
          </cell>
          <cell r="T666">
            <v>0</v>
          </cell>
          <cell r="U666">
            <v>0</v>
          </cell>
          <cell r="V666">
            <v>0</v>
          </cell>
          <cell r="W666">
            <v>0</v>
          </cell>
        </row>
        <row r="667">
          <cell r="O667">
            <v>0</v>
          </cell>
          <cell r="P667">
            <v>0</v>
          </cell>
          <cell r="Q667">
            <v>100000</v>
          </cell>
          <cell r="R667">
            <v>110000</v>
          </cell>
          <cell r="S667">
            <v>0</v>
          </cell>
          <cell r="T667">
            <v>0</v>
          </cell>
          <cell r="U667">
            <v>0</v>
          </cell>
          <cell r="V667">
            <v>0</v>
          </cell>
          <cell r="W667">
            <v>0</v>
          </cell>
        </row>
        <row r="668">
          <cell r="I668" t="str">
            <v>SLATER: INSTALL 1 12KV CKT POS</v>
          </cell>
          <cell r="J668">
            <v>41426</v>
          </cell>
          <cell r="K668" t="str">
            <v>X. Vazquez</v>
          </cell>
          <cell r="M668">
            <v>0</v>
          </cell>
          <cell r="N668">
            <v>0</v>
          </cell>
          <cell r="O668">
            <v>0</v>
          </cell>
          <cell r="P668">
            <v>0</v>
          </cell>
          <cell r="Q668">
            <v>0</v>
          </cell>
          <cell r="R668">
            <v>110000</v>
          </cell>
          <cell r="S668">
            <v>110000</v>
          </cell>
          <cell r="T668">
            <v>0</v>
          </cell>
          <cell r="U668">
            <v>0</v>
          </cell>
          <cell r="V668">
            <v>0</v>
          </cell>
          <cell r="W668">
            <v>0</v>
          </cell>
        </row>
        <row r="669">
          <cell r="O669">
            <v>0</v>
          </cell>
          <cell r="P669">
            <v>0</v>
          </cell>
          <cell r="Q669">
            <v>0</v>
          </cell>
          <cell r="R669">
            <v>110000</v>
          </cell>
          <cell r="S669">
            <v>110000</v>
          </cell>
          <cell r="T669">
            <v>0</v>
          </cell>
          <cell r="U669">
            <v>0</v>
          </cell>
          <cell r="V669">
            <v>0</v>
          </cell>
          <cell r="W669">
            <v>0</v>
          </cell>
        </row>
        <row r="670">
          <cell r="I670" t="str">
            <v>SIMI: INSTALL 1 16KV CKT POS</v>
          </cell>
          <cell r="J670">
            <v>41426</v>
          </cell>
          <cell r="K670" t="str">
            <v>X. Vazquez</v>
          </cell>
          <cell r="M670">
            <v>0</v>
          </cell>
          <cell r="N670">
            <v>0</v>
          </cell>
          <cell r="O670">
            <v>0</v>
          </cell>
          <cell r="P670">
            <v>0</v>
          </cell>
          <cell r="Q670">
            <v>0</v>
          </cell>
          <cell r="R670">
            <v>110000</v>
          </cell>
          <cell r="S670">
            <v>110000</v>
          </cell>
          <cell r="T670">
            <v>0</v>
          </cell>
          <cell r="U670">
            <v>0</v>
          </cell>
          <cell r="V670">
            <v>0</v>
          </cell>
          <cell r="W670">
            <v>0</v>
          </cell>
        </row>
        <row r="671">
          <cell r="O671">
            <v>0</v>
          </cell>
          <cell r="P671">
            <v>0</v>
          </cell>
          <cell r="Q671">
            <v>0</v>
          </cell>
          <cell r="R671">
            <v>110000</v>
          </cell>
          <cell r="S671">
            <v>110000</v>
          </cell>
          <cell r="T671">
            <v>0</v>
          </cell>
          <cell r="U671">
            <v>0</v>
          </cell>
          <cell r="V671">
            <v>0</v>
          </cell>
          <cell r="W671">
            <v>0</v>
          </cell>
        </row>
        <row r="672">
          <cell r="I672" t="str">
            <v>SAWTELLE: INCREASE CAPACITY TO 39.2 MVA</v>
          </cell>
          <cell r="J672">
            <v>41426</v>
          </cell>
          <cell r="K672" t="str">
            <v>X. Vazquez</v>
          </cell>
          <cell r="M672">
            <v>0</v>
          </cell>
          <cell r="N672">
            <v>0</v>
          </cell>
          <cell r="O672">
            <v>0</v>
          </cell>
          <cell r="P672">
            <v>0</v>
          </cell>
          <cell r="Q672">
            <v>0</v>
          </cell>
          <cell r="R672">
            <v>700000</v>
          </cell>
          <cell r="S672">
            <v>700000</v>
          </cell>
          <cell r="T672">
            <v>0</v>
          </cell>
          <cell r="U672">
            <v>0</v>
          </cell>
          <cell r="V672">
            <v>0</v>
          </cell>
          <cell r="W672">
            <v>0</v>
          </cell>
        </row>
        <row r="673">
          <cell r="O673">
            <v>0</v>
          </cell>
          <cell r="P673">
            <v>0</v>
          </cell>
          <cell r="Q673">
            <v>0</v>
          </cell>
          <cell r="R673">
            <v>700000</v>
          </cell>
          <cell r="S673">
            <v>700000</v>
          </cell>
          <cell r="T673">
            <v>0</v>
          </cell>
          <cell r="U673">
            <v>0</v>
          </cell>
          <cell r="V673">
            <v>0</v>
          </cell>
          <cell r="W673">
            <v>0</v>
          </cell>
        </row>
        <row r="674">
          <cell r="I674" t="str">
            <v>SANTIAGO: INSTALL 2 12KV CKT POS</v>
          </cell>
          <cell r="J674">
            <v>41426</v>
          </cell>
          <cell r="K674" t="str">
            <v>X. Vazquez</v>
          </cell>
          <cell r="M674">
            <v>0</v>
          </cell>
          <cell r="N674">
            <v>0</v>
          </cell>
          <cell r="O674">
            <v>0</v>
          </cell>
          <cell r="P674">
            <v>0</v>
          </cell>
          <cell r="Q674">
            <v>0</v>
          </cell>
          <cell r="R674">
            <v>155000</v>
          </cell>
          <cell r="S674">
            <v>235000</v>
          </cell>
          <cell r="T674">
            <v>0</v>
          </cell>
          <cell r="U674">
            <v>0</v>
          </cell>
          <cell r="V674">
            <v>0</v>
          </cell>
          <cell r="W674">
            <v>0</v>
          </cell>
        </row>
        <row r="675">
          <cell r="O675">
            <v>0</v>
          </cell>
          <cell r="P675">
            <v>0</v>
          </cell>
          <cell r="Q675">
            <v>0</v>
          </cell>
          <cell r="R675">
            <v>155000</v>
          </cell>
          <cell r="S675">
            <v>235000</v>
          </cell>
          <cell r="T675">
            <v>0</v>
          </cell>
          <cell r="U675">
            <v>0</v>
          </cell>
          <cell r="V675">
            <v>0</v>
          </cell>
          <cell r="W675">
            <v>0</v>
          </cell>
        </row>
        <row r="676">
          <cell r="I676" t="str">
            <v>QUARTZ HILL: INSTALL 1 12KV CKT POS</v>
          </cell>
          <cell r="J676">
            <v>41426</v>
          </cell>
          <cell r="K676" t="str">
            <v>X. Vazquez</v>
          </cell>
          <cell r="M676">
            <v>0</v>
          </cell>
          <cell r="N676">
            <v>0</v>
          </cell>
          <cell r="O676">
            <v>0</v>
          </cell>
          <cell r="P676">
            <v>0</v>
          </cell>
          <cell r="Q676">
            <v>0</v>
          </cell>
          <cell r="R676">
            <v>70000</v>
          </cell>
          <cell r="S676">
            <v>70000</v>
          </cell>
          <cell r="T676">
            <v>0</v>
          </cell>
          <cell r="U676">
            <v>0</v>
          </cell>
          <cell r="V676">
            <v>0</v>
          </cell>
          <cell r="W676">
            <v>0</v>
          </cell>
        </row>
        <row r="677">
          <cell r="O677">
            <v>0</v>
          </cell>
          <cell r="P677">
            <v>0</v>
          </cell>
          <cell r="Q677">
            <v>0</v>
          </cell>
          <cell r="R677">
            <v>70000</v>
          </cell>
          <cell r="S677">
            <v>70000</v>
          </cell>
          <cell r="T677">
            <v>0</v>
          </cell>
          <cell r="U677">
            <v>0</v>
          </cell>
          <cell r="V677">
            <v>0</v>
          </cell>
          <cell r="W677">
            <v>0</v>
          </cell>
        </row>
        <row r="678">
          <cell r="I678" t="str">
            <v>PECHANGA: INSTALL 1 12KV CKT POS</v>
          </cell>
          <cell r="J678">
            <v>41426</v>
          </cell>
          <cell r="K678" t="str">
            <v>X. Vazquez</v>
          </cell>
          <cell r="M678">
            <v>0</v>
          </cell>
          <cell r="N678">
            <v>0</v>
          </cell>
          <cell r="O678">
            <v>0</v>
          </cell>
          <cell r="P678">
            <v>0</v>
          </cell>
          <cell r="Q678">
            <v>0</v>
          </cell>
          <cell r="R678">
            <v>110000</v>
          </cell>
          <cell r="S678">
            <v>110000</v>
          </cell>
          <cell r="T678">
            <v>0</v>
          </cell>
          <cell r="U678">
            <v>0</v>
          </cell>
          <cell r="V678">
            <v>0</v>
          </cell>
          <cell r="W678">
            <v>0</v>
          </cell>
        </row>
        <row r="679">
          <cell r="O679">
            <v>0</v>
          </cell>
          <cell r="P679">
            <v>0</v>
          </cell>
          <cell r="Q679">
            <v>0</v>
          </cell>
          <cell r="R679">
            <v>110000</v>
          </cell>
          <cell r="S679">
            <v>110000</v>
          </cell>
          <cell r="T679">
            <v>0</v>
          </cell>
          <cell r="U679">
            <v>0</v>
          </cell>
          <cell r="V679">
            <v>0</v>
          </cell>
          <cell r="W679">
            <v>0</v>
          </cell>
        </row>
        <row r="680">
          <cell r="I680" t="str">
            <v>PARKWOOD: INSTALL 1 12KV CKT POS</v>
          </cell>
          <cell r="J680">
            <v>41426</v>
          </cell>
          <cell r="K680" t="str">
            <v>X. Vazquez</v>
          </cell>
          <cell r="M680">
            <v>0</v>
          </cell>
          <cell r="N680">
            <v>0</v>
          </cell>
          <cell r="O680">
            <v>0</v>
          </cell>
          <cell r="P680">
            <v>0</v>
          </cell>
          <cell r="Q680">
            <v>0</v>
          </cell>
          <cell r="R680">
            <v>110000</v>
          </cell>
          <cell r="S680">
            <v>110000</v>
          </cell>
          <cell r="T680">
            <v>0</v>
          </cell>
          <cell r="U680">
            <v>0</v>
          </cell>
          <cell r="V680">
            <v>0</v>
          </cell>
          <cell r="W680">
            <v>0</v>
          </cell>
        </row>
        <row r="681">
          <cell r="O681">
            <v>0</v>
          </cell>
          <cell r="P681">
            <v>0</v>
          </cell>
          <cell r="Q681">
            <v>0</v>
          </cell>
          <cell r="R681">
            <v>110000</v>
          </cell>
          <cell r="S681">
            <v>110000</v>
          </cell>
          <cell r="T681">
            <v>0</v>
          </cell>
          <cell r="U681">
            <v>0</v>
          </cell>
          <cell r="V681">
            <v>0</v>
          </cell>
          <cell r="W681">
            <v>0</v>
          </cell>
        </row>
        <row r="682">
          <cell r="I682" t="str">
            <v>LAS LOMAS: INSTALL 1 12KV CKT POS</v>
          </cell>
          <cell r="J682">
            <v>41426</v>
          </cell>
          <cell r="K682" t="str">
            <v>X. Vazquez</v>
          </cell>
          <cell r="M682">
            <v>0</v>
          </cell>
          <cell r="N682">
            <v>0</v>
          </cell>
          <cell r="O682">
            <v>0</v>
          </cell>
          <cell r="P682">
            <v>0</v>
          </cell>
          <cell r="Q682">
            <v>0</v>
          </cell>
          <cell r="R682">
            <v>110000</v>
          </cell>
          <cell r="S682">
            <v>110000</v>
          </cell>
          <cell r="T682">
            <v>0</v>
          </cell>
          <cell r="U682">
            <v>0</v>
          </cell>
          <cell r="V682">
            <v>0</v>
          </cell>
          <cell r="W682">
            <v>0</v>
          </cell>
        </row>
        <row r="683">
          <cell r="O683">
            <v>0</v>
          </cell>
          <cell r="P683">
            <v>0</v>
          </cell>
          <cell r="Q683">
            <v>0</v>
          </cell>
          <cell r="R683">
            <v>110000</v>
          </cell>
          <cell r="S683">
            <v>110000</v>
          </cell>
          <cell r="T683">
            <v>0</v>
          </cell>
          <cell r="U683">
            <v>0</v>
          </cell>
          <cell r="V683">
            <v>0</v>
          </cell>
          <cell r="W683">
            <v>0</v>
          </cell>
        </row>
        <row r="684">
          <cell r="I684" t="str">
            <v>LAGUNA BELL: INCREASE CAPACITY TO 100.8 MVA.</v>
          </cell>
          <cell r="J684">
            <v>41426</v>
          </cell>
          <cell r="K684" t="str">
            <v>X. Vazquez</v>
          </cell>
          <cell r="M684">
            <v>0</v>
          </cell>
          <cell r="N684">
            <v>0</v>
          </cell>
          <cell r="O684">
            <v>0</v>
          </cell>
          <cell r="P684">
            <v>0</v>
          </cell>
          <cell r="Q684">
            <v>0</v>
          </cell>
          <cell r="R684">
            <v>490000</v>
          </cell>
          <cell r="S684">
            <v>380000</v>
          </cell>
          <cell r="T684">
            <v>0</v>
          </cell>
          <cell r="U684">
            <v>0</v>
          </cell>
          <cell r="V684">
            <v>0</v>
          </cell>
          <cell r="W684">
            <v>0</v>
          </cell>
        </row>
        <row r="685">
          <cell r="O685">
            <v>0</v>
          </cell>
          <cell r="P685">
            <v>0</v>
          </cell>
          <cell r="Q685">
            <v>0</v>
          </cell>
          <cell r="R685">
            <v>490000</v>
          </cell>
          <cell r="S685">
            <v>380000</v>
          </cell>
          <cell r="T685">
            <v>0</v>
          </cell>
          <cell r="U685">
            <v>0</v>
          </cell>
          <cell r="V685">
            <v>0</v>
          </cell>
          <cell r="W685">
            <v>0</v>
          </cell>
        </row>
        <row r="686">
          <cell r="I686" t="str">
            <v>CHANNEL ISLAND: INCREASE CAPACITY TO 56 MVA.</v>
          </cell>
          <cell r="J686">
            <v>39600</v>
          </cell>
          <cell r="K686" t="str">
            <v>X. Vazquez</v>
          </cell>
          <cell r="M686">
            <v>0</v>
          </cell>
          <cell r="N686">
            <v>0</v>
          </cell>
          <cell r="O686">
            <v>0</v>
          </cell>
          <cell r="P686">
            <v>0</v>
          </cell>
          <cell r="Q686">
            <v>0</v>
          </cell>
          <cell r="R686">
            <v>0</v>
          </cell>
          <cell r="S686">
            <v>0</v>
          </cell>
          <cell r="T686">
            <v>0</v>
          </cell>
          <cell r="U686">
            <v>0</v>
          </cell>
          <cell r="V686">
            <v>0</v>
          </cell>
          <cell r="W686">
            <v>0</v>
          </cell>
        </row>
        <row r="687">
          <cell r="O687">
            <v>0</v>
          </cell>
          <cell r="P687">
            <v>0</v>
          </cell>
          <cell r="Q687">
            <v>0</v>
          </cell>
          <cell r="R687">
            <v>0</v>
          </cell>
          <cell r="S687">
            <v>0</v>
          </cell>
          <cell r="T687">
            <v>0</v>
          </cell>
          <cell r="U687">
            <v>0</v>
          </cell>
          <cell r="V687">
            <v>0</v>
          </cell>
          <cell r="W687">
            <v>0</v>
          </cell>
        </row>
        <row r="688">
          <cell r="I688" t="str">
            <v>CAJALCO: INSTALL 2 12KV CKT POS</v>
          </cell>
          <cell r="J688">
            <v>41426</v>
          </cell>
          <cell r="K688" t="str">
            <v>X. Vazquez</v>
          </cell>
          <cell r="M688">
            <v>0</v>
          </cell>
          <cell r="N688">
            <v>0</v>
          </cell>
          <cell r="O688">
            <v>0</v>
          </cell>
          <cell r="P688">
            <v>0</v>
          </cell>
          <cell r="Q688">
            <v>0</v>
          </cell>
          <cell r="R688">
            <v>220000</v>
          </cell>
          <cell r="S688">
            <v>250000</v>
          </cell>
          <cell r="T688">
            <v>0</v>
          </cell>
          <cell r="U688">
            <v>0</v>
          </cell>
          <cell r="V688">
            <v>0</v>
          </cell>
          <cell r="W688">
            <v>0</v>
          </cell>
        </row>
        <row r="689">
          <cell r="O689">
            <v>0</v>
          </cell>
          <cell r="P689">
            <v>0</v>
          </cell>
          <cell r="Q689">
            <v>0</v>
          </cell>
          <cell r="R689">
            <v>220000</v>
          </cell>
          <cell r="S689">
            <v>250000</v>
          </cell>
          <cell r="T689">
            <v>0</v>
          </cell>
          <cell r="U689">
            <v>0</v>
          </cell>
          <cell r="V689">
            <v>0</v>
          </cell>
          <cell r="W689">
            <v>0</v>
          </cell>
        </row>
        <row r="690">
          <cell r="H690" t="str">
            <v>800063512</v>
          </cell>
          <cell r="I690" t="str">
            <v>BUNKER SUB: ADD 1-28 MVA TRANSFORMER. EQUIP 1-12 KV CIRCUIT POSITION. ADD CAP BANK #2 AT 4800 KVAR</v>
          </cell>
          <cell r="J690">
            <v>40695</v>
          </cell>
          <cell r="K690" t="str">
            <v>X. Vazquez</v>
          </cell>
          <cell r="M690">
            <v>0</v>
          </cell>
          <cell r="N690">
            <v>0</v>
          </cell>
          <cell r="O690">
            <v>0</v>
          </cell>
          <cell r="P690">
            <v>0</v>
          </cell>
          <cell r="Q690">
            <v>0</v>
          </cell>
          <cell r="R690">
            <v>2300000</v>
          </cell>
          <cell r="S690">
            <v>2000000</v>
          </cell>
          <cell r="T690">
            <v>0</v>
          </cell>
          <cell r="U690">
            <v>0</v>
          </cell>
          <cell r="V690">
            <v>0</v>
          </cell>
          <cell r="W690">
            <v>0</v>
          </cell>
        </row>
        <row r="691">
          <cell r="O691">
            <v>0</v>
          </cell>
          <cell r="P691">
            <v>0</v>
          </cell>
          <cell r="Q691">
            <v>0</v>
          </cell>
          <cell r="R691">
            <v>2300000</v>
          </cell>
          <cell r="S691">
            <v>2000000</v>
          </cell>
          <cell r="T691">
            <v>0</v>
          </cell>
          <cell r="U691">
            <v>0</v>
          </cell>
          <cell r="V691">
            <v>0</v>
          </cell>
          <cell r="W691">
            <v>0</v>
          </cell>
        </row>
        <row r="692">
          <cell r="I692" t="str">
            <v>BAIN: INSTALL 1 12KV CKT POS</v>
          </cell>
          <cell r="J692">
            <v>41426</v>
          </cell>
          <cell r="K692" t="str">
            <v>X. Vazquez</v>
          </cell>
          <cell r="M692">
            <v>0</v>
          </cell>
          <cell r="N692">
            <v>0</v>
          </cell>
          <cell r="O692">
            <v>0</v>
          </cell>
          <cell r="P692">
            <v>0</v>
          </cell>
          <cell r="Q692">
            <v>0</v>
          </cell>
          <cell r="R692">
            <v>110000</v>
          </cell>
          <cell r="S692">
            <v>110000</v>
          </cell>
          <cell r="T692">
            <v>0</v>
          </cell>
          <cell r="U692">
            <v>0</v>
          </cell>
          <cell r="V692">
            <v>0</v>
          </cell>
          <cell r="W692">
            <v>0</v>
          </cell>
        </row>
        <row r="693">
          <cell r="O693">
            <v>0</v>
          </cell>
          <cell r="P693">
            <v>0</v>
          </cell>
          <cell r="Q693">
            <v>0</v>
          </cell>
          <cell r="R693">
            <v>110000</v>
          </cell>
          <cell r="S693">
            <v>110000</v>
          </cell>
          <cell r="T693">
            <v>0</v>
          </cell>
          <cell r="U693">
            <v>0</v>
          </cell>
          <cell r="V693">
            <v>0</v>
          </cell>
          <cell r="W693">
            <v>0</v>
          </cell>
        </row>
        <row r="694">
          <cell r="I694" t="str">
            <v>APPLE VALLEY: INSTALL 1 12KV CKT POS</v>
          </cell>
          <cell r="J694">
            <v>41426</v>
          </cell>
          <cell r="K694" t="str">
            <v>X. Vazquez</v>
          </cell>
          <cell r="M694">
            <v>0</v>
          </cell>
          <cell r="N694">
            <v>0</v>
          </cell>
          <cell r="O694">
            <v>0</v>
          </cell>
          <cell r="P694">
            <v>0</v>
          </cell>
          <cell r="Q694">
            <v>0</v>
          </cell>
          <cell r="R694">
            <v>110000</v>
          </cell>
          <cell r="S694">
            <v>110000</v>
          </cell>
          <cell r="T694">
            <v>0</v>
          </cell>
          <cell r="U694">
            <v>0</v>
          </cell>
          <cell r="V694">
            <v>0</v>
          </cell>
          <cell r="W694">
            <v>0</v>
          </cell>
        </row>
        <row r="695">
          <cell r="O695">
            <v>0</v>
          </cell>
          <cell r="P695">
            <v>0</v>
          </cell>
          <cell r="Q695">
            <v>0</v>
          </cell>
          <cell r="R695">
            <v>110000</v>
          </cell>
          <cell r="S695">
            <v>110000</v>
          </cell>
          <cell r="T695">
            <v>0</v>
          </cell>
          <cell r="U695">
            <v>0</v>
          </cell>
          <cell r="V695">
            <v>0</v>
          </cell>
          <cell r="W695">
            <v>0</v>
          </cell>
        </row>
        <row r="696">
          <cell r="I696" t="str">
            <v>YUCAIPA: INSTALL 1 12KV CKT POS</v>
          </cell>
          <cell r="J696">
            <v>41426</v>
          </cell>
          <cell r="K696" t="str">
            <v>X. Vazquez</v>
          </cell>
          <cell r="M696">
            <v>0</v>
          </cell>
          <cell r="N696">
            <v>0</v>
          </cell>
          <cell r="O696">
            <v>0</v>
          </cell>
          <cell r="P696">
            <v>0</v>
          </cell>
          <cell r="Q696">
            <v>0</v>
          </cell>
          <cell r="R696">
            <v>110000</v>
          </cell>
          <cell r="S696">
            <v>110000</v>
          </cell>
          <cell r="T696">
            <v>0</v>
          </cell>
          <cell r="U696">
            <v>0</v>
          </cell>
          <cell r="V696">
            <v>0</v>
          </cell>
          <cell r="W696">
            <v>0</v>
          </cell>
        </row>
        <row r="697">
          <cell r="O697">
            <v>0</v>
          </cell>
          <cell r="P697">
            <v>0</v>
          </cell>
          <cell r="Q697">
            <v>0</v>
          </cell>
          <cell r="R697">
            <v>110000</v>
          </cell>
          <cell r="S697">
            <v>110000</v>
          </cell>
          <cell r="T697">
            <v>0</v>
          </cell>
          <cell r="U697">
            <v>0</v>
          </cell>
          <cell r="V697">
            <v>0</v>
          </cell>
          <cell r="W697">
            <v>0</v>
          </cell>
        </row>
        <row r="698">
          <cell r="I698" t="str">
            <v>TEAM: INSTALL 1 12KV CKT POS</v>
          </cell>
          <cell r="J698">
            <v>41426</v>
          </cell>
          <cell r="K698" t="str">
            <v>X. Vazquez</v>
          </cell>
          <cell r="M698">
            <v>0</v>
          </cell>
          <cell r="N698">
            <v>0</v>
          </cell>
          <cell r="O698">
            <v>0</v>
          </cell>
          <cell r="P698">
            <v>0</v>
          </cell>
          <cell r="Q698">
            <v>0</v>
          </cell>
          <cell r="R698">
            <v>110000</v>
          </cell>
          <cell r="S698">
            <v>110000</v>
          </cell>
          <cell r="T698">
            <v>0</v>
          </cell>
          <cell r="U698">
            <v>0</v>
          </cell>
          <cell r="V698">
            <v>0</v>
          </cell>
          <cell r="W698">
            <v>0</v>
          </cell>
        </row>
        <row r="699">
          <cell r="O699">
            <v>0</v>
          </cell>
          <cell r="P699">
            <v>0</v>
          </cell>
          <cell r="Q699">
            <v>0</v>
          </cell>
          <cell r="R699">
            <v>110000</v>
          </cell>
          <cell r="S699">
            <v>110000</v>
          </cell>
          <cell r="T699">
            <v>0</v>
          </cell>
          <cell r="U699">
            <v>0</v>
          </cell>
          <cell r="V699">
            <v>0</v>
          </cell>
          <cell r="W699">
            <v>0</v>
          </cell>
        </row>
        <row r="700">
          <cell r="I700" t="str">
            <v>FARRELL : EQUIP 2 12KV CKT POS</v>
          </cell>
          <cell r="J700">
            <v>41791</v>
          </cell>
          <cell r="K700" t="str">
            <v>X. Vazquez</v>
          </cell>
          <cell r="M700">
            <v>0</v>
          </cell>
          <cell r="N700">
            <v>0</v>
          </cell>
          <cell r="O700">
            <v>0</v>
          </cell>
          <cell r="P700">
            <v>0</v>
          </cell>
          <cell r="Q700">
            <v>0</v>
          </cell>
          <cell r="R700">
            <v>0</v>
          </cell>
          <cell r="S700">
            <v>200000</v>
          </cell>
          <cell r="T700">
            <v>220000</v>
          </cell>
          <cell r="U700">
            <v>0</v>
          </cell>
          <cell r="V700">
            <v>0</v>
          </cell>
          <cell r="W700">
            <v>0</v>
          </cell>
        </row>
        <row r="701">
          <cell r="O701">
            <v>0</v>
          </cell>
          <cell r="P701">
            <v>0</v>
          </cell>
          <cell r="Q701">
            <v>0</v>
          </cell>
          <cell r="R701">
            <v>0</v>
          </cell>
          <cell r="S701">
            <v>200000</v>
          </cell>
          <cell r="T701">
            <v>220000</v>
          </cell>
          <cell r="U701">
            <v>0</v>
          </cell>
          <cell r="V701">
            <v>0</v>
          </cell>
          <cell r="W701">
            <v>0</v>
          </cell>
        </row>
        <row r="702">
          <cell r="I702" t="str">
            <v>INDUSTRY SUB: EQUIP 1 12KV CKT POS</v>
          </cell>
          <cell r="J702">
            <v>41791</v>
          </cell>
          <cell r="K702" t="str">
            <v>X. Vazquez</v>
          </cell>
          <cell r="M702">
            <v>0</v>
          </cell>
          <cell r="N702">
            <v>0</v>
          </cell>
          <cell r="O702">
            <v>0</v>
          </cell>
          <cell r="P702">
            <v>0</v>
          </cell>
          <cell r="Q702">
            <v>0</v>
          </cell>
          <cell r="R702">
            <v>0</v>
          </cell>
          <cell r="S702">
            <v>100000</v>
          </cell>
          <cell r="T702">
            <v>120000</v>
          </cell>
          <cell r="U702">
            <v>0</v>
          </cell>
          <cell r="V702">
            <v>0</v>
          </cell>
          <cell r="W702">
            <v>0</v>
          </cell>
        </row>
        <row r="703">
          <cell r="O703">
            <v>0</v>
          </cell>
          <cell r="P703">
            <v>0</v>
          </cell>
          <cell r="Q703">
            <v>0</v>
          </cell>
          <cell r="R703">
            <v>0</v>
          </cell>
          <cell r="S703">
            <v>100000</v>
          </cell>
          <cell r="T703">
            <v>120000</v>
          </cell>
          <cell r="U703">
            <v>0</v>
          </cell>
          <cell r="V703">
            <v>0</v>
          </cell>
          <cell r="W703">
            <v>0</v>
          </cell>
        </row>
        <row r="704">
          <cell r="I704" t="str">
            <v>GONZALES SUB: EQUIP 1 16KV CKT POS</v>
          </cell>
          <cell r="J704">
            <v>41791</v>
          </cell>
          <cell r="K704" t="str">
            <v>X. Vazquez</v>
          </cell>
          <cell r="M704">
            <v>0</v>
          </cell>
          <cell r="N704">
            <v>0</v>
          </cell>
          <cell r="O704">
            <v>0</v>
          </cell>
          <cell r="P704">
            <v>0</v>
          </cell>
          <cell r="Q704">
            <v>0</v>
          </cell>
          <cell r="R704">
            <v>0</v>
          </cell>
          <cell r="S704">
            <v>100000</v>
          </cell>
          <cell r="T704">
            <v>120000</v>
          </cell>
          <cell r="U704">
            <v>0</v>
          </cell>
          <cell r="V704">
            <v>0</v>
          </cell>
          <cell r="W704">
            <v>0</v>
          </cell>
        </row>
        <row r="705">
          <cell r="O705">
            <v>0</v>
          </cell>
          <cell r="P705">
            <v>0</v>
          </cell>
          <cell r="Q705">
            <v>0</v>
          </cell>
          <cell r="R705">
            <v>0</v>
          </cell>
          <cell r="S705">
            <v>100000</v>
          </cell>
          <cell r="T705">
            <v>120000</v>
          </cell>
          <cell r="U705">
            <v>0</v>
          </cell>
          <cell r="V705">
            <v>0</v>
          </cell>
          <cell r="W705">
            <v>0</v>
          </cell>
        </row>
        <row r="706">
          <cell r="I706" t="str">
            <v>DEVORE SUB : EQUIP 2 12KV CKT POS</v>
          </cell>
          <cell r="J706">
            <v>41791</v>
          </cell>
          <cell r="K706" t="str">
            <v>X. Vazquez</v>
          </cell>
          <cell r="M706">
            <v>0</v>
          </cell>
          <cell r="N706">
            <v>0</v>
          </cell>
          <cell r="O706">
            <v>0</v>
          </cell>
          <cell r="P706">
            <v>0</v>
          </cell>
          <cell r="Q706">
            <v>0</v>
          </cell>
          <cell r="R706">
            <v>0</v>
          </cell>
          <cell r="S706">
            <v>200000</v>
          </cell>
          <cell r="T706">
            <v>220000</v>
          </cell>
          <cell r="U706">
            <v>0</v>
          </cell>
          <cell r="V706">
            <v>0</v>
          </cell>
          <cell r="W706">
            <v>0</v>
          </cell>
        </row>
        <row r="707">
          <cell r="O707">
            <v>0</v>
          </cell>
          <cell r="P707">
            <v>0</v>
          </cell>
          <cell r="Q707">
            <v>0</v>
          </cell>
          <cell r="R707">
            <v>0</v>
          </cell>
          <cell r="S707">
            <v>200000</v>
          </cell>
          <cell r="T707">
            <v>220000</v>
          </cell>
          <cell r="U707">
            <v>0</v>
          </cell>
          <cell r="V707">
            <v>0</v>
          </cell>
          <cell r="W707">
            <v>0</v>
          </cell>
        </row>
        <row r="708">
          <cell r="I708" t="str">
            <v>DELANO SUB: REMOVE 4KV FACILITIES</v>
          </cell>
          <cell r="J708">
            <v>41791</v>
          </cell>
          <cell r="K708" t="str">
            <v>X. Vazquez</v>
          </cell>
          <cell r="M708">
            <v>0</v>
          </cell>
          <cell r="N708">
            <v>0</v>
          </cell>
          <cell r="O708">
            <v>0</v>
          </cell>
          <cell r="P708">
            <v>0</v>
          </cell>
          <cell r="Q708">
            <v>0</v>
          </cell>
          <cell r="R708">
            <v>0</v>
          </cell>
          <cell r="S708">
            <v>0</v>
          </cell>
          <cell r="T708">
            <v>200000</v>
          </cell>
          <cell r="U708">
            <v>0</v>
          </cell>
          <cell r="V708">
            <v>0</v>
          </cell>
          <cell r="W708">
            <v>0</v>
          </cell>
        </row>
        <row r="709">
          <cell r="O709">
            <v>0</v>
          </cell>
          <cell r="P709">
            <v>0</v>
          </cell>
          <cell r="Q709">
            <v>0</v>
          </cell>
          <cell r="R709">
            <v>0</v>
          </cell>
          <cell r="S709">
            <v>0</v>
          </cell>
          <cell r="T709">
            <v>200000</v>
          </cell>
          <cell r="U709">
            <v>0</v>
          </cell>
          <cell r="V709">
            <v>0</v>
          </cell>
          <cell r="W709">
            <v>0</v>
          </cell>
        </row>
        <row r="710">
          <cell r="H710" t="str">
            <v>800063141</v>
          </cell>
          <cell r="I710" t="str">
            <v>DELANO SUB: INSTALL 28 MVA TRANSF, 66KV CB, 12 KV BANK CB,</v>
          </cell>
          <cell r="J710">
            <v>41426</v>
          </cell>
          <cell r="K710" t="str">
            <v>X. Vazquez</v>
          </cell>
          <cell r="M710">
            <v>0</v>
          </cell>
          <cell r="N710">
            <v>0</v>
          </cell>
          <cell r="O710">
            <v>0</v>
          </cell>
          <cell r="P710">
            <v>0</v>
          </cell>
          <cell r="Q710">
            <v>0</v>
          </cell>
          <cell r="R710">
            <v>0</v>
          </cell>
          <cell r="S710">
            <v>500000</v>
          </cell>
          <cell r="T710">
            <v>600000</v>
          </cell>
          <cell r="U710">
            <v>0</v>
          </cell>
          <cell r="V710">
            <v>0</v>
          </cell>
          <cell r="W710">
            <v>0</v>
          </cell>
        </row>
        <row r="711">
          <cell r="O711">
            <v>0</v>
          </cell>
          <cell r="P711">
            <v>0</v>
          </cell>
          <cell r="Q711">
            <v>0</v>
          </cell>
          <cell r="R711">
            <v>0</v>
          </cell>
          <cell r="S711">
            <v>500000</v>
          </cell>
          <cell r="T711">
            <v>600000</v>
          </cell>
          <cell r="U711">
            <v>0</v>
          </cell>
          <cell r="V711">
            <v>0</v>
          </cell>
          <cell r="W711">
            <v>0</v>
          </cell>
        </row>
        <row r="712">
          <cell r="H712" t="str">
            <v>800063446</v>
          </cell>
          <cell r="I712" t="str">
            <v>CYPRESS SUB: EQUIP 1 12KV CKT POS</v>
          </cell>
          <cell r="J712">
            <v>41791</v>
          </cell>
          <cell r="K712" t="str">
            <v>X. Vazquez</v>
          </cell>
          <cell r="M712">
            <v>0</v>
          </cell>
          <cell r="N712">
            <v>0</v>
          </cell>
          <cell r="O712">
            <v>89000</v>
          </cell>
          <cell r="P712">
            <v>0</v>
          </cell>
          <cell r="Q712">
            <v>0</v>
          </cell>
          <cell r="R712">
            <v>0</v>
          </cell>
          <cell r="S712">
            <v>100000</v>
          </cell>
          <cell r="T712">
            <v>120000</v>
          </cell>
          <cell r="U712">
            <v>0</v>
          </cell>
          <cell r="V712">
            <v>0</v>
          </cell>
          <cell r="W712">
            <v>0</v>
          </cell>
        </row>
        <row r="713">
          <cell r="O713">
            <v>89000</v>
          </cell>
          <cell r="P713">
            <v>0</v>
          </cell>
          <cell r="Q713">
            <v>0</v>
          </cell>
          <cell r="R713">
            <v>0</v>
          </cell>
          <cell r="S713">
            <v>100000</v>
          </cell>
          <cell r="T713">
            <v>120000</v>
          </cell>
          <cell r="U713">
            <v>0</v>
          </cell>
          <cell r="V713">
            <v>0</v>
          </cell>
          <cell r="W713">
            <v>0</v>
          </cell>
        </row>
        <row r="714">
          <cell r="I714" t="str">
            <v>CROWN: INCREASE CAPACITY TO 102.8 MVA</v>
          </cell>
          <cell r="J714">
            <v>41791</v>
          </cell>
          <cell r="K714" t="str">
            <v>X. Vazquez</v>
          </cell>
          <cell r="M714">
            <v>0</v>
          </cell>
          <cell r="N714">
            <v>0</v>
          </cell>
          <cell r="O714">
            <v>0</v>
          </cell>
          <cell r="P714">
            <v>0</v>
          </cell>
          <cell r="Q714">
            <v>0</v>
          </cell>
          <cell r="R714">
            <v>0</v>
          </cell>
          <cell r="S714">
            <v>1100000</v>
          </cell>
          <cell r="T714">
            <v>1000000</v>
          </cell>
          <cell r="U714">
            <v>0</v>
          </cell>
          <cell r="V714">
            <v>0</v>
          </cell>
          <cell r="W714">
            <v>0</v>
          </cell>
        </row>
        <row r="715">
          <cell r="O715">
            <v>0</v>
          </cell>
          <cell r="P715">
            <v>0</v>
          </cell>
          <cell r="Q715">
            <v>0</v>
          </cell>
          <cell r="R715">
            <v>0</v>
          </cell>
          <cell r="S715">
            <v>1100000</v>
          </cell>
          <cell r="T715">
            <v>1000000</v>
          </cell>
          <cell r="U715">
            <v>0</v>
          </cell>
          <cell r="V715">
            <v>0</v>
          </cell>
          <cell r="W715">
            <v>0</v>
          </cell>
        </row>
        <row r="716">
          <cell r="I716" t="str">
            <v>CHESTNUT SUB: INCREASE CAPACITY TO 109MVA</v>
          </cell>
          <cell r="J716">
            <v>41791</v>
          </cell>
          <cell r="K716" t="str">
            <v>X. Vazquez</v>
          </cell>
          <cell r="M716">
            <v>0</v>
          </cell>
          <cell r="N716">
            <v>0</v>
          </cell>
          <cell r="O716">
            <v>0</v>
          </cell>
          <cell r="P716">
            <v>0</v>
          </cell>
          <cell r="Q716">
            <v>0</v>
          </cell>
          <cell r="R716">
            <v>0</v>
          </cell>
          <cell r="S716">
            <v>450000</v>
          </cell>
          <cell r="T716">
            <v>500000</v>
          </cell>
          <cell r="U716">
            <v>0</v>
          </cell>
          <cell r="V716">
            <v>0</v>
          </cell>
          <cell r="W716">
            <v>0</v>
          </cell>
        </row>
        <row r="717">
          <cell r="O717">
            <v>0</v>
          </cell>
          <cell r="P717">
            <v>0</v>
          </cell>
          <cell r="Q717">
            <v>0</v>
          </cell>
          <cell r="R717">
            <v>0</v>
          </cell>
          <cell r="S717">
            <v>450000</v>
          </cell>
          <cell r="T717">
            <v>500000</v>
          </cell>
          <cell r="U717">
            <v>0</v>
          </cell>
          <cell r="V717">
            <v>0</v>
          </cell>
          <cell r="W717">
            <v>0</v>
          </cell>
        </row>
        <row r="718">
          <cell r="I718" t="str">
            <v>CANYON SUB: EQUIP 1 12KV CKT POS</v>
          </cell>
          <cell r="J718">
            <v>41791</v>
          </cell>
          <cell r="K718" t="str">
            <v>X. Vazquez</v>
          </cell>
          <cell r="M718">
            <v>0</v>
          </cell>
          <cell r="N718">
            <v>0</v>
          </cell>
          <cell r="O718">
            <v>0</v>
          </cell>
          <cell r="P718">
            <v>0</v>
          </cell>
          <cell r="Q718">
            <v>0</v>
          </cell>
          <cell r="R718">
            <v>0</v>
          </cell>
          <cell r="S718">
            <v>100000</v>
          </cell>
          <cell r="T718">
            <v>120000</v>
          </cell>
          <cell r="U718">
            <v>0</v>
          </cell>
          <cell r="V718">
            <v>0</v>
          </cell>
          <cell r="W718">
            <v>0</v>
          </cell>
        </row>
        <row r="719">
          <cell r="O719">
            <v>0</v>
          </cell>
          <cell r="P719">
            <v>0</v>
          </cell>
          <cell r="Q719">
            <v>0</v>
          </cell>
          <cell r="R719">
            <v>0</v>
          </cell>
          <cell r="S719">
            <v>100000</v>
          </cell>
          <cell r="T719">
            <v>120000</v>
          </cell>
          <cell r="U719">
            <v>0</v>
          </cell>
          <cell r="V719">
            <v>0</v>
          </cell>
          <cell r="W719">
            <v>0</v>
          </cell>
        </row>
        <row r="720">
          <cell r="I720" t="str">
            <v>NEW VICTOR SUB: EQUIP 1 12KV CKT POS</v>
          </cell>
          <cell r="J720">
            <v>41791</v>
          </cell>
          <cell r="K720" t="str">
            <v>X. Vazquez</v>
          </cell>
          <cell r="M720">
            <v>0</v>
          </cell>
          <cell r="N720">
            <v>0</v>
          </cell>
          <cell r="O720">
            <v>0</v>
          </cell>
          <cell r="P720">
            <v>0</v>
          </cell>
          <cell r="Q720">
            <v>0</v>
          </cell>
          <cell r="R720">
            <v>0</v>
          </cell>
          <cell r="S720">
            <v>100000</v>
          </cell>
          <cell r="T720">
            <v>120000</v>
          </cell>
          <cell r="U720">
            <v>0</v>
          </cell>
          <cell r="V720">
            <v>0</v>
          </cell>
          <cell r="W720">
            <v>0</v>
          </cell>
        </row>
        <row r="721">
          <cell r="O721">
            <v>0</v>
          </cell>
          <cell r="P721">
            <v>0</v>
          </cell>
          <cell r="Q721">
            <v>0</v>
          </cell>
          <cell r="R721">
            <v>0</v>
          </cell>
          <cell r="S721">
            <v>100000</v>
          </cell>
          <cell r="T721">
            <v>120000</v>
          </cell>
          <cell r="U721">
            <v>0</v>
          </cell>
          <cell r="V721">
            <v>0</v>
          </cell>
          <cell r="W721">
            <v>0</v>
          </cell>
        </row>
        <row r="722">
          <cell r="I722" t="str">
            <v>NEW HANFORD SUB: EQUIP 1 12KV CKT POS</v>
          </cell>
          <cell r="J722">
            <v>41791</v>
          </cell>
          <cell r="K722" t="str">
            <v>X. Vazquez</v>
          </cell>
          <cell r="M722">
            <v>0</v>
          </cell>
          <cell r="N722">
            <v>0</v>
          </cell>
          <cell r="O722">
            <v>0</v>
          </cell>
          <cell r="P722">
            <v>0</v>
          </cell>
          <cell r="Q722">
            <v>0</v>
          </cell>
          <cell r="R722">
            <v>0</v>
          </cell>
          <cell r="S722">
            <v>100000</v>
          </cell>
          <cell r="T722">
            <v>120000</v>
          </cell>
          <cell r="U722">
            <v>0</v>
          </cell>
          <cell r="V722">
            <v>0</v>
          </cell>
          <cell r="W722">
            <v>0</v>
          </cell>
        </row>
        <row r="723">
          <cell r="O723">
            <v>0</v>
          </cell>
          <cell r="P723">
            <v>0</v>
          </cell>
          <cell r="Q723">
            <v>0</v>
          </cell>
          <cell r="R723">
            <v>0</v>
          </cell>
          <cell r="S723">
            <v>100000</v>
          </cell>
          <cell r="T723">
            <v>120000</v>
          </cell>
          <cell r="U723">
            <v>0</v>
          </cell>
          <cell r="V723">
            <v>0</v>
          </cell>
          <cell r="W723">
            <v>0</v>
          </cell>
        </row>
        <row r="724">
          <cell r="H724" t="str">
            <v>800063112</v>
          </cell>
          <cell r="I724" t="str">
            <v>BEVERLY SUB: REPLACE NO 4 BANK WITH 2 28MVA,</v>
          </cell>
          <cell r="J724">
            <v>39965</v>
          </cell>
          <cell r="K724" t="str">
            <v>X. Vazquez</v>
          </cell>
          <cell r="M724">
            <v>0</v>
          </cell>
          <cell r="N724">
            <v>0</v>
          </cell>
          <cell r="O724">
            <v>1100000</v>
          </cell>
          <cell r="P724">
            <v>0</v>
          </cell>
          <cell r="Q724">
            <v>0</v>
          </cell>
          <cell r="R724">
            <v>0</v>
          </cell>
          <cell r="S724">
            <v>1000000</v>
          </cell>
          <cell r="T724">
            <v>1100000</v>
          </cell>
          <cell r="U724">
            <v>0</v>
          </cell>
          <cell r="V724">
            <v>0</v>
          </cell>
          <cell r="W724">
            <v>0</v>
          </cell>
        </row>
        <row r="725">
          <cell r="O725">
            <v>1100000</v>
          </cell>
          <cell r="P725">
            <v>0</v>
          </cell>
          <cell r="Q725">
            <v>0</v>
          </cell>
          <cell r="R725">
            <v>0</v>
          </cell>
          <cell r="S725">
            <v>1000000</v>
          </cell>
          <cell r="T725">
            <v>1100000</v>
          </cell>
          <cell r="U725">
            <v>0</v>
          </cell>
          <cell r="V725">
            <v>0</v>
          </cell>
          <cell r="W725">
            <v>0</v>
          </cell>
        </row>
        <row r="726">
          <cell r="I726" t="str">
            <v>RECTOR SUB: EQUIP 2 12KV CKT POS</v>
          </cell>
          <cell r="J726">
            <v>42156</v>
          </cell>
          <cell r="K726" t="str">
            <v>X. Vazquez</v>
          </cell>
          <cell r="M726">
            <v>0</v>
          </cell>
          <cell r="N726">
            <v>0</v>
          </cell>
          <cell r="O726">
            <v>0</v>
          </cell>
          <cell r="P726">
            <v>0</v>
          </cell>
          <cell r="Q726">
            <v>0</v>
          </cell>
          <cell r="R726">
            <v>0</v>
          </cell>
          <cell r="S726">
            <v>0</v>
          </cell>
          <cell r="T726">
            <v>250000</v>
          </cell>
          <cell r="U726">
            <v>230000</v>
          </cell>
          <cell r="V726">
            <v>0</v>
          </cell>
          <cell r="W726">
            <v>0</v>
          </cell>
        </row>
        <row r="727">
          <cell r="O727">
            <v>0</v>
          </cell>
          <cell r="P727">
            <v>0</v>
          </cell>
          <cell r="Q727">
            <v>0</v>
          </cell>
          <cell r="R727">
            <v>0</v>
          </cell>
          <cell r="S727">
            <v>0</v>
          </cell>
          <cell r="T727">
            <v>250000</v>
          </cell>
          <cell r="U727">
            <v>230000</v>
          </cell>
          <cell r="V727">
            <v>0</v>
          </cell>
          <cell r="W727">
            <v>0</v>
          </cell>
        </row>
        <row r="728">
          <cell r="I728" t="str">
            <v>POTRERO SUB: INCREASE CAPACITY TO 112MVA,</v>
          </cell>
          <cell r="J728">
            <v>42156</v>
          </cell>
          <cell r="K728" t="str">
            <v>X. Vazquez</v>
          </cell>
          <cell r="M728">
            <v>0</v>
          </cell>
          <cell r="N728">
            <v>0</v>
          </cell>
          <cell r="O728">
            <v>0</v>
          </cell>
          <cell r="P728">
            <v>0</v>
          </cell>
          <cell r="Q728">
            <v>0</v>
          </cell>
          <cell r="R728">
            <v>0</v>
          </cell>
          <cell r="S728">
            <v>0</v>
          </cell>
          <cell r="T728">
            <v>1000000</v>
          </cell>
          <cell r="U728">
            <v>1000000</v>
          </cell>
          <cell r="V728">
            <v>0</v>
          </cell>
          <cell r="W728">
            <v>0</v>
          </cell>
        </row>
        <row r="729">
          <cell r="O729">
            <v>0</v>
          </cell>
          <cell r="P729">
            <v>0</v>
          </cell>
          <cell r="Q729">
            <v>0</v>
          </cell>
          <cell r="R729">
            <v>0</v>
          </cell>
          <cell r="S729">
            <v>0</v>
          </cell>
          <cell r="T729">
            <v>1000000</v>
          </cell>
          <cell r="U729">
            <v>1000000</v>
          </cell>
          <cell r="V729">
            <v>0</v>
          </cell>
          <cell r="W729">
            <v>0</v>
          </cell>
        </row>
        <row r="730">
          <cell r="I730" t="str">
            <v>OAK PARK SUB: EQUIP 1 16KV CKT POS</v>
          </cell>
          <cell r="J730">
            <v>42156</v>
          </cell>
          <cell r="K730" t="str">
            <v>X. Vazquez</v>
          </cell>
          <cell r="M730">
            <v>0</v>
          </cell>
          <cell r="N730">
            <v>0</v>
          </cell>
          <cell r="O730">
            <v>0</v>
          </cell>
          <cell r="P730">
            <v>0</v>
          </cell>
          <cell r="Q730">
            <v>0</v>
          </cell>
          <cell r="R730">
            <v>0</v>
          </cell>
          <cell r="S730">
            <v>0</v>
          </cell>
          <cell r="T730">
            <v>150000</v>
          </cell>
          <cell r="U730">
            <v>100000</v>
          </cell>
          <cell r="V730">
            <v>0</v>
          </cell>
          <cell r="W730">
            <v>0</v>
          </cell>
        </row>
        <row r="731">
          <cell r="O731">
            <v>0</v>
          </cell>
          <cell r="P731">
            <v>0</v>
          </cell>
          <cell r="Q731">
            <v>0</v>
          </cell>
          <cell r="R731">
            <v>0</v>
          </cell>
          <cell r="S731">
            <v>0</v>
          </cell>
          <cell r="T731">
            <v>150000</v>
          </cell>
          <cell r="U731">
            <v>100000</v>
          </cell>
          <cell r="V731">
            <v>0</v>
          </cell>
          <cell r="W731">
            <v>0</v>
          </cell>
        </row>
        <row r="732">
          <cell r="I732" t="str">
            <v>MORENO SUB: EQUIP 2 12KV CKT POS</v>
          </cell>
          <cell r="J732">
            <v>42156</v>
          </cell>
          <cell r="K732" t="str">
            <v>X. Vazquez</v>
          </cell>
          <cell r="M732">
            <v>0</v>
          </cell>
          <cell r="N732">
            <v>0</v>
          </cell>
          <cell r="O732">
            <v>0</v>
          </cell>
          <cell r="P732">
            <v>0</v>
          </cell>
          <cell r="Q732">
            <v>0</v>
          </cell>
          <cell r="R732">
            <v>0</v>
          </cell>
          <cell r="S732">
            <v>0</v>
          </cell>
          <cell r="T732">
            <v>250000</v>
          </cell>
          <cell r="U732">
            <v>230000</v>
          </cell>
          <cell r="V732">
            <v>0</v>
          </cell>
          <cell r="W732">
            <v>0</v>
          </cell>
        </row>
        <row r="733">
          <cell r="O733">
            <v>0</v>
          </cell>
          <cell r="P733">
            <v>0</v>
          </cell>
          <cell r="Q733">
            <v>0</v>
          </cell>
          <cell r="R733">
            <v>0</v>
          </cell>
          <cell r="S733">
            <v>0</v>
          </cell>
          <cell r="T733">
            <v>250000</v>
          </cell>
          <cell r="U733">
            <v>230000</v>
          </cell>
          <cell r="V733">
            <v>0</v>
          </cell>
          <cell r="W733">
            <v>0</v>
          </cell>
        </row>
        <row r="734">
          <cell r="I734" t="str">
            <v>MOORPARK SUB: EQUIP 1 12KV CKT POS</v>
          </cell>
          <cell r="J734">
            <v>42156</v>
          </cell>
          <cell r="K734" t="str">
            <v>X. Vazquez</v>
          </cell>
          <cell r="M734">
            <v>0</v>
          </cell>
          <cell r="N734">
            <v>0</v>
          </cell>
          <cell r="O734">
            <v>0</v>
          </cell>
          <cell r="P734">
            <v>0</v>
          </cell>
          <cell r="Q734">
            <v>0</v>
          </cell>
          <cell r="R734">
            <v>0</v>
          </cell>
          <cell r="S734">
            <v>0</v>
          </cell>
          <cell r="T734">
            <v>150000</v>
          </cell>
          <cell r="U734">
            <v>100000</v>
          </cell>
          <cell r="V734">
            <v>0</v>
          </cell>
          <cell r="W734">
            <v>0</v>
          </cell>
        </row>
        <row r="735">
          <cell r="O735">
            <v>0</v>
          </cell>
          <cell r="P735">
            <v>0</v>
          </cell>
          <cell r="Q735">
            <v>0</v>
          </cell>
          <cell r="R735">
            <v>0</v>
          </cell>
          <cell r="S735">
            <v>0</v>
          </cell>
          <cell r="T735">
            <v>150000</v>
          </cell>
          <cell r="U735">
            <v>100000</v>
          </cell>
          <cell r="V735">
            <v>0</v>
          </cell>
          <cell r="W735">
            <v>0</v>
          </cell>
        </row>
        <row r="736">
          <cell r="I736" t="str">
            <v>MODENA SUB: EQUIP 1 12KV CKT POS</v>
          </cell>
          <cell r="J736">
            <v>42156</v>
          </cell>
          <cell r="K736" t="str">
            <v>X. Vazquez</v>
          </cell>
          <cell r="M736">
            <v>0</v>
          </cell>
          <cell r="N736">
            <v>0</v>
          </cell>
          <cell r="O736">
            <v>0</v>
          </cell>
          <cell r="P736">
            <v>0</v>
          </cell>
          <cell r="Q736">
            <v>0</v>
          </cell>
          <cell r="R736">
            <v>0</v>
          </cell>
          <cell r="S736">
            <v>0</v>
          </cell>
          <cell r="T736">
            <v>150000</v>
          </cell>
          <cell r="U736">
            <v>100000</v>
          </cell>
          <cell r="V736">
            <v>0</v>
          </cell>
          <cell r="W736">
            <v>0</v>
          </cell>
        </row>
        <row r="737">
          <cell r="O737">
            <v>0</v>
          </cell>
          <cell r="P737">
            <v>0</v>
          </cell>
          <cell r="Q737">
            <v>0</v>
          </cell>
          <cell r="R737">
            <v>0</v>
          </cell>
          <cell r="S737">
            <v>0</v>
          </cell>
          <cell r="T737">
            <v>150000</v>
          </cell>
          <cell r="U737">
            <v>100000</v>
          </cell>
          <cell r="V737">
            <v>0</v>
          </cell>
          <cell r="W737">
            <v>0</v>
          </cell>
        </row>
        <row r="738">
          <cell r="I738" t="str">
            <v>MIRAGE SUB: EQUIP 1 12KV CKT POS</v>
          </cell>
          <cell r="J738">
            <v>42156</v>
          </cell>
          <cell r="K738" t="str">
            <v>X. Vazquez</v>
          </cell>
          <cell r="M738">
            <v>0</v>
          </cell>
          <cell r="N738">
            <v>0</v>
          </cell>
          <cell r="O738">
            <v>0</v>
          </cell>
          <cell r="P738">
            <v>0</v>
          </cell>
          <cell r="Q738">
            <v>0</v>
          </cell>
          <cell r="R738">
            <v>0</v>
          </cell>
          <cell r="S738">
            <v>0</v>
          </cell>
          <cell r="T738">
            <v>150000</v>
          </cell>
          <cell r="U738">
            <v>100000</v>
          </cell>
          <cell r="V738">
            <v>0</v>
          </cell>
          <cell r="W738">
            <v>0</v>
          </cell>
        </row>
        <row r="739">
          <cell r="O739">
            <v>0</v>
          </cell>
          <cell r="P739">
            <v>0</v>
          </cell>
          <cell r="Q739">
            <v>0</v>
          </cell>
          <cell r="R739">
            <v>0</v>
          </cell>
          <cell r="S739">
            <v>0</v>
          </cell>
          <cell r="T739">
            <v>150000</v>
          </cell>
          <cell r="U739">
            <v>100000</v>
          </cell>
          <cell r="V739">
            <v>0</v>
          </cell>
          <cell r="W739">
            <v>0</v>
          </cell>
        </row>
        <row r="740">
          <cell r="I740" t="str">
            <v>LIBERTY SUB: EQUIP 2 12KV CKT POS</v>
          </cell>
          <cell r="J740">
            <v>42156</v>
          </cell>
          <cell r="K740" t="str">
            <v>X. Vazquez</v>
          </cell>
          <cell r="M740">
            <v>0</v>
          </cell>
          <cell r="N740">
            <v>0</v>
          </cell>
          <cell r="O740">
            <v>0</v>
          </cell>
          <cell r="P740">
            <v>0</v>
          </cell>
          <cell r="Q740">
            <v>0</v>
          </cell>
          <cell r="R740">
            <v>0</v>
          </cell>
          <cell r="S740">
            <v>0</v>
          </cell>
          <cell r="T740">
            <v>300000</v>
          </cell>
          <cell r="U740">
            <v>500000</v>
          </cell>
          <cell r="V740">
            <v>0</v>
          </cell>
          <cell r="W740">
            <v>0</v>
          </cell>
        </row>
        <row r="741">
          <cell r="O741">
            <v>0</v>
          </cell>
          <cell r="P741">
            <v>0</v>
          </cell>
          <cell r="Q741">
            <v>0</v>
          </cell>
          <cell r="R741">
            <v>0</v>
          </cell>
          <cell r="S741">
            <v>0</v>
          </cell>
          <cell r="T741">
            <v>300000</v>
          </cell>
          <cell r="U741">
            <v>500000</v>
          </cell>
          <cell r="V741">
            <v>0</v>
          </cell>
          <cell r="W741">
            <v>0</v>
          </cell>
        </row>
        <row r="742">
          <cell r="I742" t="str">
            <v>LEVY SUB: INCREASE CAPACITY TO 56MVA,</v>
          </cell>
          <cell r="J742">
            <v>42156</v>
          </cell>
          <cell r="K742" t="str">
            <v>X. Vazquez</v>
          </cell>
          <cell r="M742">
            <v>0</v>
          </cell>
          <cell r="N742">
            <v>0</v>
          </cell>
          <cell r="O742">
            <v>0</v>
          </cell>
          <cell r="P742">
            <v>0</v>
          </cell>
          <cell r="Q742">
            <v>0</v>
          </cell>
          <cell r="R742">
            <v>0</v>
          </cell>
          <cell r="S742">
            <v>0</v>
          </cell>
          <cell r="T742">
            <v>1000000</v>
          </cell>
          <cell r="U742">
            <v>500000</v>
          </cell>
          <cell r="V742">
            <v>0</v>
          </cell>
          <cell r="W742">
            <v>0</v>
          </cell>
        </row>
        <row r="743">
          <cell r="O743">
            <v>0</v>
          </cell>
          <cell r="P743">
            <v>0</v>
          </cell>
          <cell r="Q743">
            <v>0</v>
          </cell>
          <cell r="R743">
            <v>0</v>
          </cell>
          <cell r="S743">
            <v>0</v>
          </cell>
          <cell r="T743">
            <v>1000000</v>
          </cell>
          <cell r="U743">
            <v>500000</v>
          </cell>
          <cell r="V743">
            <v>0</v>
          </cell>
          <cell r="W743">
            <v>0</v>
          </cell>
        </row>
        <row r="744">
          <cell r="I744" t="str">
            <v>LEMON COVE SUB: INCREASE CAPACITY TO 28MVA,</v>
          </cell>
          <cell r="J744">
            <v>42156</v>
          </cell>
          <cell r="K744" t="str">
            <v>X. Vazquez</v>
          </cell>
          <cell r="M744">
            <v>0</v>
          </cell>
          <cell r="N744">
            <v>0</v>
          </cell>
          <cell r="O744">
            <v>0</v>
          </cell>
          <cell r="P744">
            <v>0</v>
          </cell>
          <cell r="Q744">
            <v>0</v>
          </cell>
          <cell r="R744">
            <v>0</v>
          </cell>
          <cell r="S744">
            <v>0</v>
          </cell>
          <cell r="T744">
            <v>1000000</v>
          </cell>
          <cell r="U744">
            <v>1500000</v>
          </cell>
          <cell r="V744">
            <v>0</v>
          </cell>
          <cell r="W744">
            <v>0</v>
          </cell>
        </row>
        <row r="745">
          <cell r="O745">
            <v>0</v>
          </cell>
          <cell r="P745">
            <v>0</v>
          </cell>
          <cell r="Q745">
            <v>0</v>
          </cell>
          <cell r="R745">
            <v>0</v>
          </cell>
          <cell r="S745">
            <v>0</v>
          </cell>
          <cell r="T745">
            <v>1000000</v>
          </cell>
          <cell r="U745">
            <v>1500000</v>
          </cell>
          <cell r="V745">
            <v>0</v>
          </cell>
          <cell r="W745">
            <v>0</v>
          </cell>
        </row>
        <row r="746">
          <cell r="I746" t="str">
            <v>KIMBALL SUB: EQUIP 2 12KV CKT POS</v>
          </cell>
          <cell r="J746">
            <v>42156</v>
          </cell>
          <cell r="K746" t="str">
            <v>X. Vazquez</v>
          </cell>
          <cell r="M746">
            <v>0</v>
          </cell>
          <cell r="N746">
            <v>0</v>
          </cell>
          <cell r="O746">
            <v>0</v>
          </cell>
          <cell r="P746">
            <v>0</v>
          </cell>
          <cell r="Q746">
            <v>0</v>
          </cell>
          <cell r="R746">
            <v>0</v>
          </cell>
          <cell r="S746">
            <v>0</v>
          </cell>
          <cell r="T746">
            <v>250000</v>
          </cell>
          <cell r="U746">
            <v>230000</v>
          </cell>
          <cell r="V746">
            <v>0</v>
          </cell>
          <cell r="W746">
            <v>0</v>
          </cell>
        </row>
        <row r="747">
          <cell r="O747">
            <v>0</v>
          </cell>
          <cell r="P747">
            <v>0</v>
          </cell>
          <cell r="Q747">
            <v>0</v>
          </cell>
          <cell r="R747">
            <v>0</v>
          </cell>
          <cell r="S747">
            <v>0</v>
          </cell>
          <cell r="T747">
            <v>250000</v>
          </cell>
          <cell r="U747">
            <v>230000</v>
          </cell>
          <cell r="V747">
            <v>0</v>
          </cell>
          <cell r="W747">
            <v>0</v>
          </cell>
        </row>
        <row r="748">
          <cell r="I748" t="str">
            <v>GENAMIC SUB: EQUIP 1 12KV CKT POS</v>
          </cell>
          <cell r="J748">
            <v>42156</v>
          </cell>
          <cell r="K748" t="str">
            <v>X. Vazquez</v>
          </cell>
          <cell r="M748">
            <v>0</v>
          </cell>
          <cell r="N748">
            <v>0</v>
          </cell>
          <cell r="O748">
            <v>0</v>
          </cell>
          <cell r="P748">
            <v>0</v>
          </cell>
          <cell r="Q748">
            <v>0</v>
          </cell>
          <cell r="R748">
            <v>0</v>
          </cell>
          <cell r="S748">
            <v>0</v>
          </cell>
          <cell r="T748">
            <v>150000</v>
          </cell>
          <cell r="U748">
            <v>100000</v>
          </cell>
          <cell r="V748">
            <v>0</v>
          </cell>
          <cell r="W748">
            <v>0</v>
          </cell>
        </row>
        <row r="749">
          <cell r="O749">
            <v>0</v>
          </cell>
          <cell r="P749">
            <v>0</v>
          </cell>
          <cell r="Q749">
            <v>0</v>
          </cell>
          <cell r="R749">
            <v>0</v>
          </cell>
          <cell r="S749">
            <v>0</v>
          </cell>
          <cell r="T749">
            <v>150000</v>
          </cell>
          <cell r="U749">
            <v>100000</v>
          </cell>
          <cell r="V749">
            <v>0</v>
          </cell>
          <cell r="W749">
            <v>0</v>
          </cell>
        </row>
        <row r="750">
          <cell r="I750" t="str">
            <v>DEL VALLE SUB: EQUIP 2 12KV CKT POS</v>
          </cell>
          <cell r="J750">
            <v>42156</v>
          </cell>
          <cell r="K750" t="str">
            <v>X. Vazquez</v>
          </cell>
          <cell r="M750">
            <v>0</v>
          </cell>
          <cell r="N750">
            <v>0</v>
          </cell>
          <cell r="O750">
            <v>0</v>
          </cell>
          <cell r="P750">
            <v>0</v>
          </cell>
          <cell r="Q750">
            <v>0</v>
          </cell>
          <cell r="R750">
            <v>0</v>
          </cell>
          <cell r="S750">
            <v>0</v>
          </cell>
          <cell r="T750">
            <v>250000</v>
          </cell>
          <cell r="U750">
            <v>230000</v>
          </cell>
          <cell r="V750">
            <v>0</v>
          </cell>
          <cell r="W750">
            <v>0</v>
          </cell>
        </row>
        <row r="751">
          <cell r="O751">
            <v>0</v>
          </cell>
          <cell r="P751">
            <v>0</v>
          </cell>
          <cell r="Q751">
            <v>0</v>
          </cell>
          <cell r="R751">
            <v>0</v>
          </cell>
          <cell r="S751">
            <v>0</v>
          </cell>
          <cell r="T751">
            <v>250000</v>
          </cell>
          <cell r="U751">
            <v>230000</v>
          </cell>
          <cell r="V751">
            <v>0</v>
          </cell>
          <cell r="W751">
            <v>0</v>
          </cell>
        </row>
        <row r="752">
          <cell r="I752" t="str">
            <v>DEL SUR SUB: EQUIP 1 12KV CKT POS</v>
          </cell>
          <cell r="J752">
            <v>42156</v>
          </cell>
          <cell r="K752" t="str">
            <v>X. Vazquez</v>
          </cell>
          <cell r="M752">
            <v>0</v>
          </cell>
          <cell r="N752">
            <v>0</v>
          </cell>
          <cell r="O752">
            <v>0</v>
          </cell>
          <cell r="P752">
            <v>0</v>
          </cell>
          <cell r="Q752">
            <v>0</v>
          </cell>
          <cell r="R752">
            <v>0</v>
          </cell>
          <cell r="S752">
            <v>0</v>
          </cell>
          <cell r="T752">
            <v>120000</v>
          </cell>
          <cell r="U752">
            <v>120000</v>
          </cell>
          <cell r="V752">
            <v>0</v>
          </cell>
          <cell r="W752">
            <v>0</v>
          </cell>
        </row>
        <row r="753">
          <cell r="O753">
            <v>0</v>
          </cell>
          <cell r="P753">
            <v>0</v>
          </cell>
          <cell r="Q753">
            <v>0</v>
          </cell>
          <cell r="R753">
            <v>0</v>
          </cell>
          <cell r="S753">
            <v>0</v>
          </cell>
          <cell r="T753">
            <v>120000</v>
          </cell>
          <cell r="U753">
            <v>120000</v>
          </cell>
          <cell r="V753">
            <v>0</v>
          </cell>
          <cell r="W753">
            <v>0</v>
          </cell>
        </row>
        <row r="754">
          <cell r="I754" t="str">
            <v>CAROLINA SUB: EQUIP 1 12KV CKT POS</v>
          </cell>
          <cell r="J754">
            <v>42156</v>
          </cell>
          <cell r="K754" t="str">
            <v>X. Vazquez</v>
          </cell>
          <cell r="M754">
            <v>0</v>
          </cell>
          <cell r="N754">
            <v>0</v>
          </cell>
          <cell r="O754">
            <v>0</v>
          </cell>
          <cell r="P754">
            <v>0</v>
          </cell>
          <cell r="Q754">
            <v>0</v>
          </cell>
          <cell r="R754">
            <v>0</v>
          </cell>
          <cell r="S754">
            <v>0</v>
          </cell>
          <cell r="T754">
            <v>120000</v>
          </cell>
          <cell r="U754">
            <v>120000</v>
          </cell>
          <cell r="V754">
            <v>0</v>
          </cell>
          <cell r="W754">
            <v>0</v>
          </cell>
        </row>
        <row r="755">
          <cell r="O755">
            <v>0</v>
          </cell>
          <cell r="P755">
            <v>0</v>
          </cell>
          <cell r="Q755">
            <v>0</v>
          </cell>
          <cell r="R755">
            <v>0</v>
          </cell>
          <cell r="S755">
            <v>0</v>
          </cell>
          <cell r="T755">
            <v>120000</v>
          </cell>
          <cell r="U755">
            <v>120000</v>
          </cell>
          <cell r="V755">
            <v>0</v>
          </cell>
          <cell r="W755">
            <v>0</v>
          </cell>
        </row>
        <row r="756">
          <cell r="H756" t="str">
            <v>800063465</v>
          </cell>
          <cell r="I756" t="str">
            <v>CABRILLO SUB: INCREA CAPACITY TO 152.89MVA,</v>
          </cell>
          <cell r="J756">
            <v>42156</v>
          </cell>
          <cell r="K756" t="str">
            <v>X. Vazquez</v>
          </cell>
          <cell r="M756">
            <v>0</v>
          </cell>
          <cell r="N756">
            <v>0</v>
          </cell>
          <cell r="O756">
            <v>540000</v>
          </cell>
          <cell r="P756">
            <v>0</v>
          </cell>
          <cell r="Q756">
            <v>0</v>
          </cell>
          <cell r="R756">
            <v>0</v>
          </cell>
          <cell r="S756">
            <v>0</v>
          </cell>
          <cell r="T756">
            <v>600000</v>
          </cell>
          <cell r="U756">
            <v>700000</v>
          </cell>
          <cell r="V756">
            <v>0</v>
          </cell>
          <cell r="W756">
            <v>0</v>
          </cell>
        </row>
        <row r="757">
          <cell r="O757">
            <v>540000</v>
          </cell>
          <cell r="P757">
            <v>0</v>
          </cell>
          <cell r="Q757">
            <v>0</v>
          </cell>
          <cell r="R757">
            <v>0</v>
          </cell>
          <cell r="S757">
            <v>0</v>
          </cell>
          <cell r="T757">
            <v>600000</v>
          </cell>
          <cell r="U757">
            <v>700000</v>
          </cell>
          <cell r="V757">
            <v>0</v>
          </cell>
          <cell r="W757">
            <v>0</v>
          </cell>
        </row>
        <row r="758">
          <cell r="I758" t="str">
            <v>BREA SUB: EQUIP 1 12KV CKT POS</v>
          </cell>
          <cell r="J758">
            <v>42156</v>
          </cell>
          <cell r="K758" t="str">
            <v>X. Vazquez</v>
          </cell>
          <cell r="M758">
            <v>0</v>
          </cell>
          <cell r="N758">
            <v>0</v>
          </cell>
          <cell r="O758">
            <v>0</v>
          </cell>
          <cell r="P758">
            <v>0</v>
          </cell>
          <cell r="Q758">
            <v>0</v>
          </cell>
          <cell r="R758">
            <v>0</v>
          </cell>
          <cell r="S758">
            <v>0</v>
          </cell>
          <cell r="T758">
            <v>120000</v>
          </cell>
          <cell r="U758">
            <v>120000</v>
          </cell>
          <cell r="V758">
            <v>0</v>
          </cell>
          <cell r="W758">
            <v>0</v>
          </cell>
        </row>
        <row r="759">
          <cell r="O759">
            <v>0</v>
          </cell>
          <cell r="P759">
            <v>0</v>
          </cell>
          <cell r="Q759">
            <v>0</v>
          </cell>
          <cell r="R759">
            <v>0</v>
          </cell>
          <cell r="S759">
            <v>0</v>
          </cell>
          <cell r="T759">
            <v>120000</v>
          </cell>
          <cell r="U759">
            <v>120000</v>
          </cell>
          <cell r="V759">
            <v>0</v>
          </cell>
          <cell r="W759">
            <v>0</v>
          </cell>
        </row>
        <row r="760">
          <cell r="I760" t="str">
            <v>YORBA LINDA SUB: EQUIP 1 12KV CKT POS</v>
          </cell>
          <cell r="J760">
            <v>42156</v>
          </cell>
          <cell r="K760" t="str">
            <v>X. Vazquez</v>
          </cell>
          <cell r="M760">
            <v>0</v>
          </cell>
          <cell r="N760">
            <v>0</v>
          </cell>
          <cell r="O760">
            <v>0</v>
          </cell>
          <cell r="P760">
            <v>0</v>
          </cell>
          <cell r="Q760">
            <v>0</v>
          </cell>
          <cell r="R760">
            <v>0</v>
          </cell>
          <cell r="S760">
            <v>0</v>
          </cell>
          <cell r="T760">
            <v>150000</v>
          </cell>
          <cell r="U760">
            <v>100000</v>
          </cell>
          <cell r="V760">
            <v>0</v>
          </cell>
          <cell r="W760">
            <v>0</v>
          </cell>
        </row>
        <row r="761">
          <cell r="O761">
            <v>0</v>
          </cell>
          <cell r="P761">
            <v>0</v>
          </cell>
          <cell r="Q761">
            <v>0</v>
          </cell>
          <cell r="R761">
            <v>0</v>
          </cell>
          <cell r="S761">
            <v>0</v>
          </cell>
          <cell r="T761">
            <v>150000</v>
          </cell>
          <cell r="U761">
            <v>100000</v>
          </cell>
          <cell r="V761">
            <v>0</v>
          </cell>
          <cell r="W761">
            <v>0</v>
          </cell>
        </row>
        <row r="762">
          <cell r="I762" t="str">
            <v>WHEATLAND SUB: INCREASE CAPACITY TO 26.5MVA,</v>
          </cell>
          <cell r="J762">
            <v>42156</v>
          </cell>
          <cell r="K762" t="str">
            <v>X. Vazquez</v>
          </cell>
          <cell r="M762">
            <v>0</v>
          </cell>
          <cell r="N762">
            <v>0</v>
          </cell>
          <cell r="O762">
            <v>0</v>
          </cell>
          <cell r="P762">
            <v>0</v>
          </cell>
          <cell r="Q762">
            <v>0</v>
          </cell>
          <cell r="R762">
            <v>0</v>
          </cell>
          <cell r="S762">
            <v>0</v>
          </cell>
          <cell r="T762">
            <v>1500000</v>
          </cell>
          <cell r="U762">
            <v>1500000</v>
          </cell>
          <cell r="V762">
            <v>0</v>
          </cell>
          <cell r="W762">
            <v>0</v>
          </cell>
        </row>
        <row r="763">
          <cell r="O763">
            <v>0</v>
          </cell>
          <cell r="P763">
            <v>0</v>
          </cell>
          <cell r="Q763">
            <v>0</v>
          </cell>
          <cell r="R763">
            <v>0</v>
          </cell>
          <cell r="S763">
            <v>0</v>
          </cell>
          <cell r="T763">
            <v>1500000</v>
          </cell>
          <cell r="U763">
            <v>1500000</v>
          </cell>
          <cell r="V763">
            <v>0</v>
          </cell>
          <cell r="W763">
            <v>0</v>
          </cell>
        </row>
        <row r="764">
          <cell r="H764" t="str">
            <v>800063614</v>
          </cell>
          <cell r="I764" t="str">
            <v>VICTOR SUB: EQUIP 1 12KV CKT POS</v>
          </cell>
          <cell r="J764">
            <v>42156</v>
          </cell>
          <cell r="K764" t="str">
            <v>X. Vazquez</v>
          </cell>
          <cell r="M764">
            <v>0</v>
          </cell>
          <cell r="N764">
            <v>0</v>
          </cell>
          <cell r="O764">
            <v>129000</v>
          </cell>
          <cell r="P764">
            <v>0</v>
          </cell>
          <cell r="Q764">
            <v>0</v>
          </cell>
          <cell r="R764">
            <v>0</v>
          </cell>
          <cell r="S764">
            <v>0</v>
          </cell>
          <cell r="T764">
            <v>150000</v>
          </cell>
          <cell r="U764">
            <v>100000</v>
          </cell>
          <cell r="V764">
            <v>0</v>
          </cell>
          <cell r="W764">
            <v>0</v>
          </cell>
        </row>
        <row r="765">
          <cell r="O765">
            <v>129000</v>
          </cell>
          <cell r="P765">
            <v>0</v>
          </cell>
          <cell r="Q765">
            <v>0</v>
          </cell>
          <cell r="R765">
            <v>0</v>
          </cell>
          <cell r="S765">
            <v>0</v>
          </cell>
          <cell r="T765">
            <v>150000</v>
          </cell>
          <cell r="U765">
            <v>100000</v>
          </cell>
          <cell r="V765">
            <v>0</v>
          </cell>
          <cell r="W765">
            <v>0</v>
          </cell>
        </row>
        <row r="766">
          <cell r="H766" t="str">
            <v>800063181</v>
          </cell>
          <cell r="I766" t="str">
            <v>SAUGUS SUB: EQUIP 1 12KV CKT POS</v>
          </cell>
          <cell r="J766">
            <v>42156</v>
          </cell>
          <cell r="K766" t="str">
            <v>X. Vazquez</v>
          </cell>
          <cell r="M766">
            <v>0</v>
          </cell>
          <cell r="N766">
            <v>0</v>
          </cell>
          <cell r="O766">
            <v>129000</v>
          </cell>
          <cell r="P766">
            <v>0</v>
          </cell>
          <cell r="Q766">
            <v>0</v>
          </cell>
          <cell r="R766">
            <v>0</v>
          </cell>
          <cell r="S766">
            <v>0</v>
          </cell>
          <cell r="T766">
            <v>150000</v>
          </cell>
          <cell r="U766">
            <v>100000</v>
          </cell>
          <cell r="V766">
            <v>0</v>
          </cell>
          <cell r="W766">
            <v>0</v>
          </cell>
        </row>
        <row r="767">
          <cell r="O767">
            <v>129000</v>
          </cell>
          <cell r="P767">
            <v>0</v>
          </cell>
          <cell r="Q767">
            <v>0</v>
          </cell>
          <cell r="R767">
            <v>0</v>
          </cell>
          <cell r="S767">
            <v>0</v>
          </cell>
          <cell r="T767">
            <v>150000</v>
          </cell>
          <cell r="U767">
            <v>100000</v>
          </cell>
          <cell r="V767">
            <v>0</v>
          </cell>
          <cell r="W767">
            <v>0</v>
          </cell>
        </row>
        <row r="768">
          <cell r="I768" t="str">
            <v>SKYLARK SUB: EQUIP 2 12KV CKT POS</v>
          </cell>
          <cell r="J768">
            <v>42156</v>
          </cell>
          <cell r="K768" t="str">
            <v>X. Vazquez</v>
          </cell>
          <cell r="M768">
            <v>0</v>
          </cell>
          <cell r="N768">
            <v>0</v>
          </cell>
          <cell r="O768">
            <v>0</v>
          </cell>
          <cell r="P768">
            <v>0</v>
          </cell>
          <cell r="Q768">
            <v>0</v>
          </cell>
          <cell r="R768">
            <v>0</v>
          </cell>
          <cell r="S768">
            <v>0</v>
          </cell>
          <cell r="T768">
            <v>250000</v>
          </cell>
          <cell r="U768">
            <v>230000</v>
          </cell>
          <cell r="V768">
            <v>0</v>
          </cell>
          <cell r="W768">
            <v>0</v>
          </cell>
        </row>
        <row r="769">
          <cell r="O769">
            <v>0</v>
          </cell>
          <cell r="P769">
            <v>0</v>
          </cell>
          <cell r="Q769">
            <v>0</v>
          </cell>
          <cell r="R769">
            <v>0</v>
          </cell>
          <cell r="S769">
            <v>0</v>
          </cell>
          <cell r="T769">
            <v>250000</v>
          </cell>
          <cell r="U769">
            <v>230000</v>
          </cell>
          <cell r="V769">
            <v>0</v>
          </cell>
          <cell r="W769">
            <v>0</v>
          </cell>
        </row>
        <row r="770">
          <cell r="I770" t="str">
            <v>SAUGUS SUB: EQUIP 1 16KV CKT POS</v>
          </cell>
          <cell r="J770">
            <v>42156</v>
          </cell>
          <cell r="K770" t="str">
            <v>X. Vazquez</v>
          </cell>
          <cell r="M770">
            <v>0</v>
          </cell>
          <cell r="N770">
            <v>0</v>
          </cell>
          <cell r="O770">
            <v>0</v>
          </cell>
          <cell r="P770">
            <v>0</v>
          </cell>
          <cell r="Q770">
            <v>0</v>
          </cell>
          <cell r="R770">
            <v>0</v>
          </cell>
          <cell r="S770">
            <v>0</v>
          </cell>
          <cell r="T770">
            <v>150000</v>
          </cell>
          <cell r="U770">
            <v>100000</v>
          </cell>
          <cell r="V770">
            <v>0</v>
          </cell>
          <cell r="W770">
            <v>0</v>
          </cell>
        </row>
        <row r="771">
          <cell r="O771">
            <v>0</v>
          </cell>
          <cell r="P771">
            <v>0</v>
          </cell>
          <cell r="Q771">
            <v>0</v>
          </cell>
          <cell r="R771">
            <v>0</v>
          </cell>
          <cell r="S771">
            <v>0</v>
          </cell>
          <cell r="T771">
            <v>150000</v>
          </cell>
          <cell r="U771">
            <v>100000</v>
          </cell>
          <cell r="V771">
            <v>0</v>
          </cell>
          <cell r="W771">
            <v>0</v>
          </cell>
        </row>
        <row r="772">
          <cell r="I772" t="str">
            <v>SANTA SUSANA SUB: INCREASE CAPACITY TO 112MVA,</v>
          </cell>
          <cell r="J772">
            <v>42156</v>
          </cell>
          <cell r="K772" t="str">
            <v>X. Vazquez</v>
          </cell>
          <cell r="M772">
            <v>0</v>
          </cell>
          <cell r="N772">
            <v>0</v>
          </cell>
          <cell r="O772">
            <v>0</v>
          </cell>
          <cell r="P772">
            <v>0</v>
          </cell>
          <cell r="Q772">
            <v>0</v>
          </cell>
          <cell r="R772">
            <v>0</v>
          </cell>
          <cell r="S772">
            <v>0</v>
          </cell>
          <cell r="T772">
            <v>1000000</v>
          </cell>
          <cell r="U772">
            <v>1000000</v>
          </cell>
          <cell r="V772">
            <v>0</v>
          </cell>
          <cell r="W772">
            <v>0</v>
          </cell>
        </row>
        <row r="773">
          <cell r="O773">
            <v>0</v>
          </cell>
          <cell r="P773">
            <v>0</v>
          </cell>
          <cell r="Q773">
            <v>0</v>
          </cell>
          <cell r="R773">
            <v>0</v>
          </cell>
          <cell r="S773">
            <v>0</v>
          </cell>
          <cell r="T773">
            <v>1000000</v>
          </cell>
          <cell r="U773">
            <v>1000000</v>
          </cell>
          <cell r="V773">
            <v>0</v>
          </cell>
          <cell r="W773">
            <v>0</v>
          </cell>
        </row>
        <row r="774">
          <cell r="I774" t="str">
            <v>ROYAL SUB: EQUIP 1 16KV CKT POS</v>
          </cell>
          <cell r="J774">
            <v>42156</v>
          </cell>
          <cell r="K774" t="str">
            <v>X. Vazquez</v>
          </cell>
          <cell r="M774">
            <v>0</v>
          </cell>
          <cell r="N774">
            <v>0</v>
          </cell>
          <cell r="O774">
            <v>0</v>
          </cell>
          <cell r="P774">
            <v>0</v>
          </cell>
          <cell r="Q774">
            <v>0</v>
          </cell>
          <cell r="R774">
            <v>0</v>
          </cell>
          <cell r="S774">
            <v>0</v>
          </cell>
          <cell r="T774">
            <v>150000</v>
          </cell>
          <cell r="U774">
            <v>100000</v>
          </cell>
          <cell r="V774">
            <v>0</v>
          </cell>
          <cell r="W774">
            <v>0</v>
          </cell>
        </row>
        <row r="775">
          <cell r="O775">
            <v>0</v>
          </cell>
          <cell r="P775">
            <v>0</v>
          </cell>
          <cell r="Q775">
            <v>0</v>
          </cell>
          <cell r="R775">
            <v>0</v>
          </cell>
          <cell r="S775">
            <v>0</v>
          </cell>
          <cell r="T775">
            <v>150000</v>
          </cell>
          <cell r="U775">
            <v>100000</v>
          </cell>
          <cell r="V775">
            <v>0</v>
          </cell>
          <cell r="W775">
            <v>0</v>
          </cell>
        </row>
        <row r="776">
          <cell r="I776" t="str">
            <v>RIVERWAY SUB: EQUIP 2 12KV CKT POS</v>
          </cell>
          <cell r="J776">
            <v>42156</v>
          </cell>
          <cell r="K776" t="str">
            <v>X. Vazquez</v>
          </cell>
          <cell r="M776">
            <v>0</v>
          </cell>
          <cell r="N776">
            <v>0</v>
          </cell>
          <cell r="O776">
            <v>0</v>
          </cell>
          <cell r="P776">
            <v>0</v>
          </cell>
          <cell r="Q776">
            <v>0</v>
          </cell>
          <cell r="R776">
            <v>0</v>
          </cell>
          <cell r="S776">
            <v>0</v>
          </cell>
          <cell r="T776">
            <v>250000</v>
          </cell>
          <cell r="U776">
            <v>230000</v>
          </cell>
          <cell r="V776">
            <v>0</v>
          </cell>
          <cell r="W776">
            <v>0</v>
          </cell>
        </row>
        <row r="777">
          <cell r="O777">
            <v>0</v>
          </cell>
          <cell r="P777">
            <v>0</v>
          </cell>
          <cell r="Q777">
            <v>0</v>
          </cell>
          <cell r="R777">
            <v>0</v>
          </cell>
          <cell r="S777">
            <v>0</v>
          </cell>
          <cell r="T777">
            <v>250000</v>
          </cell>
          <cell r="U777">
            <v>230000</v>
          </cell>
          <cell r="V777">
            <v>0</v>
          </cell>
          <cell r="W777">
            <v>0</v>
          </cell>
        </row>
        <row r="778">
          <cell r="I778" t="str">
            <v>MURRIETTA SUB: EQUIP 1 12KV CKT POS</v>
          </cell>
          <cell r="J778">
            <v>42522</v>
          </cell>
          <cell r="K778" t="str">
            <v>X. Vazquez</v>
          </cell>
          <cell r="M778">
            <v>0</v>
          </cell>
          <cell r="N778">
            <v>0</v>
          </cell>
          <cell r="O778">
            <v>0</v>
          </cell>
          <cell r="P778">
            <v>0</v>
          </cell>
          <cell r="Q778">
            <v>0</v>
          </cell>
          <cell r="R778">
            <v>0</v>
          </cell>
          <cell r="S778">
            <v>0</v>
          </cell>
          <cell r="T778">
            <v>0</v>
          </cell>
          <cell r="U778">
            <v>100000</v>
          </cell>
          <cell r="V778">
            <v>150000</v>
          </cell>
          <cell r="W778">
            <v>0</v>
          </cell>
        </row>
        <row r="779">
          <cell r="O779">
            <v>0</v>
          </cell>
          <cell r="P779">
            <v>0</v>
          </cell>
          <cell r="Q779">
            <v>0</v>
          </cell>
          <cell r="R779">
            <v>0</v>
          </cell>
          <cell r="S779">
            <v>0</v>
          </cell>
          <cell r="T779">
            <v>0</v>
          </cell>
          <cell r="U779">
            <v>100000</v>
          </cell>
          <cell r="V779">
            <v>150000</v>
          </cell>
          <cell r="W779">
            <v>0</v>
          </cell>
        </row>
        <row r="780">
          <cell r="I780" t="str">
            <v>MOORPARK SUB: EQUIP 1 16KV CKT POS</v>
          </cell>
          <cell r="J780">
            <v>42522</v>
          </cell>
          <cell r="K780" t="str">
            <v>X. Vazquez</v>
          </cell>
          <cell r="M780">
            <v>0</v>
          </cell>
          <cell r="N780">
            <v>0</v>
          </cell>
          <cell r="O780">
            <v>0</v>
          </cell>
          <cell r="P780">
            <v>0</v>
          </cell>
          <cell r="Q780">
            <v>0</v>
          </cell>
          <cell r="R780">
            <v>0</v>
          </cell>
          <cell r="S780">
            <v>0</v>
          </cell>
          <cell r="T780">
            <v>0</v>
          </cell>
          <cell r="U780">
            <v>100000</v>
          </cell>
          <cell r="V780">
            <v>150000</v>
          </cell>
          <cell r="W780">
            <v>0</v>
          </cell>
        </row>
        <row r="781">
          <cell r="O781">
            <v>0</v>
          </cell>
          <cell r="P781">
            <v>0</v>
          </cell>
          <cell r="Q781">
            <v>0</v>
          </cell>
          <cell r="R781">
            <v>0</v>
          </cell>
          <cell r="S781">
            <v>0</v>
          </cell>
          <cell r="T781">
            <v>0</v>
          </cell>
          <cell r="U781">
            <v>100000</v>
          </cell>
          <cell r="V781">
            <v>150000</v>
          </cell>
          <cell r="W781">
            <v>0</v>
          </cell>
        </row>
        <row r="782">
          <cell r="I782" t="str">
            <v>LAYFAIR: INCREASE CAPACITY TO 101.5 MVA,</v>
          </cell>
          <cell r="J782">
            <v>42522</v>
          </cell>
          <cell r="K782" t="str">
            <v>X. Vazquez</v>
          </cell>
          <cell r="M782">
            <v>0</v>
          </cell>
          <cell r="N782">
            <v>0</v>
          </cell>
          <cell r="O782">
            <v>0</v>
          </cell>
          <cell r="P782">
            <v>0</v>
          </cell>
          <cell r="Q782">
            <v>0</v>
          </cell>
          <cell r="R782">
            <v>0</v>
          </cell>
          <cell r="S782">
            <v>0</v>
          </cell>
          <cell r="T782">
            <v>0</v>
          </cell>
          <cell r="U782">
            <v>1500000</v>
          </cell>
          <cell r="V782">
            <v>1000000</v>
          </cell>
          <cell r="W782">
            <v>0</v>
          </cell>
        </row>
        <row r="783">
          <cell r="O783">
            <v>0</v>
          </cell>
          <cell r="P783">
            <v>0</v>
          </cell>
          <cell r="Q783">
            <v>0</v>
          </cell>
          <cell r="R783">
            <v>0</v>
          </cell>
          <cell r="S783">
            <v>0</v>
          </cell>
          <cell r="T783">
            <v>0</v>
          </cell>
          <cell r="U783">
            <v>1500000</v>
          </cell>
          <cell r="V783">
            <v>1000000</v>
          </cell>
          <cell r="W783">
            <v>0</v>
          </cell>
        </row>
        <row r="784">
          <cell r="I784" t="str">
            <v>LAS LOMAS SUB: EQUIP 1 12KV CKT POS</v>
          </cell>
          <cell r="J784">
            <v>42522</v>
          </cell>
          <cell r="K784" t="str">
            <v>X. Vazquez</v>
          </cell>
          <cell r="M784">
            <v>0</v>
          </cell>
          <cell r="N784">
            <v>0</v>
          </cell>
          <cell r="O784">
            <v>0</v>
          </cell>
          <cell r="P784">
            <v>0</v>
          </cell>
          <cell r="Q784">
            <v>0</v>
          </cell>
          <cell r="R784">
            <v>0</v>
          </cell>
          <cell r="S784">
            <v>0</v>
          </cell>
          <cell r="T784">
            <v>0</v>
          </cell>
          <cell r="U784">
            <v>100000</v>
          </cell>
          <cell r="V784">
            <v>150000</v>
          </cell>
          <cell r="W784">
            <v>0</v>
          </cell>
        </row>
        <row r="785">
          <cell r="O785">
            <v>0</v>
          </cell>
          <cell r="P785">
            <v>0</v>
          </cell>
          <cell r="Q785">
            <v>0</v>
          </cell>
          <cell r="R785">
            <v>0</v>
          </cell>
          <cell r="S785">
            <v>0</v>
          </cell>
          <cell r="T785">
            <v>0</v>
          </cell>
          <cell r="U785">
            <v>100000</v>
          </cell>
          <cell r="V785">
            <v>150000</v>
          </cell>
          <cell r="W785">
            <v>0</v>
          </cell>
        </row>
        <row r="786">
          <cell r="I786" t="str">
            <v>LAMPSON SUB: EQUIP 1 12KV CKT POS</v>
          </cell>
          <cell r="J786">
            <v>42522</v>
          </cell>
          <cell r="K786" t="str">
            <v>X. Vazquez</v>
          </cell>
          <cell r="M786">
            <v>0</v>
          </cell>
          <cell r="N786">
            <v>0</v>
          </cell>
          <cell r="O786">
            <v>0</v>
          </cell>
          <cell r="P786">
            <v>0</v>
          </cell>
          <cell r="Q786">
            <v>0</v>
          </cell>
          <cell r="R786">
            <v>0</v>
          </cell>
          <cell r="S786">
            <v>0</v>
          </cell>
          <cell r="T786">
            <v>0</v>
          </cell>
          <cell r="U786">
            <v>100000</v>
          </cell>
          <cell r="V786">
            <v>150000</v>
          </cell>
          <cell r="W786">
            <v>0</v>
          </cell>
        </row>
        <row r="787">
          <cell r="O787">
            <v>0</v>
          </cell>
          <cell r="P787">
            <v>0</v>
          </cell>
          <cell r="Q787">
            <v>0</v>
          </cell>
          <cell r="R787">
            <v>0</v>
          </cell>
          <cell r="S787">
            <v>0</v>
          </cell>
          <cell r="T787">
            <v>0</v>
          </cell>
          <cell r="U787">
            <v>100000</v>
          </cell>
          <cell r="V787">
            <v>150000</v>
          </cell>
          <cell r="W787">
            <v>0</v>
          </cell>
        </row>
        <row r="788">
          <cell r="I788" t="str">
            <v>HASKELL SUB: EQUIP 1 16KV CKT POS</v>
          </cell>
          <cell r="J788">
            <v>42522</v>
          </cell>
          <cell r="K788" t="str">
            <v>X. Vazquez</v>
          </cell>
          <cell r="M788">
            <v>0</v>
          </cell>
          <cell r="N788">
            <v>0</v>
          </cell>
          <cell r="O788">
            <v>0</v>
          </cell>
          <cell r="P788">
            <v>0</v>
          </cell>
          <cell r="Q788">
            <v>0</v>
          </cell>
          <cell r="R788">
            <v>0</v>
          </cell>
          <cell r="S788">
            <v>0</v>
          </cell>
          <cell r="T788">
            <v>0</v>
          </cell>
          <cell r="U788">
            <v>100000</v>
          </cell>
          <cell r="V788">
            <v>150000</v>
          </cell>
          <cell r="W788">
            <v>0</v>
          </cell>
        </row>
        <row r="789">
          <cell r="O789">
            <v>0</v>
          </cell>
          <cell r="P789">
            <v>0</v>
          </cell>
          <cell r="Q789">
            <v>0</v>
          </cell>
          <cell r="R789">
            <v>0</v>
          </cell>
          <cell r="S789">
            <v>0</v>
          </cell>
          <cell r="T789">
            <v>0</v>
          </cell>
          <cell r="U789">
            <v>100000</v>
          </cell>
          <cell r="V789">
            <v>150000</v>
          </cell>
          <cell r="W789">
            <v>0</v>
          </cell>
        </row>
        <row r="790">
          <cell r="I790" t="str">
            <v>FOGARTY SUB: EQUIP 1 12KV CKT POS</v>
          </cell>
          <cell r="J790">
            <v>42522</v>
          </cell>
          <cell r="K790" t="str">
            <v>X. Vazquez</v>
          </cell>
          <cell r="M790">
            <v>0</v>
          </cell>
          <cell r="N790">
            <v>0</v>
          </cell>
          <cell r="O790">
            <v>0</v>
          </cell>
          <cell r="P790">
            <v>0</v>
          </cell>
          <cell r="Q790">
            <v>0</v>
          </cell>
          <cell r="R790">
            <v>0</v>
          </cell>
          <cell r="S790">
            <v>0</v>
          </cell>
          <cell r="T790">
            <v>0</v>
          </cell>
          <cell r="U790">
            <v>100000</v>
          </cell>
          <cell r="V790">
            <v>150000</v>
          </cell>
          <cell r="W790">
            <v>0</v>
          </cell>
        </row>
        <row r="791">
          <cell r="O791">
            <v>0</v>
          </cell>
          <cell r="P791">
            <v>0</v>
          </cell>
          <cell r="Q791">
            <v>0</v>
          </cell>
          <cell r="R791">
            <v>0</v>
          </cell>
          <cell r="S791">
            <v>0</v>
          </cell>
          <cell r="T791">
            <v>0</v>
          </cell>
          <cell r="U791">
            <v>100000</v>
          </cell>
          <cell r="V791">
            <v>150000</v>
          </cell>
          <cell r="W791">
            <v>0</v>
          </cell>
        </row>
        <row r="792">
          <cell r="I792" t="str">
            <v>ETIWANDA: INCREASE CAPACITY TO 112 MVA,</v>
          </cell>
          <cell r="J792">
            <v>42522</v>
          </cell>
          <cell r="K792" t="str">
            <v>X. Vazquez</v>
          </cell>
          <cell r="M792">
            <v>0</v>
          </cell>
          <cell r="N792">
            <v>0</v>
          </cell>
          <cell r="O792">
            <v>0</v>
          </cell>
          <cell r="P792">
            <v>0</v>
          </cell>
          <cell r="Q792">
            <v>0</v>
          </cell>
          <cell r="R792">
            <v>0</v>
          </cell>
          <cell r="S792">
            <v>0</v>
          </cell>
          <cell r="T792">
            <v>0</v>
          </cell>
          <cell r="U792">
            <v>1500000</v>
          </cell>
          <cell r="V792">
            <v>1000000</v>
          </cell>
          <cell r="W792">
            <v>0</v>
          </cell>
        </row>
        <row r="793">
          <cell r="O793">
            <v>0</v>
          </cell>
          <cell r="P793">
            <v>0</v>
          </cell>
          <cell r="Q793">
            <v>0</v>
          </cell>
          <cell r="R793">
            <v>0</v>
          </cell>
          <cell r="S793">
            <v>0</v>
          </cell>
          <cell r="T793">
            <v>0</v>
          </cell>
          <cell r="U793">
            <v>1500000</v>
          </cell>
          <cell r="V793">
            <v>1000000</v>
          </cell>
          <cell r="W793">
            <v>0</v>
          </cell>
        </row>
        <row r="794">
          <cell r="I794" t="str">
            <v>EL CASCO SUB: EQUIP 1 12KV CKT POS</v>
          </cell>
          <cell r="J794">
            <v>42522</v>
          </cell>
          <cell r="K794" t="str">
            <v>X. Vazquez</v>
          </cell>
          <cell r="M794">
            <v>0</v>
          </cell>
          <cell r="N794">
            <v>0</v>
          </cell>
          <cell r="O794">
            <v>0</v>
          </cell>
          <cell r="P794">
            <v>0</v>
          </cell>
          <cell r="Q794">
            <v>0</v>
          </cell>
          <cell r="R794">
            <v>0</v>
          </cell>
          <cell r="S794">
            <v>0</v>
          </cell>
          <cell r="T794">
            <v>0</v>
          </cell>
          <cell r="U794">
            <v>200000</v>
          </cell>
          <cell r="V794">
            <v>300000</v>
          </cell>
          <cell r="W794">
            <v>0</v>
          </cell>
        </row>
        <row r="795">
          <cell r="O795">
            <v>0</v>
          </cell>
          <cell r="P795">
            <v>0</v>
          </cell>
          <cell r="Q795">
            <v>0</v>
          </cell>
          <cell r="R795">
            <v>0</v>
          </cell>
          <cell r="S795">
            <v>0</v>
          </cell>
          <cell r="T795">
            <v>0</v>
          </cell>
          <cell r="U795">
            <v>200000</v>
          </cell>
          <cell r="V795">
            <v>300000</v>
          </cell>
          <cell r="W795">
            <v>0</v>
          </cell>
        </row>
        <row r="796">
          <cell r="I796" t="str">
            <v>DEVORE SUB: EQUIP 1 12KV CKT POS</v>
          </cell>
          <cell r="J796">
            <v>42522</v>
          </cell>
          <cell r="K796" t="str">
            <v>X. Vazquez</v>
          </cell>
          <cell r="M796">
            <v>0</v>
          </cell>
          <cell r="N796">
            <v>0</v>
          </cell>
          <cell r="O796">
            <v>0</v>
          </cell>
          <cell r="P796">
            <v>0</v>
          </cell>
          <cell r="Q796">
            <v>0</v>
          </cell>
          <cell r="R796">
            <v>0</v>
          </cell>
          <cell r="S796">
            <v>0</v>
          </cell>
          <cell r="T796">
            <v>0</v>
          </cell>
          <cell r="U796">
            <v>200000</v>
          </cell>
          <cell r="V796">
            <v>300000</v>
          </cell>
          <cell r="W796">
            <v>0</v>
          </cell>
        </row>
        <row r="797">
          <cell r="O797">
            <v>0</v>
          </cell>
          <cell r="P797">
            <v>0</v>
          </cell>
          <cell r="Q797">
            <v>0</v>
          </cell>
          <cell r="R797">
            <v>0</v>
          </cell>
          <cell r="S797">
            <v>0</v>
          </cell>
          <cell r="T797">
            <v>0</v>
          </cell>
          <cell r="U797">
            <v>200000</v>
          </cell>
          <cell r="V797">
            <v>300000</v>
          </cell>
          <cell r="W797">
            <v>0</v>
          </cell>
        </row>
        <row r="798">
          <cell r="H798" t="str">
            <v>800063517</v>
          </cell>
          <cell r="I798" t="str">
            <v>CONCHO SUB: EQUIP 1 12KV CKT POS</v>
          </cell>
          <cell r="J798">
            <v>40695</v>
          </cell>
          <cell r="K798" t="str">
            <v>X. Vazquez</v>
          </cell>
          <cell r="M798">
            <v>0</v>
          </cell>
          <cell r="N798">
            <v>0</v>
          </cell>
          <cell r="O798">
            <v>0</v>
          </cell>
          <cell r="P798">
            <v>0</v>
          </cell>
          <cell r="Q798">
            <v>0</v>
          </cell>
          <cell r="R798">
            <v>0</v>
          </cell>
          <cell r="S798">
            <v>0</v>
          </cell>
          <cell r="T798">
            <v>0</v>
          </cell>
          <cell r="U798">
            <v>100000</v>
          </cell>
          <cell r="V798">
            <v>150000</v>
          </cell>
          <cell r="W798">
            <v>0</v>
          </cell>
        </row>
        <row r="799">
          <cell r="O799">
            <v>0</v>
          </cell>
          <cell r="P799">
            <v>0</v>
          </cell>
          <cell r="Q799">
            <v>0</v>
          </cell>
          <cell r="R799">
            <v>0</v>
          </cell>
          <cell r="S799">
            <v>0</v>
          </cell>
          <cell r="T799">
            <v>0</v>
          </cell>
          <cell r="U799">
            <v>100000</v>
          </cell>
          <cell r="V799">
            <v>150000</v>
          </cell>
          <cell r="W799">
            <v>0</v>
          </cell>
        </row>
        <row r="800">
          <cell r="I800" t="str">
            <v>CHATSWORTH SUB: EQUIP 1 16KV CKT POS</v>
          </cell>
          <cell r="J800">
            <v>42522</v>
          </cell>
          <cell r="K800" t="str">
            <v>X. Vazquez</v>
          </cell>
          <cell r="M800">
            <v>0</v>
          </cell>
          <cell r="N800">
            <v>0</v>
          </cell>
          <cell r="O800">
            <v>0</v>
          </cell>
          <cell r="P800">
            <v>0</v>
          </cell>
          <cell r="Q800">
            <v>0</v>
          </cell>
          <cell r="R800">
            <v>0</v>
          </cell>
          <cell r="S800">
            <v>0</v>
          </cell>
          <cell r="T800">
            <v>0</v>
          </cell>
          <cell r="U800">
            <v>100000</v>
          </cell>
          <cell r="V800">
            <v>150000</v>
          </cell>
          <cell r="W800">
            <v>0</v>
          </cell>
        </row>
        <row r="801">
          <cell r="O801">
            <v>0</v>
          </cell>
          <cell r="P801">
            <v>0</v>
          </cell>
          <cell r="Q801">
            <v>0</v>
          </cell>
          <cell r="R801">
            <v>0</v>
          </cell>
          <cell r="S801">
            <v>0</v>
          </cell>
          <cell r="T801">
            <v>0</v>
          </cell>
          <cell r="U801">
            <v>100000</v>
          </cell>
          <cell r="V801">
            <v>150000</v>
          </cell>
          <cell r="W801">
            <v>0</v>
          </cell>
        </row>
        <row r="802">
          <cell r="I802" t="str">
            <v>ARCHIBALD: INCREASE CAPACITY TO 100.8MVA,</v>
          </cell>
          <cell r="J802">
            <v>42522</v>
          </cell>
          <cell r="K802" t="str">
            <v>X. Vazquez</v>
          </cell>
          <cell r="M802">
            <v>0</v>
          </cell>
          <cell r="N802">
            <v>0</v>
          </cell>
          <cell r="O802">
            <v>0</v>
          </cell>
          <cell r="P802">
            <v>0</v>
          </cell>
          <cell r="Q802">
            <v>0</v>
          </cell>
          <cell r="R802">
            <v>0</v>
          </cell>
          <cell r="S802">
            <v>0</v>
          </cell>
          <cell r="T802">
            <v>0</v>
          </cell>
          <cell r="U802">
            <v>1000000</v>
          </cell>
          <cell r="V802">
            <v>1200000</v>
          </cell>
          <cell r="W802">
            <v>0</v>
          </cell>
        </row>
        <row r="803">
          <cell r="O803">
            <v>0</v>
          </cell>
          <cell r="P803">
            <v>0</v>
          </cell>
          <cell r="Q803">
            <v>0</v>
          </cell>
          <cell r="R803">
            <v>0</v>
          </cell>
          <cell r="S803">
            <v>0</v>
          </cell>
          <cell r="T803">
            <v>0</v>
          </cell>
          <cell r="U803">
            <v>1000000</v>
          </cell>
          <cell r="V803">
            <v>1200000</v>
          </cell>
          <cell r="W803">
            <v>0</v>
          </cell>
        </row>
        <row r="804">
          <cell r="I804" t="str">
            <v>ALESSANDRO SUB: EQUIP 1 12KV CKT POS</v>
          </cell>
          <cell r="J804">
            <v>42522</v>
          </cell>
          <cell r="K804" t="str">
            <v>X. Vazquez</v>
          </cell>
          <cell r="M804">
            <v>0</v>
          </cell>
          <cell r="N804">
            <v>0</v>
          </cell>
          <cell r="O804">
            <v>0</v>
          </cell>
          <cell r="P804">
            <v>0</v>
          </cell>
          <cell r="Q804">
            <v>0</v>
          </cell>
          <cell r="R804">
            <v>0</v>
          </cell>
          <cell r="S804">
            <v>0</v>
          </cell>
          <cell r="T804">
            <v>0</v>
          </cell>
          <cell r="U804">
            <v>100000</v>
          </cell>
          <cell r="V804">
            <v>160000</v>
          </cell>
          <cell r="W804">
            <v>0</v>
          </cell>
        </row>
        <row r="805">
          <cell r="O805">
            <v>0</v>
          </cell>
          <cell r="P805">
            <v>0</v>
          </cell>
          <cell r="Q805">
            <v>0</v>
          </cell>
          <cell r="R805">
            <v>0</v>
          </cell>
          <cell r="S805">
            <v>0</v>
          </cell>
          <cell r="T805">
            <v>0</v>
          </cell>
          <cell r="U805">
            <v>100000</v>
          </cell>
          <cell r="V805">
            <v>160000</v>
          </cell>
          <cell r="W805">
            <v>0</v>
          </cell>
        </row>
        <row r="806">
          <cell r="I806" t="str">
            <v>WIMBLEDON SUB: EQUIP 1 12KV CKT POS</v>
          </cell>
          <cell r="J806">
            <v>42522</v>
          </cell>
          <cell r="K806" t="str">
            <v>X. Vazquez</v>
          </cell>
          <cell r="M806">
            <v>0</v>
          </cell>
          <cell r="N806">
            <v>0</v>
          </cell>
          <cell r="O806">
            <v>0</v>
          </cell>
          <cell r="P806">
            <v>0</v>
          </cell>
          <cell r="Q806">
            <v>0</v>
          </cell>
          <cell r="R806">
            <v>0</v>
          </cell>
          <cell r="S806">
            <v>0</v>
          </cell>
          <cell r="T806">
            <v>0</v>
          </cell>
          <cell r="U806">
            <v>100000</v>
          </cell>
          <cell r="V806">
            <v>150000</v>
          </cell>
          <cell r="W806">
            <v>0</v>
          </cell>
        </row>
        <row r="807">
          <cell r="O807">
            <v>0</v>
          </cell>
          <cell r="P807">
            <v>0</v>
          </cell>
          <cell r="Q807">
            <v>0</v>
          </cell>
          <cell r="R807">
            <v>0</v>
          </cell>
          <cell r="S807">
            <v>0</v>
          </cell>
          <cell r="T807">
            <v>0</v>
          </cell>
          <cell r="U807">
            <v>100000</v>
          </cell>
          <cell r="V807">
            <v>150000</v>
          </cell>
          <cell r="W807">
            <v>0</v>
          </cell>
        </row>
        <row r="808">
          <cell r="I808" t="str">
            <v>VALLEY: INCREASE CAPACITY TO 100.8 MVA,</v>
          </cell>
          <cell r="J808">
            <v>42522</v>
          </cell>
          <cell r="K808" t="str">
            <v>X. Vazquez</v>
          </cell>
          <cell r="M808">
            <v>0</v>
          </cell>
          <cell r="N808">
            <v>0</v>
          </cell>
          <cell r="O808">
            <v>0</v>
          </cell>
          <cell r="P808">
            <v>0</v>
          </cell>
          <cell r="Q808">
            <v>0</v>
          </cell>
          <cell r="R808">
            <v>0</v>
          </cell>
          <cell r="S808">
            <v>0</v>
          </cell>
          <cell r="T808">
            <v>0</v>
          </cell>
          <cell r="U808">
            <v>1000000</v>
          </cell>
          <cell r="V808">
            <v>1500000</v>
          </cell>
          <cell r="W808">
            <v>0</v>
          </cell>
        </row>
        <row r="809">
          <cell r="O809">
            <v>0</v>
          </cell>
          <cell r="P809">
            <v>0</v>
          </cell>
          <cell r="Q809">
            <v>0</v>
          </cell>
          <cell r="R809">
            <v>0</v>
          </cell>
          <cell r="S809">
            <v>0</v>
          </cell>
          <cell r="T809">
            <v>0</v>
          </cell>
          <cell r="U809">
            <v>1000000</v>
          </cell>
          <cell r="V809">
            <v>1500000</v>
          </cell>
          <cell r="W809">
            <v>0</v>
          </cell>
        </row>
        <row r="810">
          <cell r="I810" t="str">
            <v>TRITON: INCREASE CAPACITY TO 84 MVA,</v>
          </cell>
          <cell r="J810">
            <v>42522</v>
          </cell>
          <cell r="K810" t="str">
            <v>X. Vazquez</v>
          </cell>
          <cell r="M810">
            <v>0</v>
          </cell>
          <cell r="N810">
            <v>0</v>
          </cell>
          <cell r="O810">
            <v>0</v>
          </cell>
          <cell r="P810">
            <v>0</v>
          </cell>
          <cell r="Q810">
            <v>0</v>
          </cell>
          <cell r="R810">
            <v>0</v>
          </cell>
          <cell r="S810">
            <v>0</v>
          </cell>
          <cell r="T810">
            <v>0</v>
          </cell>
          <cell r="U810">
            <v>1000000</v>
          </cell>
          <cell r="V810">
            <v>1500000</v>
          </cell>
          <cell r="W810">
            <v>0</v>
          </cell>
        </row>
        <row r="811">
          <cell r="O811">
            <v>0</v>
          </cell>
          <cell r="P811">
            <v>0</v>
          </cell>
          <cell r="Q811">
            <v>0</v>
          </cell>
          <cell r="R811">
            <v>0</v>
          </cell>
          <cell r="S811">
            <v>0</v>
          </cell>
          <cell r="T811">
            <v>0</v>
          </cell>
          <cell r="U811">
            <v>1000000</v>
          </cell>
          <cell r="V811">
            <v>1500000</v>
          </cell>
          <cell r="W811">
            <v>0</v>
          </cell>
        </row>
        <row r="812">
          <cell r="I812" t="str">
            <v>TALBERT: INCREASE CAPACITY TO 85.2 MVA,</v>
          </cell>
          <cell r="J812">
            <v>42522</v>
          </cell>
          <cell r="K812" t="str">
            <v>X. Vazquez</v>
          </cell>
          <cell r="M812">
            <v>0</v>
          </cell>
          <cell r="N812">
            <v>0</v>
          </cell>
          <cell r="O812">
            <v>0</v>
          </cell>
          <cell r="P812">
            <v>0</v>
          </cell>
          <cell r="Q812">
            <v>0</v>
          </cell>
          <cell r="R812">
            <v>0</v>
          </cell>
          <cell r="S812">
            <v>0</v>
          </cell>
          <cell r="T812">
            <v>0</v>
          </cell>
          <cell r="U812">
            <v>1000000</v>
          </cell>
          <cell r="V812">
            <v>1500000</v>
          </cell>
          <cell r="W812">
            <v>0</v>
          </cell>
        </row>
        <row r="813">
          <cell r="O813">
            <v>0</v>
          </cell>
          <cell r="P813">
            <v>0</v>
          </cell>
          <cell r="Q813">
            <v>0</v>
          </cell>
          <cell r="R813">
            <v>0</v>
          </cell>
          <cell r="S813">
            <v>0</v>
          </cell>
          <cell r="T813">
            <v>0</v>
          </cell>
          <cell r="U813">
            <v>1000000</v>
          </cell>
          <cell r="V813">
            <v>1500000</v>
          </cell>
          <cell r="W813">
            <v>0</v>
          </cell>
        </row>
        <row r="814">
          <cell r="H814" t="str">
            <v>800062722</v>
          </cell>
          <cell r="I814" t="str">
            <v>SAUGUS SUB: EQUIP 1 16KV CKT POS</v>
          </cell>
          <cell r="J814">
            <v>42522</v>
          </cell>
          <cell r="K814" t="str">
            <v>X. Vazquez</v>
          </cell>
          <cell r="M814">
            <v>0</v>
          </cell>
          <cell r="N814">
            <v>0</v>
          </cell>
          <cell r="O814">
            <v>83000</v>
          </cell>
          <cell r="P814">
            <v>0</v>
          </cell>
          <cell r="Q814">
            <v>0</v>
          </cell>
          <cell r="R814">
            <v>0</v>
          </cell>
          <cell r="S814">
            <v>0</v>
          </cell>
          <cell r="T814">
            <v>0</v>
          </cell>
          <cell r="U814">
            <v>100000</v>
          </cell>
          <cell r="V814">
            <v>150000</v>
          </cell>
          <cell r="W814">
            <v>0</v>
          </cell>
        </row>
        <row r="815">
          <cell r="O815">
            <v>83000</v>
          </cell>
          <cell r="P815">
            <v>0</v>
          </cell>
          <cell r="Q815">
            <v>0</v>
          </cell>
          <cell r="R815">
            <v>0</v>
          </cell>
          <cell r="S815">
            <v>0</v>
          </cell>
          <cell r="T815">
            <v>0</v>
          </cell>
          <cell r="U815">
            <v>100000</v>
          </cell>
          <cell r="V815">
            <v>150000</v>
          </cell>
          <cell r="W815">
            <v>0</v>
          </cell>
        </row>
        <row r="816">
          <cell r="I816" t="str">
            <v>SAN ANTONIO SUB: EQUIP 1 12KV CKT POS</v>
          </cell>
          <cell r="J816">
            <v>42522</v>
          </cell>
          <cell r="K816" t="str">
            <v>X. Vazquez</v>
          </cell>
          <cell r="M816">
            <v>0</v>
          </cell>
          <cell r="N816">
            <v>0</v>
          </cell>
          <cell r="O816">
            <v>0</v>
          </cell>
          <cell r="P816">
            <v>0</v>
          </cell>
          <cell r="Q816">
            <v>0</v>
          </cell>
          <cell r="R816">
            <v>0</v>
          </cell>
          <cell r="S816">
            <v>0</v>
          </cell>
          <cell r="T816">
            <v>0</v>
          </cell>
          <cell r="U816">
            <v>100000</v>
          </cell>
          <cell r="V816">
            <v>150000</v>
          </cell>
          <cell r="W816">
            <v>0</v>
          </cell>
        </row>
        <row r="817">
          <cell r="O817">
            <v>0</v>
          </cell>
          <cell r="P817">
            <v>0</v>
          </cell>
          <cell r="Q817">
            <v>0</v>
          </cell>
          <cell r="R817">
            <v>0</v>
          </cell>
          <cell r="S817">
            <v>0</v>
          </cell>
          <cell r="T817">
            <v>0</v>
          </cell>
          <cell r="U817">
            <v>100000</v>
          </cell>
          <cell r="V817">
            <v>150000</v>
          </cell>
          <cell r="W817">
            <v>0</v>
          </cell>
        </row>
        <row r="818">
          <cell r="I818" t="str">
            <v>PAUBA SUB: EQUIP 1 12KV CKT POS</v>
          </cell>
          <cell r="J818">
            <v>42522</v>
          </cell>
          <cell r="K818" t="str">
            <v>X. Vazquez</v>
          </cell>
          <cell r="M818">
            <v>0</v>
          </cell>
          <cell r="N818">
            <v>0</v>
          </cell>
          <cell r="O818">
            <v>0</v>
          </cell>
          <cell r="P818">
            <v>0</v>
          </cell>
          <cell r="Q818">
            <v>0</v>
          </cell>
          <cell r="R818">
            <v>0</v>
          </cell>
          <cell r="S818">
            <v>0</v>
          </cell>
          <cell r="T818">
            <v>0</v>
          </cell>
          <cell r="U818">
            <v>100000</v>
          </cell>
          <cell r="V818">
            <v>150000</v>
          </cell>
          <cell r="W818">
            <v>0</v>
          </cell>
        </row>
        <row r="819">
          <cell r="O819">
            <v>0</v>
          </cell>
          <cell r="P819">
            <v>0</v>
          </cell>
          <cell r="Q819">
            <v>0</v>
          </cell>
          <cell r="R819">
            <v>0</v>
          </cell>
          <cell r="S819">
            <v>0</v>
          </cell>
          <cell r="T819">
            <v>0</v>
          </cell>
          <cell r="U819">
            <v>100000</v>
          </cell>
          <cell r="V819">
            <v>150000</v>
          </cell>
          <cell r="W819">
            <v>0</v>
          </cell>
        </row>
        <row r="820">
          <cell r="I820" t="str">
            <v>PALMDALE SUB: EQUIP 1 12KV CKT POS</v>
          </cell>
          <cell r="J820">
            <v>42522</v>
          </cell>
          <cell r="K820" t="str">
            <v>X. Vazquez</v>
          </cell>
          <cell r="M820">
            <v>0</v>
          </cell>
          <cell r="N820">
            <v>0</v>
          </cell>
          <cell r="O820">
            <v>0</v>
          </cell>
          <cell r="P820">
            <v>0</v>
          </cell>
          <cell r="Q820">
            <v>0</v>
          </cell>
          <cell r="R820">
            <v>0</v>
          </cell>
          <cell r="S820">
            <v>0</v>
          </cell>
          <cell r="T820">
            <v>0</v>
          </cell>
          <cell r="U820">
            <v>100000</v>
          </cell>
          <cell r="V820">
            <v>150000</v>
          </cell>
          <cell r="W820">
            <v>0</v>
          </cell>
        </row>
        <row r="821">
          <cell r="O821">
            <v>0</v>
          </cell>
          <cell r="P821">
            <v>0</v>
          </cell>
          <cell r="Q821">
            <v>0</v>
          </cell>
          <cell r="R821">
            <v>0</v>
          </cell>
          <cell r="S821">
            <v>0</v>
          </cell>
          <cell r="T821">
            <v>0</v>
          </cell>
          <cell r="U821">
            <v>100000</v>
          </cell>
          <cell r="V821">
            <v>150000</v>
          </cell>
          <cell r="W821">
            <v>0</v>
          </cell>
        </row>
        <row r="822">
          <cell r="I822" t="str">
            <v>OASIS SUB: EQUIP 1 12KV CKT POS</v>
          </cell>
          <cell r="J822">
            <v>42522</v>
          </cell>
          <cell r="K822" t="str">
            <v>X. Vazquez</v>
          </cell>
          <cell r="M822">
            <v>0</v>
          </cell>
          <cell r="N822">
            <v>0</v>
          </cell>
          <cell r="O822">
            <v>0</v>
          </cell>
          <cell r="P822">
            <v>0</v>
          </cell>
          <cell r="Q822">
            <v>0</v>
          </cell>
          <cell r="R822">
            <v>0</v>
          </cell>
          <cell r="S822">
            <v>0</v>
          </cell>
          <cell r="T822">
            <v>0</v>
          </cell>
          <cell r="U822">
            <v>100000</v>
          </cell>
          <cell r="V822">
            <v>150000</v>
          </cell>
          <cell r="W822">
            <v>0</v>
          </cell>
        </row>
        <row r="823">
          <cell r="O823">
            <v>0</v>
          </cell>
          <cell r="P823">
            <v>0</v>
          </cell>
          <cell r="Q823">
            <v>0</v>
          </cell>
          <cell r="R823">
            <v>0</v>
          </cell>
          <cell r="S823">
            <v>0</v>
          </cell>
          <cell r="T823">
            <v>0</v>
          </cell>
          <cell r="U823">
            <v>100000</v>
          </cell>
          <cell r="V823">
            <v>150000</v>
          </cell>
          <cell r="W823">
            <v>0</v>
          </cell>
        </row>
        <row r="824">
          <cell r="I824" t="str">
            <v>NIGUEL: EQUIP 2 12KV CKT POS</v>
          </cell>
          <cell r="J824">
            <v>42522</v>
          </cell>
          <cell r="K824" t="str">
            <v>X. Vazquez</v>
          </cell>
          <cell r="M824">
            <v>0</v>
          </cell>
          <cell r="N824">
            <v>0</v>
          </cell>
          <cell r="O824">
            <v>0</v>
          </cell>
          <cell r="P824">
            <v>0</v>
          </cell>
          <cell r="Q824">
            <v>0</v>
          </cell>
          <cell r="R824">
            <v>0</v>
          </cell>
          <cell r="S824">
            <v>0</v>
          </cell>
          <cell r="T824">
            <v>0</v>
          </cell>
          <cell r="U824">
            <v>200000</v>
          </cell>
          <cell r="V824">
            <v>300000</v>
          </cell>
          <cell r="W824">
            <v>0</v>
          </cell>
        </row>
        <row r="825">
          <cell r="O825">
            <v>0</v>
          </cell>
          <cell r="P825">
            <v>0</v>
          </cell>
          <cell r="Q825">
            <v>0</v>
          </cell>
          <cell r="R825">
            <v>0</v>
          </cell>
          <cell r="S825">
            <v>0</v>
          </cell>
          <cell r="T825">
            <v>0</v>
          </cell>
          <cell r="U825">
            <v>200000</v>
          </cell>
          <cell r="V825">
            <v>300000</v>
          </cell>
          <cell r="W825">
            <v>0</v>
          </cell>
        </row>
        <row r="826">
          <cell r="I826" t="str">
            <v>NEW VICTOR SUB: EQUIP 1 12KV CKT POS</v>
          </cell>
          <cell r="J826">
            <v>42522</v>
          </cell>
          <cell r="K826" t="str">
            <v>X. Vazquez</v>
          </cell>
          <cell r="M826">
            <v>0</v>
          </cell>
          <cell r="N826">
            <v>0</v>
          </cell>
          <cell r="O826">
            <v>0</v>
          </cell>
          <cell r="P826">
            <v>0</v>
          </cell>
          <cell r="Q826">
            <v>0</v>
          </cell>
          <cell r="R826">
            <v>0</v>
          </cell>
          <cell r="S826">
            <v>0</v>
          </cell>
          <cell r="T826">
            <v>0</v>
          </cell>
          <cell r="U826">
            <v>100000</v>
          </cell>
          <cell r="V826">
            <v>150000</v>
          </cell>
          <cell r="W826">
            <v>0</v>
          </cell>
        </row>
        <row r="827">
          <cell r="O827">
            <v>0</v>
          </cell>
          <cell r="P827">
            <v>0</v>
          </cell>
          <cell r="Q827">
            <v>0</v>
          </cell>
          <cell r="R827">
            <v>0</v>
          </cell>
          <cell r="S827">
            <v>0</v>
          </cell>
          <cell r="T827">
            <v>0</v>
          </cell>
          <cell r="U827">
            <v>100000</v>
          </cell>
          <cell r="V827">
            <v>150000</v>
          </cell>
          <cell r="W827">
            <v>0</v>
          </cell>
        </row>
        <row r="828">
          <cell r="I828" t="str">
            <v>NEW TULARE SUB: EQUIP 2 12KV CKT POS</v>
          </cell>
          <cell r="J828">
            <v>42522</v>
          </cell>
          <cell r="K828" t="str">
            <v>X. Vazquez</v>
          </cell>
          <cell r="M828">
            <v>0</v>
          </cell>
          <cell r="N828">
            <v>0</v>
          </cell>
          <cell r="O828">
            <v>0</v>
          </cell>
          <cell r="P828">
            <v>0</v>
          </cell>
          <cell r="Q828">
            <v>0</v>
          </cell>
          <cell r="R828">
            <v>0</v>
          </cell>
          <cell r="S828">
            <v>0</v>
          </cell>
          <cell r="T828">
            <v>0</v>
          </cell>
          <cell r="U828">
            <v>200000</v>
          </cell>
          <cell r="V828">
            <v>300000</v>
          </cell>
          <cell r="W828">
            <v>0</v>
          </cell>
        </row>
        <row r="829">
          <cell r="O829">
            <v>0</v>
          </cell>
          <cell r="P829">
            <v>0</v>
          </cell>
          <cell r="Q829">
            <v>0</v>
          </cell>
          <cell r="R829">
            <v>0</v>
          </cell>
          <cell r="S829">
            <v>0</v>
          </cell>
          <cell r="T829">
            <v>0</v>
          </cell>
          <cell r="U829">
            <v>200000</v>
          </cell>
          <cell r="V829">
            <v>300000</v>
          </cell>
          <cell r="W829">
            <v>0</v>
          </cell>
        </row>
        <row r="830">
          <cell r="I830" t="str">
            <v>NEW HANFORD: INCREASE CAPACITY TO 84 MVA,</v>
          </cell>
          <cell r="J830">
            <v>42522</v>
          </cell>
          <cell r="K830" t="str">
            <v>X. Vazquez</v>
          </cell>
          <cell r="M830">
            <v>0</v>
          </cell>
          <cell r="N830">
            <v>0</v>
          </cell>
          <cell r="O830">
            <v>0</v>
          </cell>
          <cell r="P830">
            <v>0</v>
          </cell>
          <cell r="Q830">
            <v>0</v>
          </cell>
          <cell r="R830">
            <v>0</v>
          </cell>
          <cell r="S830">
            <v>0</v>
          </cell>
          <cell r="T830">
            <v>0</v>
          </cell>
          <cell r="U830">
            <v>1000000</v>
          </cell>
          <cell r="V830">
            <v>1000000</v>
          </cell>
          <cell r="W830">
            <v>0</v>
          </cell>
        </row>
        <row r="831">
          <cell r="O831">
            <v>0</v>
          </cell>
          <cell r="P831">
            <v>0</v>
          </cell>
          <cell r="Q831">
            <v>0</v>
          </cell>
          <cell r="R831">
            <v>0</v>
          </cell>
          <cell r="S831">
            <v>0</v>
          </cell>
          <cell r="T831">
            <v>0</v>
          </cell>
          <cell r="U831">
            <v>1000000</v>
          </cell>
          <cell r="V831">
            <v>1000000</v>
          </cell>
          <cell r="W831">
            <v>0</v>
          </cell>
        </row>
        <row r="832">
          <cell r="I832" t="str">
            <v>BLISS: INCREASE CAPACITY TO 28.8, ADD 1 12KV CKT POS &amp; 4.8 MVAR CAP</v>
          </cell>
          <cell r="J832">
            <v>40695</v>
          </cell>
          <cell r="K832" t="str">
            <v>X. Vazquez</v>
          </cell>
          <cell r="M832">
            <v>0</v>
          </cell>
          <cell r="N832">
            <v>0</v>
          </cell>
          <cell r="O832">
            <v>0</v>
          </cell>
          <cell r="P832">
            <v>2000000</v>
          </cell>
          <cell r="Q832">
            <v>2000000</v>
          </cell>
          <cell r="R832">
            <v>0</v>
          </cell>
          <cell r="S832">
            <v>0</v>
          </cell>
          <cell r="T832">
            <v>0</v>
          </cell>
          <cell r="U832">
            <v>0</v>
          </cell>
          <cell r="V832">
            <v>0</v>
          </cell>
          <cell r="W832">
            <v>0</v>
          </cell>
        </row>
        <row r="833">
          <cell r="O833">
            <v>0</v>
          </cell>
          <cell r="P833">
            <v>2000000</v>
          </cell>
          <cell r="Q833">
            <v>2000000</v>
          </cell>
          <cell r="R833">
            <v>0</v>
          </cell>
          <cell r="S833">
            <v>0</v>
          </cell>
          <cell r="T833">
            <v>0</v>
          </cell>
          <cell r="U833">
            <v>0</v>
          </cell>
          <cell r="V833">
            <v>0</v>
          </cell>
          <cell r="W833">
            <v>0</v>
          </cell>
        </row>
        <row r="834">
          <cell r="I834" t="str">
            <v>QUARTZ HILL : INCREASE CAPACITY TO 84MVA, ADD 1 12KV CKT POS</v>
          </cell>
          <cell r="J834">
            <v>40330</v>
          </cell>
          <cell r="K834" t="str">
            <v>X. Vazquez</v>
          </cell>
          <cell r="M834">
            <v>0</v>
          </cell>
          <cell r="N834">
            <v>0</v>
          </cell>
          <cell r="O834">
            <v>0</v>
          </cell>
          <cell r="P834">
            <v>1600000</v>
          </cell>
          <cell r="Q834">
            <v>0</v>
          </cell>
          <cell r="R834">
            <v>0</v>
          </cell>
          <cell r="S834">
            <v>0</v>
          </cell>
          <cell r="T834">
            <v>0</v>
          </cell>
          <cell r="U834">
            <v>0</v>
          </cell>
          <cell r="V834">
            <v>0</v>
          </cell>
          <cell r="W834">
            <v>0</v>
          </cell>
        </row>
        <row r="835">
          <cell r="O835">
            <v>0</v>
          </cell>
          <cell r="P835">
            <v>1600000</v>
          </cell>
          <cell r="Q835">
            <v>0</v>
          </cell>
          <cell r="R835">
            <v>0</v>
          </cell>
          <cell r="S835">
            <v>0</v>
          </cell>
          <cell r="T835">
            <v>0</v>
          </cell>
          <cell r="U835">
            <v>0</v>
          </cell>
          <cell r="V835">
            <v>0</v>
          </cell>
          <cell r="W835">
            <v>0</v>
          </cell>
        </row>
        <row r="836">
          <cell r="I836" t="str">
            <v>SHUTTLE SUB: ADD 2-12 KV CIRCUITS AND REPLACE 2-22.4 MVA TRANSFORMERS TO 2-28 MVA ON TRANSFORMER BANK #1.</v>
          </cell>
          <cell r="J836">
            <v>40695</v>
          </cell>
          <cell r="K836" t="str">
            <v>X. Vazquez</v>
          </cell>
          <cell r="M836">
            <v>0</v>
          </cell>
          <cell r="N836">
            <v>0</v>
          </cell>
          <cell r="O836">
            <v>0</v>
          </cell>
          <cell r="P836">
            <v>820000</v>
          </cell>
          <cell r="Q836">
            <v>670000</v>
          </cell>
          <cell r="R836">
            <v>0</v>
          </cell>
          <cell r="S836">
            <v>0</v>
          </cell>
          <cell r="T836">
            <v>0</v>
          </cell>
          <cell r="U836">
            <v>0</v>
          </cell>
          <cell r="V836">
            <v>0</v>
          </cell>
          <cell r="W836">
            <v>0</v>
          </cell>
        </row>
        <row r="837">
          <cell r="O837">
            <v>0</v>
          </cell>
          <cell r="P837">
            <v>820000</v>
          </cell>
          <cell r="Q837">
            <v>670000</v>
          </cell>
          <cell r="R837">
            <v>0</v>
          </cell>
          <cell r="S837">
            <v>0</v>
          </cell>
          <cell r="T837">
            <v>0</v>
          </cell>
          <cell r="U837">
            <v>0</v>
          </cell>
          <cell r="V837">
            <v>0</v>
          </cell>
          <cell r="W837">
            <v>0</v>
          </cell>
        </row>
        <row r="838">
          <cell r="I838" t="str">
            <v>BARRE : EQUIP 2 12KV CKT POS</v>
          </cell>
          <cell r="J838">
            <v>41791</v>
          </cell>
          <cell r="K838" t="str">
            <v>X. Vazquez</v>
          </cell>
          <cell r="M838">
            <v>0</v>
          </cell>
          <cell r="N838">
            <v>0</v>
          </cell>
          <cell r="O838">
            <v>0</v>
          </cell>
          <cell r="P838">
            <v>0</v>
          </cell>
          <cell r="Q838">
            <v>0</v>
          </cell>
          <cell r="R838">
            <v>0</v>
          </cell>
          <cell r="S838">
            <v>200000</v>
          </cell>
          <cell r="T838">
            <v>220000</v>
          </cell>
          <cell r="U838">
            <v>0</v>
          </cell>
          <cell r="V838">
            <v>0</v>
          </cell>
          <cell r="W838">
            <v>0</v>
          </cell>
        </row>
        <row r="839">
          <cell r="O839">
            <v>0</v>
          </cell>
          <cell r="P839">
            <v>0</v>
          </cell>
          <cell r="Q839">
            <v>0</v>
          </cell>
          <cell r="R839">
            <v>0</v>
          </cell>
          <cell r="S839">
            <v>200000</v>
          </cell>
          <cell r="T839">
            <v>220000</v>
          </cell>
          <cell r="U839">
            <v>0</v>
          </cell>
          <cell r="V839">
            <v>0</v>
          </cell>
          <cell r="W839">
            <v>0</v>
          </cell>
        </row>
        <row r="840">
          <cell r="I840" t="str">
            <v>FARRELL : EQUIP 2 12KV CKT POS</v>
          </cell>
          <cell r="J840">
            <v>41791</v>
          </cell>
          <cell r="K840" t="str">
            <v>X. Vazquez</v>
          </cell>
          <cell r="M840">
            <v>0</v>
          </cell>
          <cell r="N840">
            <v>0</v>
          </cell>
          <cell r="O840">
            <v>0</v>
          </cell>
          <cell r="P840">
            <v>0</v>
          </cell>
          <cell r="Q840">
            <v>0</v>
          </cell>
          <cell r="R840">
            <v>0</v>
          </cell>
          <cell r="S840">
            <v>200000</v>
          </cell>
          <cell r="T840">
            <v>220000</v>
          </cell>
          <cell r="U840">
            <v>0</v>
          </cell>
          <cell r="V840">
            <v>0</v>
          </cell>
          <cell r="W840">
            <v>0</v>
          </cell>
        </row>
        <row r="841">
          <cell r="O841">
            <v>0</v>
          </cell>
          <cell r="P841">
            <v>0</v>
          </cell>
          <cell r="Q841">
            <v>0</v>
          </cell>
          <cell r="R841">
            <v>0</v>
          </cell>
          <cell r="S841">
            <v>200000</v>
          </cell>
          <cell r="T841">
            <v>220000</v>
          </cell>
          <cell r="U841">
            <v>0</v>
          </cell>
          <cell r="V841">
            <v>0</v>
          </cell>
          <cell r="W841">
            <v>0</v>
          </cell>
        </row>
        <row r="842">
          <cell r="I842" t="str">
            <v>IVYGLEN SUB: EQUIP 1 12KV CKT POS</v>
          </cell>
          <cell r="J842">
            <v>41791</v>
          </cell>
          <cell r="K842" t="str">
            <v>X. Vazquez</v>
          </cell>
          <cell r="M842">
            <v>0</v>
          </cell>
          <cell r="N842">
            <v>0</v>
          </cell>
          <cell r="O842">
            <v>0</v>
          </cell>
          <cell r="P842">
            <v>0</v>
          </cell>
          <cell r="Q842">
            <v>0</v>
          </cell>
          <cell r="R842">
            <v>0</v>
          </cell>
          <cell r="S842">
            <v>100000</v>
          </cell>
          <cell r="T842">
            <v>120000</v>
          </cell>
          <cell r="U842">
            <v>0</v>
          </cell>
          <cell r="V842">
            <v>0</v>
          </cell>
          <cell r="W842">
            <v>0</v>
          </cell>
        </row>
        <row r="843">
          <cell r="O843">
            <v>0</v>
          </cell>
          <cell r="P843">
            <v>0</v>
          </cell>
          <cell r="Q843">
            <v>0</v>
          </cell>
          <cell r="R843">
            <v>0</v>
          </cell>
          <cell r="S843">
            <v>100000</v>
          </cell>
          <cell r="T843">
            <v>120000</v>
          </cell>
          <cell r="U843">
            <v>0</v>
          </cell>
          <cell r="V843">
            <v>0</v>
          </cell>
          <cell r="W843">
            <v>0</v>
          </cell>
        </row>
        <row r="844">
          <cell r="I844" t="str">
            <v>NEWBURY SUB: INCREASE TANSF CAPACITY TO 112MVA</v>
          </cell>
          <cell r="J844">
            <v>41791</v>
          </cell>
          <cell r="K844" t="str">
            <v>X. Vazquez</v>
          </cell>
          <cell r="M844">
            <v>0</v>
          </cell>
          <cell r="N844">
            <v>0</v>
          </cell>
          <cell r="O844">
            <v>0</v>
          </cell>
          <cell r="P844">
            <v>0</v>
          </cell>
          <cell r="Q844">
            <v>0</v>
          </cell>
          <cell r="R844">
            <v>0</v>
          </cell>
          <cell r="S844">
            <v>800000</v>
          </cell>
          <cell r="T844">
            <v>700000</v>
          </cell>
          <cell r="U844">
            <v>0</v>
          </cell>
          <cell r="V844">
            <v>0</v>
          </cell>
          <cell r="W844">
            <v>0</v>
          </cell>
        </row>
        <row r="845">
          <cell r="O845">
            <v>0</v>
          </cell>
          <cell r="P845">
            <v>0</v>
          </cell>
          <cell r="Q845">
            <v>0</v>
          </cell>
          <cell r="R845">
            <v>0</v>
          </cell>
          <cell r="S845">
            <v>800000</v>
          </cell>
          <cell r="T845">
            <v>700000</v>
          </cell>
          <cell r="U845">
            <v>0</v>
          </cell>
          <cell r="V845">
            <v>0</v>
          </cell>
          <cell r="W845">
            <v>0</v>
          </cell>
        </row>
        <row r="846">
          <cell r="I846" t="str">
            <v>OJAI SUB: INSTALL 28MVA. ADD 1 16KV CKT POS,</v>
          </cell>
          <cell r="J846">
            <v>41791</v>
          </cell>
          <cell r="K846" t="str">
            <v>X. Vazquez</v>
          </cell>
          <cell r="M846">
            <v>0</v>
          </cell>
          <cell r="N846">
            <v>0</v>
          </cell>
          <cell r="O846">
            <v>0</v>
          </cell>
          <cell r="P846">
            <v>0</v>
          </cell>
          <cell r="Q846">
            <v>0</v>
          </cell>
          <cell r="R846">
            <v>0</v>
          </cell>
          <cell r="S846">
            <v>900000</v>
          </cell>
          <cell r="T846">
            <v>800000</v>
          </cell>
          <cell r="U846">
            <v>0</v>
          </cell>
          <cell r="V846">
            <v>0</v>
          </cell>
          <cell r="W846">
            <v>0</v>
          </cell>
        </row>
        <row r="847">
          <cell r="O847">
            <v>0</v>
          </cell>
          <cell r="P847">
            <v>0</v>
          </cell>
          <cell r="Q847">
            <v>0</v>
          </cell>
          <cell r="R847">
            <v>0</v>
          </cell>
          <cell r="S847">
            <v>900000</v>
          </cell>
          <cell r="T847">
            <v>800000</v>
          </cell>
          <cell r="U847">
            <v>0</v>
          </cell>
          <cell r="V847">
            <v>0</v>
          </cell>
          <cell r="W847">
            <v>0</v>
          </cell>
        </row>
        <row r="848">
          <cell r="I848" t="str">
            <v>TENAJA SUB: EQUIP 1 12KV CKT POS</v>
          </cell>
          <cell r="J848">
            <v>41791</v>
          </cell>
          <cell r="K848" t="str">
            <v>X. Vazquez</v>
          </cell>
          <cell r="M848">
            <v>0</v>
          </cell>
          <cell r="N848">
            <v>0</v>
          </cell>
          <cell r="O848">
            <v>0</v>
          </cell>
          <cell r="P848">
            <v>0</v>
          </cell>
          <cell r="Q848">
            <v>0</v>
          </cell>
          <cell r="R848">
            <v>0</v>
          </cell>
          <cell r="S848">
            <v>100000</v>
          </cell>
          <cell r="T848">
            <v>120000</v>
          </cell>
          <cell r="U848">
            <v>0</v>
          </cell>
          <cell r="V848">
            <v>0</v>
          </cell>
          <cell r="W848">
            <v>0</v>
          </cell>
        </row>
        <row r="849">
          <cell r="O849">
            <v>0</v>
          </cell>
          <cell r="P849">
            <v>0</v>
          </cell>
          <cell r="Q849">
            <v>0</v>
          </cell>
          <cell r="R849">
            <v>0</v>
          </cell>
          <cell r="S849">
            <v>100000</v>
          </cell>
          <cell r="T849">
            <v>120000</v>
          </cell>
          <cell r="U849">
            <v>0</v>
          </cell>
          <cell r="V849">
            <v>0</v>
          </cell>
          <cell r="W849">
            <v>0</v>
          </cell>
        </row>
        <row r="850">
          <cell r="I850" t="str">
            <v>NEW VICTOR SUB: EQUIP 1 12KV CKT POS</v>
          </cell>
          <cell r="J850">
            <v>42156</v>
          </cell>
          <cell r="K850" t="str">
            <v>X. Vazquez</v>
          </cell>
          <cell r="M850">
            <v>0</v>
          </cell>
          <cell r="N850">
            <v>0</v>
          </cell>
          <cell r="O850">
            <v>0</v>
          </cell>
          <cell r="P850">
            <v>0</v>
          </cell>
          <cell r="Q850">
            <v>0</v>
          </cell>
          <cell r="R850">
            <v>0</v>
          </cell>
          <cell r="S850">
            <v>0</v>
          </cell>
          <cell r="T850">
            <v>150000</v>
          </cell>
          <cell r="U850">
            <v>100000</v>
          </cell>
          <cell r="V850">
            <v>0</v>
          </cell>
          <cell r="W850">
            <v>0</v>
          </cell>
        </row>
        <row r="851">
          <cell r="O851">
            <v>0</v>
          </cell>
          <cell r="P851">
            <v>0</v>
          </cell>
          <cell r="Q851">
            <v>0</v>
          </cell>
          <cell r="R851">
            <v>0</v>
          </cell>
          <cell r="S851">
            <v>0</v>
          </cell>
          <cell r="T851">
            <v>150000</v>
          </cell>
          <cell r="U851">
            <v>100000</v>
          </cell>
          <cell r="V851">
            <v>0</v>
          </cell>
          <cell r="W851">
            <v>0</v>
          </cell>
        </row>
        <row r="852">
          <cell r="I852" t="str">
            <v>QUARTZ HILL SUB: ADD 1-12KV CKT</v>
          </cell>
          <cell r="J852">
            <v>42522</v>
          </cell>
          <cell r="K852" t="str">
            <v>X. Vazquez</v>
          </cell>
          <cell r="M852">
            <v>0</v>
          </cell>
          <cell r="N852">
            <v>0</v>
          </cell>
          <cell r="O852">
            <v>0</v>
          </cell>
          <cell r="P852">
            <v>0</v>
          </cell>
          <cell r="Q852">
            <v>0</v>
          </cell>
          <cell r="R852">
            <v>0</v>
          </cell>
          <cell r="S852">
            <v>0</v>
          </cell>
          <cell r="T852">
            <v>0</v>
          </cell>
          <cell r="U852">
            <v>100000</v>
          </cell>
          <cell r="V852">
            <v>150000</v>
          </cell>
          <cell r="W852">
            <v>0</v>
          </cell>
        </row>
        <row r="853">
          <cell r="O853">
            <v>0</v>
          </cell>
          <cell r="P853">
            <v>0</v>
          </cell>
          <cell r="Q853">
            <v>0</v>
          </cell>
          <cell r="R853">
            <v>0</v>
          </cell>
          <cell r="S853">
            <v>0</v>
          </cell>
          <cell r="T853">
            <v>0</v>
          </cell>
          <cell r="U853">
            <v>100000</v>
          </cell>
          <cell r="V853">
            <v>150000</v>
          </cell>
          <cell r="W853">
            <v>0</v>
          </cell>
        </row>
        <row r="854">
          <cell r="H854" t="str">
            <v>800063096</v>
          </cell>
          <cell r="I854" t="str">
            <v>TERRACE: INCREASE CAPACITY FROM 3.0 TO 6.0 MVA</v>
          </cell>
          <cell r="J854">
            <v>39600</v>
          </cell>
          <cell r="K854" t="str">
            <v>X. Vazquez</v>
          </cell>
          <cell r="M854">
            <v>0</v>
          </cell>
          <cell r="N854">
            <v>0</v>
          </cell>
          <cell r="O854">
            <v>0</v>
          </cell>
          <cell r="P854">
            <v>0</v>
          </cell>
          <cell r="Q854">
            <v>0</v>
          </cell>
          <cell r="R854">
            <v>0</v>
          </cell>
          <cell r="S854">
            <v>0</v>
          </cell>
          <cell r="T854">
            <v>0</v>
          </cell>
          <cell r="U854">
            <v>0</v>
          </cell>
          <cell r="V854">
            <v>0</v>
          </cell>
          <cell r="W854">
            <v>0</v>
          </cell>
        </row>
        <row r="855">
          <cell r="O855">
            <v>0</v>
          </cell>
          <cell r="P855">
            <v>0</v>
          </cell>
          <cell r="Q855">
            <v>0</v>
          </cell>
          <cell r="R855">
            <v>0</v>
          </cell>
          <cell r="S855">
            <v>0</v>
          </cell>
          <cell r="T855">
            <v>0</v>
          </cell>
          <cell r="U855">
            <v>0</v>
          </cell>
          <cell r="V855">
            <v>0</v>
          </cell>
          <cell r="W855">
            <v>0</v>
          </cell>
        </row>
        <row r="856">
          <cell r="H856" t="str">
            <v>800063394</v>
          </cell>
          <cell r="I856" t="str">
            <v>BRYAN: UPGRADE #1 BANK 12KV CB TO 3500AMPS</v>
          </cell>
          <cell r="J856">
            <v>39600</v>
          </cell>
          <cell r="K856" t="str">
            <v>X. Vazquez</v>
          </cell>
          <cell r="M856">
            <v>0</v>
          </cell>
          <cell r="N856">
            <v>0</v>
          </cell>
          <cell r="O856">
            <v>0</v>
          </cell>
          <cell r="P856">
            <v>0</v>
          </cell>
          <cell r="Q856">
            <v>0</v>
          </cell>
          <cell r="R856">
            <v>0</v>
          </cell>
          <cell r="S856">
            <v>0</v>
          </cell>
          <cell r="T856">
            <v>0</v>
          </cell>
          <cell r="U856">
            <v>0</v>
          </cell>
          <cell r="V856">
            <v>0</v>
          </cell>
          <cell r="W856">
            <v>0</v>
          </cell>
        </row>
        <row r="857">
          <cell r="O857">
            <v>0</v>
          </cell>
          <cell r="P857">
            <v>0</v>
          </cell>
          <cell r="Q857">
            <v>0</v>
          </cell>
          <cell r="R857">
            <v>0</v>
          </cell>
          <cell r="S857">
            <v>0</v>
          </cell>
          <cell r="T857">
            <v>0</v>
          </cell>
          <cell r="U857">
            <v>0</v>
          </cell>
          <cell r="V857">
            <v>0</v>
          </cell>
          <cell r="W857">
            <v>0</v>
          </cell>
        </row>
        <row r="858">
          <cell r="I858" t="str">
            <v>PICO-SEABRIGHT-PIER G 66KV T/L: INSTALL A TAP LINE OFF THE EXISTING PICO-SEABRIGHT 66KV T/L</v>
          </cell>
          <cell r="J858">
            <v>40087</v>
          </cell>
          <cell r="K858" t="str">
            <v>X. Vazquez</v>
          </cell>
          <cell r="M858">
            <v>0</v>
          </cell>
          <cell r="N858">
            <v>0</v>
          </cell>
          <cell r="O858">
            <v>0</v>
          </cell>
          <cell r="P858">
            <v>0</v>
          </cell>
          <cell r="Q858">
            <v>0</v>
          </cell>
          <cell r="R858">
            <v>0</v>
          </cell>
          <cell r="S858">
            <v>0</v>
          </cell>
          <cell r="T858">
            <v>0</v>
          </cell>
          <cell r="U858">
            <v>0</v>
          </cell>
          <cell r="V858">
            <v>0</v>
          </cell>
          <cell r="W858">
            <v>0</v>
          </cell>
        </row>
        <row r="859">
          <cell r="I859" t="str">
            <v>PICO-PIER G 66KV: INSTALL A NEW 66KV</v>
          </cell>
          <cell r="J859">
            <v>40087</v>
          </cell>
          <cell r="K859" t="str">
            <v>X. Vazquez</v>
          </cell>
          <cell r="M859">
            <v>0</v>
          </cell>
          <cell r="N859">
            <v>0</v>
          </cell>
          <cell r="O859">
            <v>0</v>
          </cell>
          <cell r="P859">
            <v>0</v>
          </cell>
          <cell r="Q859">
            <v>0</v>
          </cell>
          <cell r="R859">
            <v>0</v>
          </cell>
          <cell r="S859">
            <v>0</v>
          </cell>
          <cell r="T859">
            <v>0</v>
          </cell>
          <cell r="U859">
            <v>0</v>
          </cell>
          <cell r="V859">
            <v>0</v>
          </cell>
          <cell r="W859">
            <v>0</v>
          </cell>
        </row>
        <row r="860">
          <cell r="I860" t="str">
            <v>PICO: INSTALL 1-66KV POSITION</v>
          </cell>
          <cell r="J860">
            <v>40087</v>
          </cell>
          <cell r="K860" t="str">
            <v>X. Vazquez</v>
          </cell>
          <cell r="M860">
            <v>0</v>
          </cell>
          <cell r="N860">
            <v>0</v>
          </cell>
          <cell r="O860">
            <v>0</v>
          </cell>
          <cell r="P860">
            <v>0</v>
          </cell>
          <cell r="Q860">
            <v>0</v>
          </cell>
          <cell r="R860">
            <v>0</v>
          </cell>
          <cell r="S860">
            <v>0</v>
          </cell>
          <cell r="T860">
            <v>0</v>
          </cell>
          <cell r="U860">
            <v>0</v>
          </cell>
          <cell r="V860">
            <v>0</v>
          </cell>
          <cell r="W860">
            <v>0</v>
          </cell>
        </row>
        <row r="861">
          <cell r="I861" t="str">
            <v>SEABRIGHT: UPGRADE PROTECTION ON 66KV LINE</v>
          </cell>
          <cell r="J861">
            <v>40087</v>
          </cell>
          <cell r="K861" t="str">
            <v>X. Vazquez</v>
          </cell>
          <cell r="M861">
            <v>0</v>
          </cell>
          <cell r="N861">
            <v>0</v>
          </cell>
          <cell r="O861">
            <v>0</v>
          </cell>
          <cell r="P861">
            <v>0</v>
          </cell>
          <cell r="Q861">
            <v>0</v>
          </cell>
          <cell r="R861">
            <v>0</v>
          </cell>
          <cell r="S861">
            <v>0</v>
          </cell>
          <cell r="T861">
            <v>0</v>
          </cell>
          <cell r="U861">
            <v>0</v>
          </cell>
          <cell r="V861">
            <v>0</v>
          </cell>
          <cell r="W861">
            <v>0</v>
          </cell>
        </row>
        <row r="862">
          <cell r="I862" t="str">
            <v>PIER G STATION: CONSTRUCT A NEW 66/12KV STATION</v>
          </cell>
          <cell r="J862">
            <v>40087</v>
          </cell>
          <cell r="K862" t="str">
            <v>X. Vazquez</v>
          </cell>
          <cell r="M862">
            <v>0</v>
          </cell>
          <cell r="N862">
            <v>0</v>
          </cell>
          <cell r="O862">
            <v>0</v>
          </cell>
          <cell r="P862">
            <v>0</v>
          </cell>
          <cell r="Q862">
            <v>0</v>
          </cell>
          <cell r="R862">
            <v>0</v>
          </cell>
          <cell r="S862">
            <v>0</v>
          </cell>
          <cell r="T862">
            <v>0</v>
          </cell>
          <cell r="U862">
            <v>0</v>
          </cell>
          <cell r="V862">
            <v>0</v>
          </cell>
          <cell r="W862">
            <v>0</v>
          </cell>
        </row>
        <row r="863">
          <cell r="H863" t="str">
            <v>800063805</v>
          </cell>
          <cell r="I863" t="str">
            <v>PORT OF LONG BEACH</v>
          </cell>
          <cell r="J863">
            <v>40087</v>
          </cell>
          <cell r="K863" t="str">
            <v>X. Vazquez</v>
          </cell>
          <cell r="M863">
            <v>0</v>
          </cell>
          <cell r="N863">
            <v>0</v>
          </cell>
          <cell r="O863">
            <v>0</v>
          </cell>
          <cell r="P863">
            <v>0</v>
          </cell>
          <cell r="Q863">
            <v>0</v>
          </cell>
          <cell r="R863">
            <v>0</v>
          </cell>
          <cell r="S863">
            <v>0</v>
          </cell>
          <cell r="T863">
            <v>0</v>
          </cell>
          <cell r="U863">
            <v>0</v>
          </cell>
          <cell r="V863">
            <v>0</v>
          </cell>
          <cell r="W863">
            <v>0</v>
          </cell>
        </row>
        <row r="864">
          <cell r="O864">
            <v>0</v>
          </cell>
          <cell r="P864">
            <v>0</v>
          </cell>
          <cell r="Q864">
            <v>0</v>
          </cell>
          <cell r="R864">
            <v>0</v>
          </cell>
          <cell r="S864">
            <v>0</v>
          </cell>
          <cell r="T864">
            <v>0</v>
          </cell>
          <cell r="U864">
            <v>0</v>
          </cell>
          <cell r="V864">
            <v>0</v>
          </cell>
          <cell r="W864">
            <v>0</v>
          </cell>
        </row>
        <row r="865">
          <cell r="H865" t="str">
            <v>800063226</v>
          </cell>
          <cell r="I865" t="str">
            <v>THOUSAND OAKS: ADD 1-16.0KV CIRCUIT</v>
          </cell>
          <cell r="J865">
            <v>39965</v>
          </cell>
          <cell r="K865" t="str">
            <v>X. Vazquez</v>
          </cell>
          <cell r="M865">
            <v>0</v>
          </cell>
          <cell r="N865">
            <v>0</v>
          </cell>
          <cell r="O865">
            <v>2465000</v>
          </cell>
          <cell r="P865">
            <v>0</v>
          </cell>
          <cell r="Q865">
            <v>0</v>
          </cell>
          <cell r="R865">
            <v>0</v>
          </cell>
          <cell r="S865">
            <v>0</v>
          </cell>
          <cell r="T865">
            <v>0</v>
          </cell>
          <cell r="U865">
            <v>0</v>
          </cell>
          <cell r="V865">
            <v>0</v>
          </cell>
          <cell r="W865">
            <v>0</v>
          </cell>
        </row>
        <row r="866">
          <cell r="O866">
            <v>2465000</v>
          </cell>
          <cell r="P866">
            <v>0</v>
          </cell>
          <cell r="Q866">
            <v>0</v>
          </cell>
          <cell r="R866">
            <v>0</v>
          </cell>
          <cell r="S866">
            <v>0</v>
          </cell>
          <cell r="T866">
            <v>0</v>
          </cell>
          <cell r="U866">
            <v>0</v>
          </cell>
          <cell r="V866">
            <v>0</v>
          </cell>
          <cell r="W866">
            <v>0</v>
          </cell>
        </row>
        <row r="867">
          <cell r="H867" t="str">
            <v>800063510</v>
          </cell>
          <cell r="I867" t="str">
            <v>BUNKER SUB: INSTALL 1-12 KV CIRCUIT POSITION.</v>
          </cell>
          <cell r="J867">
            <v>39965</v>
          </cell>
          <cell r="K867" t="str">
            <v>X. Vazquez</v>
          </cell>
          <cell r="M867">
            <v>0</v>
          </cell>
          <cell r="N867">
            <v>0</v>
          </cell>
          <cell r="O867">
            <v>211000</v>
          </cell>
          <cell r="P867">
            <v>0</v>
          </cell>
          <cell r="Q867">
            <v>0</v>
          </cell>
          <cell r="R867">
            <v>0</v>
          </cell>
          <cell r="S867">
            <v>0</v>
          </cell>
          <cell r="T867">
            <v>0</v>
          </cell>
          <cell r="U867">
            <v>0</v>
          </cell>
          <cell r="V867">
            <v>0</v>
          </cell>
          <cell r="W867">
            <v>0</v>
          </cell>
        </row>
        <row r="868">
          <cell r="O868">
            <v>211000</v>
          </cell>
          <cell r="P868">
            <v>0</v>
          </cell>
          <cell r="Q868">
            <v>0</v>
          </cell>
          <cell r="R868">
            <v>0</v>
          </cell>
          <cell r="S868">
            <v>0</v>
          </cell>
          <cell r="T868">
            <v>0</v>
          </cell>
          <cell r="U868">
            <v>0</v>
          </cell>
          <cell r="V868">
            <v>0</v>
          </cell>
          <cell r="W868">
            <v>0</v>
          </cell>
        </row>
        <row r="869">
          <cell r="H869" t="str">
            <v>800063091</v>
          </cell>
          <cell r="I869" t="str">
            <v>ARROYO SUB: REPLACE #1 BANK WITH 2-28MVA BACK-TO-BACK       TRANSFORMER.</v>
          </cell>
          <cell r="J869">
            <v>39965</v>
          </cell>
          <cell r="K869" t="str">
            <v>X. Vazquez</v>
          </cell>
          <cell r="M869">
            <v>0</v>
          </cell>
          <cell r="N869">
            <v>0</v>
          </cell>
          <cell r="O869">
            <v>7170000</v>
          </cell>
          <cell r="P869">
            <v>0</v>
          </cell>
          <cell r="Q869">
            <v>0</v>
          </cell>
          <cell r="R869">
            <v>0</v>
          </cell>
          <cell r="S869">
            <v>0</v>
          </cell>
          <cell r="T869">
            <v>0</v>
          </cell>
          <cell r="U869">
            <v>0</v>
          </cell>
          <cell r="V869">
            <v>0</v>
          </cell>
          <cell r="W869">
            <v>0</v>
          </cell>
        </row>
        <row r="870">
          <cell r="I870" t="str">
            <v>Install a new steel pole and remove an existing steel pole to accomodate the installation of new switchrack.</v>
          </cell>
          <cell r="J870">
            <v>39965</v>
          </cell>
          <cell r="N870">
            <v>0</v>
          </cell>
          <cell r="O870">
            <v>0</v>
          </cell>
        </row>
        <row r="871">
          <cell r="O871">
            <v>7170000</v>
          </cell>
          <cell r="P871">
            <v>0</v>
          </cell>
          <cell r="Q871">
            <v>0</v>
          </cell>
          <cell r="R871">
            <v>0</v>
          </cell>
          <cell r="S871">
            <v>0</v>
          </cell>
          <cell r="T871">
            <v>0</v>
          </cell>
          <cell r="U871">
            <v>0</v>
          </cell>
          <cell r="V871">
            <v>0</v>
          </cell>
          <cell r="W871">
            <v>0</v>
          </cell>
        </row>
        <row r="872">
          <cell r="H872" t="str">
            <v>800063411</v>
          </cell>
          <cell r="I872" t="str">
            <v>FAIRVIEW SUB: ADD 1-12 KV CIRCUIT.</v>
          </cell>
          <cell r="J872">
            <v>39965</v>
          </cell>
          <cell r="K872" t="str">
            <v>X. Vazquez</v>
          </cell>
          <cell r="M872">
            <v>0</v>
          </cell>
          <cell r="N872">
            <v>0</v>
          </cell>
          <cell r="O872">
            <v>700000</v>
          </cell>
          <cell r="P872">
            <v>0</v>
          </cell>
          <cell r="Q872">
            <v>0</v>
          </cell>
          <cell r="R872">
            <v>0</v>
          </cell>
          <cell r="S872">
            <v>0</v>
          </cell>
          <cell r="T872">
            <v>0</v>
          </cell>
          <cell r="U872">
            <v>0</v>
          </cell>
          <cell r="V872">
            <v>0</v>
          </cell>
          <cell r="W872">
            <v>0</v>
          </cell>
        </row>
        <row r="873">
          <cell r="O873">
            <v>700000</v>
          </cell>
          <cell r="P873">
            <v>0</v>
          </cell>
          <cell r="Q873">
            <v>0</v>
          </cell>
          <cell r="R873">
            <v>0</v>
          </cell>
          <cell r="S873">
            <v>0</v>
          </cell>
          <cell r="T873">
            <v>0</v>
          </cell>
          <cell r="U873">
            <v>0</v>
          </cell>
          <cell r="V873">
            <v>0</v>
          </cell>
          <cell r="W873">
            <v>0</v>
          </cell>
        </row>
        <row r="874">
          <cell r="H874" t="str">
            <v>800063682</v>
          </cell>
          <cell r="I874" t="str">
            <v>MAYBERRY SUB: ADD 1-12 KV CIRCUIT.</v>
          </cell>
          <cell r="J874">
            <v>39965</v>
          </cell>
          <cell r="K874" t="str">
            <v>X. Vazquez</v>
          </cell>
          <cell r="M874">
            <v>0</v>
          </cell>
          <cell r="N874">
            <v>0</v>
          </cell>
          <cell r="O874">
            <v>211000</v>
          </cell>
          <cell r="P874">
            <v>0</v>
          </cell>
          <cell r="Q874">
            <v>0</v>
          </cell>
          <cell r="R874">
            <v>0</v>
          </cell>
          <cell r="S874">
            <v>0</v>
          </cell>
          <cell r="T874">
            <v>0</v>
          </cell>
          <cell r="U874">
            <v>0</v>
          </cell>
          <cell r="V874">
            <v>0</v>
          </cell>
          <cell r="W874">
            <v>0</v>
          </cell>
        </row>
        <row r="875">
          <cell r="O875">
            <v>211000</v>
          </cell>
          <cell r="P875">
            <v>0</v>
          </cell>
          <cell r="Q875">
            <v>0</v>
          </cell>
          <cell r="R875">
            <v>0</v>
          </cell>
          <cell r="S875">
            <v>0</v>
          </cell>
          <cell r="T875">
            <v>0</v>
          </cell>
          <cell r="U875">
            <v>0</v>
          </cell>
          <cell r="V875">
            <v>0</v>
          </cell>
          <cell r="W875">
            <v>0</v>
          </cell>
        </row>
        <row r="876">
          <cell r="H876" t="str">
            <v>800063151</v>
          </cell>
          <cell r="I876" t="str">
            <v>PIXLEY</v>
          </cell>
          <cell r="J876">
            <v>39965</v>
          </cell>
          <cell r="K876" t="str">
            <v>X. Vazquez</v>
          </cell>
          <cell r="M876">
            <v>0</v>
          </cell>
          <cell r="N876">
            <v>0</v>
          </cell>
          <cell r="O876">
            <v>4500000</v>
          </cell>
          <cell r="P876">
            <v>0</v>
          </cell>
          <cell r="Q876">
            <v>0</v>
          </cell>
          <cell r="R876">
            <v>0</v>
          </cell>
          <cell r="S876">
            <v>0</v>
          </cell>
          <cell r="T876">
            <v>0</v>
          </cell>
          <cell r="U876">
            <v>0</v>
          </cell>
          <cell r="V876">
            <v>0</v>
          </cell>
          <cell r="W876">
            <v>0</v>
          </cell>
        </row>
        <row r="877">
          <cell r="O877">
            <v>4500000</v>
          </cell>
          <cell r="P877">
            <v>0</v>
          </cell>
          <cell r="Q877">
            <v>0</v>
          </cell>
          <cell r="R877">
            <v>0</v>
          </cell>
          <cell r="S877">
            <v>0</v>
          </cell>
          <cell r="T877">
            <v>0</v>
          </cell>
          <cell r="U877">
            <v>0</v>
          </cell>
          <cell r="V877">
            <v>0</v>
          </cell>
          <cell r="W877">
            <v>0</v>
          </cell>
        </row>
        <row r="878">
          <cell r="I878" t="str">
            <v>Visalia: upgrade existing 12kv bus &amp; CB</v>
          </cell>
          <cell r="J878">
            <v>40238</v>
          </cell>
          <cell r="N878">
            <v>0</v>
          </cell>
          <cell r="O878">
            <v>0</v>
          </cell>
          <cell r="P878">
            <v>857000</v>
          </cell>
          <cell r="Q878">
            <v>0</v>
          </cell>
          <cell r="R878">
            <v>0</v>
          </cell>
          <cell r="S878">
            <v>0</v>
          </cell>
          <cell r="T878">
            <v>0</v>
          </cell>
          <cell r="U878">
            <v>0</v>
          </cell>
          <cell r="V878">
            <v>0</v>
          </cell>
          <cell r="W878">
            <v>0</v>
          </cell>
        </row>
        <row r="879">
          <cell r="I879" t="str">
            <v>Visalia 66/12: Replace 2850 A Bank Breaker with 3500 A.  Replace Operating and Transfer from 3" to 3 1/2" IPS EH Al.</v>
          </cell>
          <cell r="J879">
            <v>40603</v>
          </cell>
          <cell r="N879">
            <v>0</v>
          </cell>
          <cell r="O879">
            <v>0</v>
          </cell>
        </row>
        <row r="880">
          <cell r="O880">
            <v>0</v>
          </cell>
          <cell r="P880">
            <v>857000</v>
          </cell>
          <cell r="Q880">
            <v>0</v>
          </cell>
          <cell r="R880">
            <v>0</v>
          </cell>
          <cell r="S880">
            <v>0</v>
          </cell>
          <cell r="T880">
            <v>0</v>
          </cell>
          <cell r="U880">
            <v>0</v>
          </cell>
          <cell r="V880">
            <v>0</v>
          </cell>
          <cell r="W880">
            <v>0</v>
          </cell>
        </row>
        <row r="881">
          <cell r="H881">
            <v>800063419</v>
          </cell>
          <cell r="I881" t="str">
            <v>Irvine: increase transformer capacity from 78.4 to 106.4 MVA. Add 1-12kv circuit position</v>
          </cell>
          <cell r="J881">
            <v>40330</v>
          </cell>
          <cell r="N881">
            <v>0</v>
          </cell>
          <cell r="O881">
            <v>130000</v>
          </cell>
          <cell r="P881">
            <v>991000</v>
          </cell>
          <cell r="Q881">
            <v>0</v>
          </cell>
          <cell r="R881">
            <v>0</v>
          </cell>
          <cell r="S881">
            <v>0</v>
          </cell>
          <cell r="T881">
            <v>0</v>
          </cell>
          <cell r="U881">
            <v>0</v>
          </cell>
          <cell r="V881">
            <v>0</v>
          </cell>
          <cell r="W881">
            <v>0</v>
          </cell>
        </row>
        <row r="882">
          <cell r="O882">
            <v>130000</v>
          </cell>
          <cell r="P882">
            <v>991000</v>
          </cell>
          <cell r="Q882">
            <v>0</v>
          </cell>
          <cell r="R882">
            <v>0</v>
          </cell>
          <cell r="S882">
            <v>0</v>
          </cell>
          <cell r="T882">
            <v>0</v>
          </cell>
          <cell r="U882">
            <v>0</v>
          </cell>
          <cell r="V882">
            <v>0</v>
          </cell>
          <cell r="W882">
            <v>0</v>
          </cell>
        </row>
        <row r="883">
          <cell r="H883">
            <v>800063577</v>
          </cell>
          <cell r="I883" t="str">
            <v xml:space="preserve">NELSON: ADD 1-12KV CIRCUIT                                                                                                                                                                                                                      </v>
          </cell>
          <cell r="J883">
            <v>40330</v>
          </cell>
          <cell r="K883" t="str">
            <v>X. Vasquez</v>
          </cell>
          <cell r="N883">
            <v>0</v>
          </cell>
          <cell r="O883">
            <v>25000</v>
          </cell>
          <cell r="P883">
            <v>230000</v>
          </cell>
          <cell r="Q883">
            <v>0</v>
          </cell>
          <cell r="R883">
            <v>0</v>
          </cell>
          <cell r="S883">
            <v>0</v>
          </cell>
          <cell r="T883">
            <v>0</v>
          </cell>
          <cell r="U883">
            <v>0</v>
          </cell>
          <cell r="V883">
            <v>0</v>
          </cell>
          <cell r="W883">
            <v>0</v>
          </cell>
        </row>
        <row r="884">
          <cell r="O884">
            <v>25000</v>
          </cell>
          <cell r="P884">
            <v>230000</v>
          </cell>
          <cell r="Q884">
            <v>0</v>
          </cell>
          <cell r="R884">
            <v>0</v>
          </cell>
          <cell r="S884">
            <v>0</v>
          </cell>
          <cell r="T884">
            <v>0</v>
          </cell>
          <cell r="U884">
            <v>0</v>
          </cell>
          <cell r="V884">
            <v>0</v>
          </cell>
          <cell r="W884">
            <v>0</v>
          </cell>
        </row>
        <row r="885">
          <cell r="H885">
            <v>800063187</v>
          </cell>
          <cell r="I885" t="str">
            <v>Venida: add 1-12kv circuit position</v>
          </cell>
          <cell r="J885">
            <v>40330</v>
          </cell>
          <cell r="K885" t="str">
            <v>X. Vasquez</v>
          </cell>
          <cell r="N885">
            <v>0</v>
          </cell>
          <cell r="O885">
            <v>25000</v>
          </cell>
          <cell r="P885">
            <v>242000</v>
          </cell>
          <cell r="Q885">
            <v>0</v>
          </cell>
          <cell r="R885">
            <v>0</v>
          </cell>
          <cell r="S885">
            <v>0</v>
          </cell>
          <cell r="T885">
            <v>0</v>
          </cell>
          <cell r="U885">
            <v>0</v>
          </cell>
          <cell r="V885">
            <v>0</v>
          </cell>
          <cell r="W885">
            <v>0</v>
          </cell>
        </row>
        <row r="886">
          <cell r="O886">
            <v>25000</v>
          </cell>
          <cell r="P886">
            <v>242000</v>
          </cell>
          <cell r="Q886">
            <v>0</v>
          </cell>
          <cell r="R886">
            <v>0</v>
          </cell>
          <cell r="S886">
            <v>0</v>
          </cell>
          <cell r="T886">
            <v>0</v>
          </cell>
          <cell r="U886">
            <v>0</v>
          </cell>
          <cell r="V886">
            <v>0</v>
          </cell>
          <cell r="W886">
            <v>0</v>
          </cell>
        </row>
        <row r="887">
          <cell r="H887" t="str">
            <v>800063086</v>
          </cell>
          <cell r="I887" t="str">
            <v>Bradbury: increase transformer capacity from 67.2 to 95.2 MVA, add 1-16kv circuit position, and add 4.8 kvars to caps.</v>
          </cell>
          <cell r="J887">
            <v>40330</v>
          </cell>
          <cell r="N887">
            <v>0</v>
          </cell>
          <cell r="O887">
            <v>206000</v>
          </cell>
          <cell r="P887">
            <v>1861000</v>
          </cell>
          <cell r="Q887">
            <v>0</v>
          </cell>
          <cell r="R887">
            <v>0</v>
          </cell>
          <cell r="S887">
            <v>0</v>
          </cell>
          <cell r="T887">
            <v>0</v>
          </cell>
          <cell r="U887">
            <v>0</v>
          </cell>
          <cell r="V887">
            <v>0</v>
          </cell>
          <cell r="W887">
            <v>0</v>
          </cell>
        </row>
        <row r="888">
          <cell r="O888">
            <v>206000</v>
          </cell>
          <cell r="P888">
            <v>1861000</v>
          </cell>
          <cell r="Q888">
            <v>0</v>
          </cell>
          <cell r="R888">
            <v>0</v>
          </cell>
          <cell r="S888">
            <v>0</v>
          </cell>
          <cell r="T888">
            <v>0</v>
          </cell>
          <cell r="U888">
            <v>0</v>
          </cell>
          <cell r="V888">
            <v>0</v>
          </cell>
          <cell r="W888">
            <v>0</v>
          </cell>
        </row>
        <row r="889">
          <cell r="I889" t="str">
            <v>Woodlake: remove station equipment and tear down station.</v>
          </cell>
          <cell r="J889">
            <v>40330</v>
          </cell>
          <cell r="N889">
            <v>0</v>
          </cell>
          <cell r="O889">
            <v>0</v>
          </cell>
          <cell r="P889">
            <v>250000</v>
          </cell>
          <cell r="Q889">
            <v>0</v>
          </cell>
          <cell r="R889">
            <v>0</v>
          </cell>
          <cell r="S889">
            <v>0</v>
          </cell>
          <cell r="T889">
            <v>0</v>
          </cell>
          <cell r="U889">
            <v>0</v>
          </cell>
          <cell r="V889">
            <v>0</v>
          </cell>
          <cell r="W889">
            <v>0</v>
          </cell>
        </row>
        <row r="890">
          <cell r="O890">
            <v>0</v>
          </cell>
          <cell r="P890">
            <v>250000</v>
          </cell>
          <cell r="Q890">
            <v>0</v>
          </cell>
          <cell r="R890">
            <v>0</v>
          </cell>
          <cell r="S890">
            <v>0</v>
          </cell>
          <cell r="T890">
            <v>0</v>
          </cell>
          <cell r="U890">
            <v>0</v>
          </cell>
          <cell r="V890">
            <v>0</v>
          </cell>
          <cell r="W890">
            <v>0</v>
          </cell>
        </row>
        <row r="891">
          <cell r="I891" t="str">
            <v>Gilser: Add 1-12kv circuit position</v>
          </cell>
          <cell r="J891">
            <v>40330</v>
          </cell>
          <cell r="N891">
            <v>0</v>
          </cell>
          <cell r="O891">
            <v>0</v>
          </cell>
          <cell r="P891">
            <v>242000</v>
          </cell>
          <cell r="Q891">
            <v>0</v>
          </cell>
          <cell r="R891">
            <v>0</v>
          </cell>
          <cell r="S891">
            <v>0</v>
          </cell>
          <cell r="T891">
            <v>0</v>
          </cell>
          <cell r="U891">
            <v>0</v>
          </cell>
          <cell r="V891">
            <v>0</v>
          </cell>
          <cell r="W891">
            <v>0</v>
          </cell>
        </row>
        <row r="892">
          <cell r="H892">
            <v>800063453</v>
          </cell>
          <cell r="I892" t="str">
            <v>Gisler 66/12 - Equip 1-12 kV circuit for a total of 14.
Gisler Sub:  Equip 1-12 kV circuit position with UG getaway.</v>
          </cell>
          <cell r="J892">
            <v>40695</v>
          </cell>
          <cell r="O892">
            <v>0</v>
          </cell>
        </row>
        <row r="893">
          <cell r="O893">
            <v>0</v>
          </cell>
          <cell r="P893">
            <v>242000</v>
          </cell>
          <cell r="Q893">
            <v>0</v>
          </cell>
          <cell r="R893">
            <v>0</v>
          </cell>
          <cell r="S893">
            <v>0</v>
          </cell>
          <cell r="T893">
            <v>0</v>
          </cell>
          <cell r="U893">
            <v>0</v>
          </cell>
          <cell r="V893">
            <v>0</v>
          </cell>
          <cell r="W893">
            <v>0</v>
          </cell>
        </row>
        <row r="894">
          <cell r="I894" t="str">
            <v>Frazier Park: Upgrade 12kv CB</v>
          </cell>
          <cell r="J894">
            <v>40330</v>
          </cell>
          <cell r="N894">
            <v>0</v>
          </cell>
          <cell r="O894">
            <v>0</v>
          </cell>
          <cell r="P894">
            <v>118000</v>
          </cell>
          <cell r="Q894">
            <v>0</v>
          </cell>
          <cell r="R894">
            <v>0</v>
          </cell>
          <cell r="S894">
            <v>0</v>
          </cell>
          <cell r="T894">
            <v>0</v>
          </cell>
          <cell r="U894">
            <v>0</v>
          </cell>
          <cell r="V894">
            <v>0</v>
          </cell>
          <cell r="W894">
            <v>0</v>
          </cell>
        </row>
        <row r="895">
          <cell r="H895">
            <v>800063790</v>
          </cell>
          <cell r="I895" t="str">
            <v>Frazier Park Sub:  Replace 12 kV CB.</v>
          </cell>
          <cell r="J895">
            <v>41061</v>
          </cell>
          <cell r="O895">
            <v>0</v>
          </cell>
        </row>
        <row r="896">
          <cell r="O896">
            <v>0</v>
          </cell>
          <cell r="P896">
            <v>118000</v>
          </cell>
          <cell r="Q896">
            <v>0</v>
          </cell>
          <cell r="R896">
            <v>0</v>
          </cell>
          <cell r="S896">
            <v>0</v>
          </cell>
          <cell r="T896">
            <v>0</v>
          </cell>
          <cell r="U896">
            <v>0</v>
          </cell>
          <cell r="V896">
            <v>0</v>
          </cell>
          <cell r="W896">
            <v>0</v>
          </cell>
        </row>
        <row r="897">
          <cell r="I897" t="str">
            <v>Hanford: upgrade 12kv inner &amp; outer operating buses</v>
          </cell>
          <cell r="J897">
            <v>40603</v>
          </cell>
          <cell r="N897">
            <v>0</v>
          </cell>
          <cell r="O897">
            <v>0</v>
          </cell>
          <cell r="P897">
            <v>0</v>
          </cell>
          <cell r="Q897">
            <v>1345000</v>
          </cell>
          <cell r="R897">
            <v>0</v>
          </cell>
          <cell r="S897">
            <v>0</v>
          </cell>
          <cell r="T897">
            <v>0</v>
          </cell>
          <cell r="U897">
            <v>0</v>
          </cell>
          <cell r="V897">
            <v>0</v>
          </cell>
          <cell r="W897">
            <v>0</v>
          </cell>
        </row>
        <row r="898">
          <cell r="O898">
            <v>0</v>
          </cell>
          <cell r="P898">
            <v>0</v>
          </cell>
          <cell r="Q898">
            <v>1345000</v>
          </cell>
          <cell r="R898">
            <v>0</v>
          </cell>
          <cell r="S898">
            <v>0</v>
          </cell>
          <cell r="T898">
            <v>0</v>
          </cell>
          <cell r="U898">
            <v>0</v>
          </cell>
          <cell r="V898">
            <v>0</v>
          </cell>
          <cell r="W898">
            <v>0</v>
          </cell>
        </row>
        <row r="899">
          <cell r="I899" t="str">
            <v>Johanna: Increase transformer capacity from 72.7 to 100.7, add 2-12kv ciruit positions, and add 4.8 kvar to caps.</v>
          </cell>
          <cell r="J899">
            <v>40695</v>
          </cell>
          <cell r="N899">
            <v>0</v>
          </cell>
          <cell r="O899">
            <v>0</v>
          </cell>
          <cell r="P899">
            <v>463000</v>
          </cell>
          <cell r="Q899">
            <v>694000</v>
          </cell>
          <cell r="R899">
            <v>0</v>
          </cell>
          <cell r="S899">
            <v>0</v>
          </cell>
          <cell r="T899">
            <v>0</v>
          </cell>
          <cell r="U899">
            <v>0</v>
          </cell>
          <cell r="V899">
            <v>0</v>
          </cell>
          <cell r="W899">
            <v>0</v>
          </cell>
        </row>
        <row r="900">
          <cell r="O900">
            <v>0</v>
          </cell>
          <cell r="P900">
            <v>463000</v>
          </cell>
          <cell r="Q900">
            <v>694000</v>
          </cell>
          <cell r="R900">
            <v>0</v>
          </cell>
          <cell r="S900">
            <v>0</v>
          </cell>
          <cell r="T900">
            <v>0</v>
          </cell>
          <cell r="U900">
            <v>0</v>
          </cell>
          <cell r="V900">
            <v>0</v>
          </cell>
          <cell r="W900">
            <v>0</v>
          </cell>
        </row>
        <row r="901">
          <cell r="I901" t="str">
            <v>Little Rock: increase transformer capacity from 24.5 to 56 MVA and add 4.8 kvar to caps.</v>
          </cell>
          <cell r="J901">
            <v>40695</v>
          </cell>
          <cell r="N901">
            <v>0</v>
          </cell>
          <cell r="O901">
            <v>0</v>
          </cell>
          <cell r="P901">
            <v>764000</v>
          </cell>
          <cell r="Q901">
            <v>0</v>
          </cell>
          <cell r="R901">
            <v>0</v>
          </cell>
          <cell r="S901">
            <v>0</v>
          </cell>
          <cell r="T901">
            <v>0</v>
          </cell>
          <cell r="U901">
            <v>0</v>
          </cell>
          <cell r="V901">
            <v>0</v>
          </cell>
          <cell r="W901">
            <v>0</v>
          </cell>
        </row>
        <row r="902">
          <cell r="I902" t="str">
            <v>Little Rock: increase transformer capacity from 24.5 to 56 MVA and add 4.8 kvar to caps.</v>
          </cell>
          <cell r="J902">
            <v>40695</v>
          </cell>
          <cell r="N902">
            <v>0</v>
          </cell>
          <cell r="O902">
            <v>0</v>
          </cell>
          <cell r="P902">
            <v>913000</v>
          </cell>
          <cell r="Q902">
            <v>4687000</v>
          </cell>
          <cell r="R902">
            <v>0</v>
          </cell>
          <cell r="S902">
            <v>0</v>
          </cell>
          <cell r="T902">
            <v>0</v>
          </cell>
          <cell r="U902">
            <v>0</v>
          </cell>
          <cell r="V902">
            <v>0</v>
          </cell>
          <cell r="W902">
            <v>0</v>
          </cell>
        </row>
        <row r="903">
          <cell r="O903">
            <v>0</v>
          </cell>
          <cell r="P903">
            <v>1677000</v>
          </cell>
          <cell r="Q903">
            <v>4687000</v>
          </cell>
          <cell r="R903">
            <v>0</v>
          </cell>
          <cell r="S903">
            <v>0</v>
          </cell>
          <cell r="T903">
            <v>0</v>
          </cell>
          <cell r="U903">
            <v>0</v>
          </cell>
          <cell r="V903">
            <v>0</v>
          </cell>
          <cell r="W903">
            <v>0</v>
          </cell>
        </row>
        <row r="904">
          <cell r="I904" t="str">
            <v>Tapia 66/16 - Add 1-16 kV circuit for a total of 3.</v>
          </cell>
          <cell r="J904">
            <v>40695</v>
          </cell>
          <cell r="N904">
            <v>0</v>
          </cell>
          <cell r="P904">
            <v>200000</v>
          </cell>
          <cell r="Q904">
            <v>1797000</v>
          </cell>
        </row>
        <row r="905">
          <cell r="O905">
            <v>0</v>
          </cell>
          <cell r="P905">
            <v>200000</v>
          </cell>
          <cell r="Q905">
            <v>1797000</v>
          </cell>
          <cell r="R905">
            <v>0</v>
          </cell>
          <cell r="S905">
            <v>0</v>
          </cell>
          <cell r="T905">
            <v>0</v>
          </cell>
          <cell r="U905">
            <v>0</v>
          </cell>
          <cell r="V905">
            <v>0</v>
          </cell>
          <cell r="W905">
            <v>0</v>
          </cell>
        </row>
        <row r="906">
          <cell r="I906" t="str">
            <v>Valley 115/12 - Add 1-12 kV circuit for a total of 10.</v>
          </cell>
          <cell r="J906">
            <v>40695</v>
          </cell>
          <cell r="N906">
            <v>0</v>
          </cell>
          <cell r="P906">
            <v>200000</v>
          </cell>
          <cell r="Q906">
            <v>1807000</v>
          </cell>
        </row>
        <row r="907">
          <cell r="O907">
            <v>0</v>
          </cell>
          <cell r="P907">
            <v>200000</v>
          </cell>
          <cell r="Q907">
            <v>1807000</v>
          </cell>
          <cell r="R907">
            <v>0</v>
          </cell>
          <cell r="S907">
            <v>0</v>
          </cell>
          <cell r="T907">
            <v>0</v>
          </cell>
          <cell r="U907">
            <v>0</v>
          </cell>
          <cell r="V907">
            <v>0</v>
          </cell>
          <cell r="W907">
            <v>0</v>
          </cell>
        </row>
        <row r="908">
          <cell r="I908" t="str">
            <v>Colorado 66/16 - Increase transformer capacity from 56.0 to 84.0 MVA. Add 2-16 kV circuits for a total of 7.</v>
          </cell>
          <cell r="J908">
            <v>40695</v>
          </cell>
          <cell r="N908">
            <v>0</v>
          </cell>
          <cell r="P908">
            <v>441000</v>
          </cell>
          <cell r="Q908">
            <v>3958000</v>
          </cell>
        </row>
        <row r="909">
          <cell r="O909">
            <v>0</v>
          </cell>
          <cell r="P909">
            <v>441000</v>
          </cell>
          <cell r="Q909">
            <v>3958000</v>
          </cell>
          <cell r="R909">
            <v>0</v>
          </cell>
          <cell r="S909">
            <v>0</v>
          </cell>
          <cell r="T909">
            <v>0</v>
          </cell>
          <cell r="U909">
            <v>0</v>
          </cell>
          <cell r="V909">
            <v>0</v>
          </cell>
          <cell r="W909">
            <v>0</v>
          </cell>
        </row>
        <row r="910">
          <cell r="I910" t="str">
            <v>Hi Desert 115/33 - Increase transformer capacity from 50.0 to 112.0 MVA. Add 1-33 kV circuit for a total of 5.</v>
          </cell>
          <cell r="J910">
            <v>40695</v>
          </cell>
          <cell r="N910">
            <v>0</v>
          </cell>
          <cell r="P910">
            <v>790000</v>
          </cell>
          <cell r="Q910">
            <v>6839000</v>
          </cell>
        </row>
        <row r="911">
          <cell r="O911">
            <v>0</v>
          </cell>
          <cell r="P911">
            <v>790000</v>
          </cell>
          <cell r="Q911">
            <v>6839000</v>
          </cell>
          <cell r="R911">
            <v>0</v>
          </cell>
          <cell r="S911">
            <v>0</v>
          </cell>
          <cell r="T911">
            <v>0</v>
          </cell>
          <cell r="U911">
            <v>0</v>
          </cell>
          <cell r="V911">
            <v>0</v>
          </cell>
          <cell r="W911">
            <v>0</v>
          </cell>
        </row>
        <row r="912">
          <cell r="I912" t="str">
            <v>Antelope-Bailey-WindHub System 66kV Reconfiguration</v>
          </cell>
          <cell r="J912">
            <v>41061</v>
          </cell>
          <cell r="N912">
            <v>0</v>
          </cell>
          <cell r="P912">
            <v>0</v>
          </cell>
          <cell r="Q912">
            <v>0</v>
          </cell>
        </row>
        <row r="913">
          <cell r="O913">
            <v>0</v>
          </cell>
          <cell r="P913">
            <v>0</v>
          </cell>
          <cell r="Q913">
            <v>0</v>
          </cell>
          <cell r="R913">
            <v>0</v>
          </cell>
          <cell r="S913">
            <v>0</v>
          </cell>
          <cell r="T913">
            <v>0</v>
          </cell>
          <cell r="U913">
            <v>0</v>
          </cell>
          <cell r="V913">
            <v>0</v>
          </cell>
          <cell r="W913">
            <v>0</v>
          </cell>
        </row>
        <row r="914">
          <cell r="I914" t="str">
            <v>Downs 33/12 -Convert Downs Substation to a 56MVA-115/12 Substation</v>
          </cell>
          <cell r="J914">
            <v>40695</v>
          </cell>
          <cell r="N914">
            <v>0</v>
          </cell>
          <cell r="P914">
            <v>0</v>
          </cell>
          <cell r="Q914">
            <v>7000000</v>
          </cell>
        </row>
        <row r="915">
          <cell r="O915">
            <v>0</v>
          </cell>
          <cell r="P915">
            <v>0</v>
          </cell>
          <cell r="Q915">
            <v>7000000</v>
          </cell>
          <cell r="R915">
            <v>0</v>
          </cell>
          <cell r="S915">
            <v>0</v>
          </cell>
          <cell r="T915">
            <v>0</v>
          </cell>
          <cell r="U915">
            <v>0</v>
          </cell>
          <cell r="V915">
            <v>0</v>
          </cell>
          <cell r="W915">
            <v>0</v>
          </cell>
        </row>
        <row r="916">
          <cell r="H916" t="str">
            <v>A007</v>
          </cell>
          <cell r="I916" t="str">
            <v>Construct a new 56MVA substation: Add two 66/12- 28MVA TRANSFORMER BANKS, four 12KV LINE POSITION 1-CB, a 12KV CAPACITOR BANK 1-CB, 2-4.8 Mvar Capacitor Banks.  Design all other components as to allow the use of 130% of transformer nameplate.  Install tra</v>
          </cell>
          <cell r="J916">
            <v>41061</v>
          </cell>
          <cell r="N916">
            <v>0</v>
          </cell>
          <cell r="O916">
            <v>250000</v>
          </cell>
          <cell r="P916">
            <v>107000.308</v>
          </cell>
        </row>
        <row r="917">
          <cell r="O917">
            <v>250000</v>
          </cell>
          <cell r="P917">
            <v>107000.308</v>
          </cell>
          <cell r="Q917">
            <v>0</v>
          </cell>
          <cell r="R917">
            <v>0</v>
          </cell>
          <cell r="S917">
            <v>0</v>
          </cell>
          <cell r="T917">
            <v>0</v>
          </cell>
          <cell r="U917">
            <v>0</v>
          </cell>
          <cell r="V917">
            <v>0</v>
          </cell>
          <cell r="W917">
            <v>0</v>
          </cell>
        </row>
        <row r="918">
          <cell r="I918" t="str">
            <v>Alder: add 1-12kv circuit position</v>
          </cell>
          <cell r="J918">
            <v>40330</v>
          </cell>
          <cell r="N918">
            <v>0</v>
          </cell>
          <cell r="O918">
            <v>0</v>
          </cell>
          <cell r="P918">
            <v>242000</v>
          </cell>
          <cell r="Q918">
            <v>0</v>
          </cell>
          <cell r="R918">
            <v>0</v>
          </cell>
          <cell r="S918">
            <v>0</v>
          </cell>
          <cell r="T918">
            <v>0</v>
          </cell>
          <cell r="U918">
            <v>0</v>
          </cell>
          <cell r="V918">
            <v>0</v>
          </cell>
          <cell r="W918">
            <v>0</v>
          </cell>
        </row>
        <row r="919">
          <cell r="H919">
            <v>800063334</v>
          </cell>
          <cell r="I919" t="str">
            <v>Alder 66/12 - Equip 1-12 kV circuit for a total of 16.
Alder Sub:  Equip 1-12 kV circuit position with UG getaway.</v>
          </cell>
          <cell r="J919">
            <v>40695</v>
          </cell>
          <cell r="O919">
            <v>0</v>
          </cell>
        </row>
        <row r="920">
          <cell r="O920">
            <v>0</v>
          </cell>
          <cell r="P920">
            <v>242000</v>
          </cell>
          <cell r="Q920">
            <v>0</v>
          </cell>
          <cell r="R920">
            <v>0</v>
          </cell>
          <cell r="S920">
            <v>0</v>
          </cell>
          <cell r="T920">
            <v>0</v>
          </cell>
          <cell r="U920">
            <v>0</v>
          </cell>
          <cell r="V920">
            <v>0</v>
          </cell>
          <cell r="W920">
            <v>0</v>
          </cell>
        </row>
        <row r="921">
          <cell r="H921" t="str">
            <v>800205307</v>
          </cell>
          <cell r="I921" t="str">
            <v>Dinosaur 115/12 - Licensing for new substation.</v>
          </cell>
          <cell r="J921">
            <v>41426</v>
          </cell>
          <cell r="N921">
            <v>0</v>
          </cell>
          <cell r="O921">
            <v>350000</v>
          </cell>
        </row>
        <row r="922">
          <cell r="O922">
            <v>350000</v>
          </cell>
          <cell r="P922">
            <v>0</v>
          </cell>
          <cell r="Q922">
            <v>0</v>
          </cell>
          <cell r="R922">
            <v>0</v>
          </cell>
          <cell r="S922">
            <v>0</v>
          </cell>
          <cell r="T922">
            <v>0</v>
          </cell>
          <cell r="U922">
            <v>0</v>
          </cell>
          <cell r="V922">
            <v>0</v>
          </cell>
          <cell r="W922">
            <v>0</v>
          </cell>
        </row>
        <row r="923">
          <cell r="H923" t="str">
            <v>800205310</v>
          </cell>
          <cell r="I923" t="str">
            <v>Macarthur Sub: Add the second 28MVA 66/12kV transformer in a back-to-back configuration with the existing bank #3. Replace existing low side bank CB (breaker 313) with a 3500A Breaker. Reconductor all existing 3" IPS bus sections to 3.5" E.H. IPS. Upgrade</v>
          </cell>
          <cell r="J923">
            <v>40330</v>
          </cell>
          <cell r="N923">
            <v>0</v>
          </cell>
          <cell r="O923">
            <v>275000</v>
          </cell>
          <cell r="P923">
            <v>1832915.2760400001</v>
          </cell>
        </row>
        <row r="924">
          <cell r="O924">
            <v>275000</v>
          </cell>
          <cell r="P924">
            <v>1832915.2760400001</v>
          </cell>
          <cell r="Q924">
            <v>0</v>
          </cell>
          <cell r="R924">
            <v>0</v>
          </cell>
          <cell r="S924">
            <v>0</v>
          </cell>
          <cell r="T924">
            <v>0</v>
          </cell>
          <cell r="U924">
            <v>0</v>
          </cell>
          <cell r="V924">
            <v>0</v>
          </cell>
          <cell r="W924">
            <v>0</v>
          </cell>
        </row>
        <row r="925">
          <cell r="I925" t="str">
            <v>Antelope-Bailey-WindHub System 66kV Reconfiguration</v>
          </cell>
          <cell r="J925">
            <v>41061</v>
          </cell>
          <cell r="N925">
            <v>0</v>
          </cell>
          <cell r="P925">
            <v>0</v>
          </cell>
          <cell r="Q925">
            <v>0</v>
          </cell>
        </row>
        <row r="926">
          <cell r="I926" t="str">
            <v xml:space="preserve">Arbwind-Monolith: Sub-Trans 66kv lines </v>
          </cell>
          <cell r="J926">
            <v>41061</v>
          </cell>
          <cell r="N926">
            <v>0</v>
          </cell>
          <cell r="P926">
            <v>0</v>
          </cell>
          <cell r="Q926">
            <v>0</v>
          </cell>
        </row>
        <row r="927">
          <cell r="I927" t="str">
            <v>Wiindhub-Canwind-Enwind-Varwind: Sub-Trans 66kv lines</v>
          </cell>
          <cell r="J927">
            <v>41061</v>
          </cell>
          <cell r="N927">
            <v>0</v>
          </cell>
          <cell r="P927">
            <v>0</v>
          </cell>
          <cell r="Q927">
            <v>0</v>
          </cell>
        </row>
        <row r="928">
          <cell r="I928" t="str">
            <v>CalCement-Rosamond: Sub-Trans 66kv lines</v>
          </cell>
          <cell r="J928">
            <v>41061</v>
          </cell>
          <cell r="N928">
            <v>0</v>
          </cell>
          <cell r="P928">
            <v>0</v>
          </cell>
          <cell r="Q928">
            <v>0</v>
          </cell>
        </row>
        <row r="929">
          <cell r="I929" t="str">
            <v>Windhub-Goldtown-Morwind: Sub-Trans 66kv lines</v>
          </cell>
          <cell r="J929">
            <v>41061</v>
          </cell>
          <cell r="N929">
            <v>0</v>
          </cell>
          <cell r="P929">
            <v>0</v>
          </cell>
          <cell r="Q929">
            <v>0</v>
          </cell>
        </row>
        <row r="930">
          <cell r="I930" t="str">
            <v>Windhub-Midwind-Monlilth: Sub-Trans 66kv lines</v>
          </cell>
          <cell r="J930">
            <v>41061</v>
          </cell>
          <cell r="N930">
            <v>0</v>
          </cell>
          <cell r="P930">
            <v>0</v>
          </cell>
          <cell r="Q930">
            <v>0</v>
          </cell>
        </row>
        <row r="931">
          <cell r="I931" t="str">
            <v>Windhub-CalCement-Monolilth: Sub-Trans 66kv lines</v>
          </cell>
          <cell r="J931">
            <v>41061</v>
          </cell>
          <cell r="N931">
            <v>0</v>
          </cell>
          <cell r="P931">
            <v>0</v>
          </cell>
          <cell r="Q931">
            <v>0</v>
          </cell>
        </row>
        <row r="932">
          <cell r="I932" t="str">
            <v>Calcement-Windpark: Sub-Trans 66kv lines</v>
          </cell>
          <cell r="J932">
            <v>41061</v>
          </cell>
          <cell r="N932">
            <v>0</v>
          </cell>
          <cell r="P932">
            <v>0</v>
          </cell>
          <cell r="Q932">
            <v>0</v>
          </cell>
        </row>
        <row r="933">
          <cell r="I933" t="str">
            <v>Windhub-Calcement: Sub-Trans 66kv lines</v>
          </cell>
          <cell r="J933">
            <v>41061</v>
          </cell>
          <cell r="N933">
            <v>0</v>
          </cell>
          <cell r="P933">
            <v>0</v>
          </cell>
          <cell r="Q933">
            <v>0</v>
          </cell>
        </row>
        <row r="934">
          <cell r="I934" t="str">
            <v>Antelope-Rosamond: Sub-Trans 66kv lines</v>
          </cell>
          <cell r="J934">
            <v>41061</v>
          </cell>
          <cell r="N934">
            <v>0</v>
          </cell>
          <cell r="P934">
            <v>0</v>
          </cell>
          <cell r="Q934">
            <v>0</v>
          </cell>
        </row>
        <row r="935">
          <cell r="I935" t="str">
            <v>Windhub-Corum-Great Lakes: Sub-Trans 66kv lines</v>
          </cell>
          <cell r="J935">
            <v>41061</v>
          </cell>
          <cell r="N935">
            <v>0</v>
          </cell>
          <cell r="P935">
            <v>0</v>
          </cell>
          <cell r="Q935">
            <v>0</v>
          </cell>
        </row>
        <row r="936">
          <cell r="I936" t="str">
            <v>Bailey-Gorman #2: Sub-Trans 66kv lines</v>
          </cell>
          <cell r="J936">
            <v>41061</v>
          </cell>
          <cell r="N936">
            <v>0</v>
          </cell>
          <cell r="P936">
            <v>0</v>
          </cell>
          <cell r="Q936">
            <v>0</v>
          </cell>
        </row>
        <row r="937">
          <cell r="I937" t="str">
            <v>Gorman-Kern River #1: Sub-Trans 66kv lines</v>
          </cell>
          <cell r="J937">
            <v>41061</v>
          </cell>
          <cell r="N937">
            <v>0</v>
          </cell>
          <cell r="P937">
            <v>0</v>
          </cell>
          <cell r="Q937">
            <v>0</v>
          </cell>
        </row>
        <row r="938">
          <cell r="I938" t="str">
            <v>Antelope-Neenach: Sub-Trans 66kv lines</v>
          </cell>
          <cell r="J938">
            <v>41061</v>
          </cell>
          <cell r="N938">
            <v>0</v>
          </cell>
          <cell r="P938">
            <v>0</v>
          </cell>
          <cell r="Q938">
            <v>0</v>
          </cell>
        </row>
        <row r="939">
          <cell r="I939" t="str">
            <v xml:space="preserve">Antelope: </v>
          </cell>
          <cell r="J939">
            <v>41061</v>
          </cell>
          <cell r="N939">
            <v>0</v>
          </cell>
          <cell r="P939">
            <v>95000</v>
          </cell>
          <cell r="Q939">
            <v>205000</v>
          </cell>
        </row>
        <row r="940">
          <cell r="I940" t="str">
            <v>Arbwind:</v>
          </cell>
          <cell r="J940">
            <v>41061</v>
          </cell>
          <cell r="N940">
            <v>0</v>
          </cell>
          <cell r="P940">
            <v>50000</v>
          </cell>
          <cell r="Q940">
            <v>115000</v>
          </cell>
        </row>
        <row r="941">
          <cell r="I941" t="str">
            <v>Enwind:</v>
          </cell>
          <cell r="J941">
            <v>41061</v>
          </cell>
          <cell r="N941">
            <v>0</v>
          </cell>
          <cell r="P941">
            <v>50000</v>
          </cell>
          <cell r="Q941">
            <v>115000</v>
          </cell>
        </row>
        <row r="942">
          <cell r="I942" t="str">
            <v>Canwind:</v>
          </cell>
          <cell r="J942">
            <v>41061</v>
          </cell>
          <cell r="N942">
            <v>0</v>
          </cell>
          <cell r="P942">
            <v>50000</v>
          </cell>
          <cell r="Q942">
            <v>115000</v>
          </cell>
        </row>
        <row r="943">
          <cell r="I943" t="str">
            <v>Morwind:</v>
          </cell>
          <cell r="J943">
            <v>41061</v>
          </cell>
          <cell r="N943">
            <v>0</v>
          </cell>
          <cell r="P943">
            <v>50000</v>
          </cell>
          <cell r="Q943">
            <v>115000</v>
          </cell>
        </row>
        <row r="944">
          <cell r="I944" t="str">
            <v>Midwind:</v>
          </cell>
          <cell r="J944">
            <v>41061</v>
          </cell>
          <cell r="N944">
            <v>0</v>
          </cell>
          <cell r="P944">
            <v>125000</v>
          </cell>
          <cell r="Q944">
            <v>505000</v>
          </cell>
        </row>
        <row r="945">
          <cell r="I945" t="str">
            <v>Lancaster:</v>
          </cell>
          <cell r="J945">
            <v>41061</v>
          </cell>
          <cell r="N945">
            <v>0</v>
          </cell>
          <cell r="P945">
            <v>40000</v>
          </cell>
          <cell r="Q945">
            <v>120000</v>
          </cell>
        </row>
        <row r="946">
          <cell r="I946" t="str">
            <v>Bailey:</v>
          </cell>
          <cell r="J946">
            <v>41061</v>
          </cell>
          <cell r="N946">
            <v>0</v>
          </cell>
          <cell r="P946">
            <v>2600000</v>
          </cell>
          <cell r="Q946">
            <v>2700000</v>
          </cell>
        </row>
        <row r="947">
          <cell r="I947" t="str">
            <v>WindHub:</v>
          </cell>
          <cell r="J947">
            <v>41061</v>
          </cell>
          <cell r="N947">
            <v>0</v>
          </cell>
          <cell r="P947">
            <v>15000000</v>
          </cell>
          <cell r="Q947">
            <v>26000000</v>
          </cell>
        </row>
        <row r="948">
          <cell r="I948" t="str">
            <v>CalCement:</v>
          </cell>
          <cell r="J948">
            <v>41061</v>
          </cell>
          <cell r="N948">
            <v>0</v>
          </cell>
          <cell r="P948">
            <v>130000</v>
          </cell>
          <cell r="Q948">
            <v>510000</v>
          </cell>
        </row>
        <row r="949">
          <cell r="I949" t="str">
            <v>Monolilth:</v>
          </cell>
          <cell r="J949">
            <v>41061</v>
          </cell>
          <cell r="N949">
            <v>0</v>
          </cell>
          <cell r="P949">
            <v>50000</v>
          </cell>
          <cell r="Q949">
            <v>140000</v>
          </cell>
        </row>
        <row r="950">
          <cell r="I950" t="str">
            <v>Goldtown:</v>
          </cell>
          <cell r="J950">
            <v>41061</v>
          </cell>
          <cell r="N950">
            <v>0</v>
          </cell>
          <cell r="P950">
            <v>40000</v>
          </cell>
          <cell r="Q950">
            <v>140000</v>
          </cell>
        </row>
        <row r="951">
          <cell r="I951" t="str">
            <v>Corum:</v>
          </cell>
          <cell r="J951">
            <v>41061</v>
          </cell>
          <cell r="N951">
            <v>0</v>
          </cell>
          <cell r="P951">
            <v>45000</v>
          </cell>
          <cell r="Q951">
            <v>125000</v>
          </cell>
        </row>
        <row r="952">
          <cell r="I952" t="str">
            <v>Rosamond:</v>
          </cell>
          <cell r="J952">
            <v>41061</v>
          </cell>
          <cell r="N952">
            <v>0</v>
          </cell>
          <cell r="P952">
            <v>40000</v>
          </cell>
          <cell r="Q952">
            <v>200000</v>
          </cell>
        </row>
        <row r="953">
          <cell r="I953" t="str">
            <v>Neenach:</v>
          </cell>
          <cell r="J953">
            <v>41061</v>
          </cell>
          <cell r="N953">
            <v>0</v>
          </cell>
          <cell r="P953">
            <v>55000</v>
          </cell>
          <cell r="Q953">
            <v>105000</v>
          </cell>
        </row>
        <row r="954">
          <cell r="I954" t="str">
            <v>Gorman:</v>
          </cell>
          <cell r="J954">
            <v>41061</v>
          </cell>
          <cell r="N954">
            <v>0</v>
          </cell>
          <cell r="P954">
            <v>50000</v>
          </cell>
          <cell r="Q954">
            <v>70000</v>
          </cell>
        </row>
        <row r="955">
          <cell r="O955">
            <v>0</v>
          </cell>
          <cell r="P955">
            <v>18470000</v>
          </cell>
          <cell r="Q955">
            <v>31280000</v>
          </cell>
          <cell r="R955">
            <v>0</v>
          </cell>
          <cell r="S955">
            <v>0</v>
          </cell>
          <cell r="T955">
            <v>0</v>
          </cell>
          <cell r="U955">
            <v>0</v>
          </cell>
          <cell r="V955">
            <v>0</v>
          </cell>
          <cell r="W955">
            <v>0</v>
          </cell>
        </row>
        <row r="956">
          <cell r="H956" t="str">
            <v>800063264</v>
          </cell>
          <cell r="I956" t="str">
            <v>LANCASTER</v>
          </cell>
          <cell r="J956">
            <v>40087</v>
          </cell>
          <cell r="K956" t="str">
            <v>X. Vazquez</v>
          </cell>
          <cell r="M956">
            <v>0</v>
          </cell>
          <cell r="N956">
            <v>0</v>
          </cell>
          <cell r="O956">
            <v>383000</v>
          </cell>
          <cell r="P956">
            <v>0</v>
          </cell>
          <cell r="Q956">
            <v>0</v>
          </cell>
          <cell r="R956">
            <v>0</v>
          </cell>
          <cell r="S956">
            <v>0</v>
          </cell>
          <cell r="T956">
            <v>0</v>
          </cell>
          <cell r="U956">
            <v>0</v>
          </cell>
          <cell r="V956">
            <v>0</v>
          </cell>
          <cell r="W956">
            <v>0</v>
          </cell>
        </row>
        <row r="957">
          <cell r="H957" t="str">
            <v>800062740</v>
          </cell>
          <cell r="I957" t="str">
            <v>ANTELOPE</v>
          </cell>
          <cell r="J957">
            <v>40087</v>
          </cell>
          <cell r="K957" t="str">
            <v>X. Vazquez</v>
          </cell>
          <cell r="M957">
            <v>0</v>
          </cell>
          <cell r="N957">
            <v>0</v>
          </cell>
          <cell r="O957">
            <v>191000</v>
          </cell>
          <cell r="P957">
            <v>0</v>
          </cell>
          <cell r="Q957">
            <v>0</v>
          </cell>
          <cell r="R957">
            <v>0</v>
          </cell>
          <cell r="S957">
            <v>0</v>
          </cell>
          <cell r="T957">
            <v>0</v>
          </cell>
          <cell r="U957">
            <v>0</v>
          </cell>
          <cell r="V957">
            <v>0</v>
          </cell>
          <cell r="W957">
            <v>0</v>
          </cell>
        </row>
        <row r="958">
          <cell r="H958" t="str">
            <v>800063260</v>
          </cell>
          <cell r="I958" t="str">
            <v xml:space="preserve">DEL SUR </v>
          </cell>
          <cell r="J958">
            <v>40087</v>
          </cell>
          <cell r="K958" t="str">
            <v>X. Vazquez</v>
          </cell>
          <cell r="M958">
            <v>0</v>
          </cell>
          <cell r="N958">
            <v>0</v>
          </cell>
          <cell r="O958">
            <v>306000</v>
          </cell>
          <cell r="P958">
            <v>0</v>
          </cell>
          <cell r="Q958">
            <v>0</v>
          </cell>
          <cell r="R958">
            <v>0</v>
          </cell>
          <cell r="S958">
            <v>0</v>
          </cell>
          <cell r="T958">
            <v>0</v>
          </cell>
          <cell r="U958">
            <v>0</v>
          </cell>
          <cell r="V958">
            <v>0</v>
          </cell>
          <cell r="W958">
            <v>0</v>
          </cell>
        </row>
        <row r="959">
          <cell r="H959" t="str">
            <v>800063201</v>
          </cell>
          <cell r="I959" t="str">
            <v>PURIFY</v>
          </cell>
          <cell r="J959">
            <v>40087</v>
          </cell>
          <cell r="K959" t="str">
            <v>X. Vazquez</v>
          </cell>
          <cell r="M959">
            <v>0</v>
          </cell>
          <cell r="N959">
            <v>0</v>
          </cell>
          <cell r="O959">
            <v>994000</v>
          </cell>
          <cell r="P959">
            <v>0</v>
          </cell>
          <cell r="Q959">
            <v>0</v>
          </cell>
          <cell r="R959">
            <v>0</v>
          </cell>
          <cell r="S959">
            <v>0</v>
          </cell>
          <cell r="T959">
            <v>0</v>
          </cell>
          <cell r="U959">
            <v>0</v>
          </cell>
          <cell r="V959">
            <v>0</v>
          </cell>
          <cell r="W959">
            <v>0</v>
          </cell>
        </row>
        <row r="960">
          <cell r="H960" t="str">
            <v>800063261</v>
          </cell>
          <cell r="I960" t="str">
            <v>GOLDTOWN</v>
          </cell>
          <cell r="J960">
            <v>40087</v>
          </cell>
          <cell r="K960" t="str">
            <v>X. Vazquez</v>
          </cell>
          <cell r="M960">
            <v>0</v>
          </cell>
          <cell r="N960">
            <v>0</v>
          </cell>
          <cell r="O960">
            <v>77000</v>
          </cell>
          <cell r="P960">
            <v>0</v>
          </cell>
          <cell r="Q960">
            <v>0</v>
          </cell>
          <cell r="R960">
            <v>0</v>
          </cell>
          <cell r="S960">
            <v>0</v>
          </cell>
          <cell r="T960">
            <v>0</v>
          </cell>
          <cell r="U960">
            <v>0</v>
          </cell>
          <cell r="V960">
            <v>0</v>
          </cell>
          <cell r="W960">
            <v>0</v>
          </cell>
        </row>
        <row r="961">
          <cell r="I961" t="str">
            <v>GOLDTOWN LANCASTER</v>
          </cell>
          <cell r="J961">
            <v>40087</v>
          </cell>
          <cell r="K961" t="str">
            <v>X. Vazquez</v>
          </cell>
          <cell r="M961">
            <v>0</v>
          </cell>
          <cell r="N961">
            <v>0</v>
          </cell>
          <cell r="O961">
            <v>1255000</v>
          </cell>
          <cell r="P961">
            <v>0</v>
          </cell>
          <cell r="Q961">
            <v>0</v>
          </cell>
          <cell r="R961">
            <v>0</v>
          </cell>
          <cell r="S961">
            <v>0</v>
          </cell>
          <cell r="T961">
            <v>0</v>
          </cell>
          <cell r="U961">
            <v>0</v>
          </cell>
          <cell r="V961">
            <v>0</v>
          </cell>
          <cell r="W961">
            <v>0</v>
          </cell>
        </row>
        <row r="962">
          <cell r="O962">
            <v>3206000</v>
          </cell>
          <cell r="P962">
            <v>0</v>
          </cell>
          <cell r="Q962">
            <v>0</v>
          </cell>
          <cell r="R962">
            <v>0</v>
          </cell>
          <cell r="S962">
            <v>0</v>
          </cell>
          <cell r="T962">
            <v>0</v>
          </cell>
          <cell r="U962">
            <v>0</v>
          </cell>
          <cell r="V962">
            <v>0</v>
          </cell>
          <cell r="W962">
            <v>0</v>
          </cell>
        </row>
        <row r="963">
          <cell r="O963">
            <v>299904839.0333333</v>
          </cell>
          <cell r="P963">
            <v>303628759.34856004</v>
          </cell>
          <cell r="Q963">
            <v>353015132.16245341</v>
          </cell>
          <cell r="R963">
            <v>262978022.40000001</v>
          </cell>
          <cell r="S963">
            <v>264354445.15797257</v>
          </cell>
          <cell r="T963">
            <v>236627000</v>
          </cell>
          <cell r="U963">
            <v>190158000</v>
          </cell>
          <cell r="V963">
            <v>195038000</v>
          </cell>
          <cell r="W963">
            <v>165056000</v>
          </cell>
        </row>
        <row r="964">
          <cell r="N964">
            <v>0</v>
          </cell>
        </row>
        <row r="965">
          <cell r="H965" t="str">
            <v>800062640</v>
          </cell>
          <cell r="I965" t="str">
            <v>RECTOR SUB: ADD 14.4 MVAR SWITCHED CAPACITOR BANK</v>
          </cell>
          <cell r="J965">
            <v>39600</v>
          </cell>
          <cell r="K965" t="str">
            <v>T. Yim</v>
          </cell>
          <cell r="M965">
            <v>0</v>
          </cell>
          <cell r="N965">
            <v>0</v>
          </cell>
          <cell r="O965">
            <v>0</v>
          </cell>
          <cell r="P965">
            <v>0</v>
          </cell>
          <cell r="Q965">
            <v>0</v>
          </cell>
          <cell r="R965">
            <v>0</v>
          </cell>
          <cell r="S965">
            <v>0</v>
          </cell>
          <cell r="T965">
            <v>0</v>
          </cell>
          <cell r="U965">
            <v>0</v>
          </cell>
          <cell r="V965">
            <v>0</v>
          </cell>
          <cell r="W965">
            <v>0</v>
          </cell>
        </row>
        <row r="966">
          <cell r="I966" t="str">
            <v>VIEJO: ADD 28.8MVAR SWITCHED CAPACITOR BANK</v>
          </cell>
          <cell r="J966">
            <v>41061</v>
          </cell>
          <cell r="K966" t="str">
            <v>T. Yim</v>
          </cell>
          <cell r="M966">
            <v>0</v>
          </cell>
          <cell r="N966">
            <v>0</v>
          </cell>
          <cell r="O966">
            <v>0</v>
          </cell>
          <cell r="P966">
            <v>0</v>
          </cell>
          <cell r="Q966">
            <v>150000</v>
          </cell>
          <cell r="R966">
            <v>1160000</v>
          </cell>
          <cell r="S966">
            <v>0</v>
          </cell>
          <cell r="T966">
            <v>0</v>
          </cell>
          <cell r="U966">
            <v>0</v>
          </cell>
          <cell r="V966">
            <v>0</v>
          </cell>
          <cell r="W966">
            <v>0</v>
          </cell>
        </row>
        <row r="967">
          <cell r="H967" t="str">
            <v>800063013</v>
          </cell>
          <cell r="I967" t="str">
            <v>OLINDA: ADD 28.8MVAR SWITCHED CAPACITOR BANK</v>
          </cell>
          <cell r="J967">
            <v>40178</v>
          </cell>
          <cell r="K967" t="str">
            <v>T. Yim</v>
          </cell>
          <cell r="M967">
            <v>0</v>
          </cell>
          <cell r="N967">
            <v>0</v>
          </cell>
          <cell r="O967">
            <v>570000</v>
          </cell>
          <cell r="P967">
            <v>0</v>
          </cell>
          <cell r="Q967">
            <v>0</v>
          </cell>
          <cell r="R967">
            <v>0</v>
          </cell>
          <cell r="S967">
            <v>0</v>
          </cell>
          <cell r="T967">
            <v>0</v>
          </cell>
          <cell r="U967">
            <v>0</v>
          </cell>
          <cell r="V967">
            <v>0</v>
          </cell>
          <cell r="W967">
            <v>0</v>
          </cell>
        </row>
        <row r="968">
          <cell r="O968">
            <v>570000</v>
          </cell>
          <cell r="P968">
            <v>0</v>
          </cell>
          <cell r="Q968">
            <v>150000</v>
          </cell>
          <cell r="R968">
            <v>1160000</v>
          </cell>
          <cell r="S968">
            <v>0</v>
          </cell>
          <cell r="T968">
            <v>0</v>
          </cell>
          <cell r="U968">
            <v>0</v>
          </cell>
          <cell r="V968">
            <v>0</v>
          </cell>
          <cell r="W968">
            <v>0</v>
          </cell>
        </row>
        <row r="969">
          <cell r="H969">
            <v>800060357</v>
          </cell>
          <cell r="I969" t="str">
            <v>Remove and replace the existing severely corroded Aesthetic “A-Frame” structures and concrete footings along El Segundo-El Nido 220kV transmission line route, structures M0-T5 thru M1-T11.</v>
          </cell>
          <cell r="J969">
            <v>40057</v>
          </cell>
          <cell r="N969">
            <v>100</v>
          </cell>
          <cell r="O969">
            <v>3303000</v>
          </cell>
        </row>
        <row r="970">
          <cell r="O970">
            <v>3303000</v>
          </cell>
          <cell r="P970">
            <v>0</v>
          </cell>
          <cell r="Q970">
            <v>0</v>
          </cell>
          <cell r="R970">
            <v>0</v>
          </cell>
          <cell r="S970">
            <v>0</v>
          </cell>
          <cell r="T970">
            <v>0</v>
          </cell>
          <cell r="U970">
            <v>0</v>
          </cell>
          <cell r="V970">
            <v>0</v>
          </cell>
          <cell r="W970">
            <v>0</v>
          </cell>
        </row>
        <row r="971">
          <cell r="H971" t="str">
            <v>800060204</v>
          </cell>
          <cell r="I971" t="str">
            <v>GOULD-LA CANADA 66KV T/L (C.381): FOOTHILL BLVD. TO         SRS IN LA CANADA.  REPLACE .81 MILES OF 1750 AL CABLE       WITH 2000CU CABLE.</v>
          </cell>
          <cell r="J971">
            <v>41061</v>
          </cell>
          <cell r="K971" t="str">
            <v>S.V. Murthy</v>
          </cell>
          <cell r="M971">
            <v>0</v>
          </cell>
          <cell r="N971">
            <v>0</v>
          </cell>
          <cell r="O971">
            <v>0</v>
          </cell>
          <cell r="P971">
            <v>0</v>
          </cell>
          <cell r="Q971">
            <v>816000</v>
          </cell>
          <cell r="R971">
            <v>655000</v>
          </cell>
          <cell r="S971">
            <v>0</v>
          </cell>
          <cell r="T971">
            <v>0</v>
          </cell>
          <cell r="U971">
            <v>0</v>
          </cell>
          <cell r="V971">
            <v>0</v>
          </cell>
          <cell r="W971">
            <v>0</v>
          </cell>
        </row>
        <row r="972">
          <cell r="O972">
            <v>0</v>
          </cell>
          <cell r="P972">
            <v>0</v>
          </cell>
          <cell r="Q972">
            <v>816000</v>
          </cell>
          <cell r="R972">
            <v>655000</v>
          </cell>
          <cell r="S972">
            <v>0</v>
          </cell>
          <cell r="T972">
            <v>0</v>
          </cell>
          <cell r="U972">
            <v>0</v>
          </cell>
          <cell r="V972">
            <v>0</v>
          </cell>
          <cell r="W972">
            <v>0</v>
          </cell>
        </row>
        <row r="973">
          <cell r="H973">
            <v>800062827</v>
          </cell>
          <cell r="I973" t="str">
            <v>Chino Sub: Equip a 66kv line</v>
          </cell>
          <cell r="J973" t="str">
            <v>?</v>
          </cell>
          <cell r="K973" t="str">
            <v>S. Ghoraishi</v>
          </cell>
          <cell r="N973">
            <v>0</v>
          </cell>
          <cell r="O973">
            <v>0</v>
          </cell>
          <cell r="P973">
            <v>0</v>
          </cell>
          <cell r="Q973">
            <v>0</v>
          </cell>
          <cell r="R973">
            <v>0</v>
          </cell>
          <cell r="S973">
            <v>0</v>
          </cell>
          <cell r="T973">
            <v>0</v>
          </cell>
          <cell r="U973">
            <v>0</v>
          </cell>
          <cell r="V973">
            <v>0</v>
          </cell>
          <cell r="W973">
            <v>0</v>
          </cell>
        </row>
        <row r="974">
          <cell r="O974">
            <v>0</v>
          </cell>
          <cell r="P974">
            <v>0</v>
          </cell>
          <cell r="Q974">
            <v>0</v>
          </cell>
          <cell r="R974">
            <v>0</v>
          </cell>
          <cell r="S974">
            <v>0</v>
          </cell>
          <cell r="T974">
            <v>0</v>
          </cell>
          <cell r="U974">
            <v>0</v>
          </cell>
          <cell r="V974">
            <v>0</v>
          </cell>
          <cell r="W974">
            <v>0</v>
          </cell>
        </row>
        <row r="975">
          <cell r="H975">
            <v>800060040</v>
          </cell>
          <cell r="I975" t="str">
            <v>Future Mira Loma-Corona-Jeffe</v>
          </cell>
          <cell r="J975" t="str">
            <v>?</v>
          </cell>
          <cell r="K975" t="str">
            <v>S. Ghoraishi</v>
          </cell>
          <cell r="N975">
            <v>0</v>
          </cell>
          <cell r="O975">
            <v>0</v>
          </cell>
          <cell r="P975">
            <v>0</v>
          </cell>
          <cell r="Q975">
            <v>0</v>
          </cell>
          <cell r="R975">
            <v>0</v>
          </cell>
          <cell r="S975">
            <v>0</v>
          </cell>
          <cell r="T975">
            <v>0</v>
          </cell>
          <cell r="U975">
            <v>0</v>
          </cell>
          <cell r="V975">
            <v>0</v>
          </cell>
          <cell r="W975">
            <v>0</v>
          </cell>
        </row>
        <row r="976">
          <cell r="H976">
            <v>800062872</v>
          </cell>
          <cell r="I976" t="str">
            <v>Mira Loma Sub:</v>
          </cell>
          <cell r="J976" t="str">
            <v>?</v>
          </cell>
          <cell r="K976" t="str">
            <v>S. Ghoraishi</v>
          </cell>
          <cell r="N976">
            <v>0</v>
          </cell>
          <cell r="O976">
            <v>0</v>
          </cell>
          <cell r="P976">
            <v>0</v>
          </cell>
          <cell r="Q976">
            <v>0</v>
          </cell>
          <cell r="R976">
            <v>0</v>
          </cell>
          <cell r="S976">
            <v>0</v>
          </cell>
          <cell r="T976">
            <v>0</v>
          </cell>
          <cell r="U976">
            <v>0</v>
          </cell>
          <cell r="V976">
            <v>0</v>
          </cell>
          <cell r="W976">
            <v>0</v>
          </cell>
        </row>
        <row r="977">
          <cell r="H977">
            <v>800063761</v>
          </cell>
          <cell r="I977" t="str">
            <v>Jefferson Sub</v>
          </cell>
          <cell r="J977" t="str">
            <v>?</v>
          </cell>
          <cell r="K977" t="str">
            <v>S. Ghoraishi</v>
          </cell>
          <cell r="N977">
            <v>0</v>
          </cell>
          <cell r="O977">
            <v>0</v>
          </cell>
          <cell r="P977">
            <v>0</v>
          </cell>
          <cell r="Q977">
            <v>0</v>
          </cell>
          <cell r="R977">
            <v>0</v>
          </cell>
          <cell r="S977">
            <v>0</v>
          </cell>
          <cell r="T977">
            <v>0</v>
          </cell>
          <cell r="U977">
            <v>0</v>
          </cell>
          <cell r="V977">
            <v>0</v>
          </cell>
          <cell r="W977">
            <v>0</v>
          </cell>
        </row>
        <row r="978">
          <cell r="O978">
            <v>0</v>
          </cell>
          <cell r="P978">
            <v>0</v>
          </cell>
          <cell r="Q978">
            <v>0</v>
          </cell>
          <cell r="R978">
            <v>0</v>
          </cell>
          <cell r="S978">
            <v>0</v>
          </cell>
          <cell r="T978">
            <v>0</v>
          </cell>
          <cell r="U978">
            <v>0</v>
          </cell>
          <cell r="V978">
            <v>0</v>
          </cell>
          <cell r="W978">
            <v>0</v>
          </cell>
        </row>
        <row r="979">
          <cell r="H979" t="str">
            <v>800063586</v>
          </cell>
          <cell r="I979" t="str">
            <v>CALECTRIC SUB: ADD 1 115KV LINE POS</v>
          </cell>
          <cell r="J979">
            <v>40330</v>
          </cell>
          <cell r="K979" t="str">
            <v>T. Yim</v>
          </cell>
          <cell r="M979">
            <v>0</v>
          </cell>
          <cell r="N979">
            <v>0</v>
          </cell>
          <cell r="O979">
            <v>420000</v>
          </cell>
          <cell r="P979">
            <v>710000</v>
          </cell>
          <cell r="Q979">
            <v>0</v>
          </cell>
          <cell r="R979">
            <v>0</v>
          </cell>
          <cell r="S979">
            <v>0</v>
          </cell>
          <cell r="T979">
            <v>0</v>
          </cell>
          <cell r="U979">
            <v>0</v>
          </cell>
          <cell r="V979">
            <v>0</v>
          </cell>
          <cell r="W979">
            <v>0</v>
          </cell>
        </row>
        <row r="980">
          <cell r="H980" t="str">
            <v>800063687</v>
          </cell>
          <cell r="I980" t="str">
            <v>SHANDIN SUB: INSTALL RELAYS</v>
          </cell>
          <cell r="J980">
            <v>40330</v>
          </cell>
          <cell r="K980" t="str">
            <v>T. Yim</v>
          </cell>
          <cell r="M980">
            <v>0</v>
          </cell>
          <cell r="N980">
            <v>0</v>
          </cell>
          <cell r="O980">
            <v>65000</v>
          </cell>
          <cell r="P980">
            <v>55000</v>
          </cell>
          <cell r="Q980">
            <v>0</v>
          </cell>
          <cell r="R980">
            <v>0</v>
          </cell>
          <cell r="S980">
            <v>0</v>
          </cell>
          <cell r="T980">
            <v>0</v>
          </cell>
          <cell r="U980">
            <v>0</v>
          </cell>
          <cell r="V980">
            <v>0</v>
          </cell>
          <cell r="W980">
            <v>0</v>
          </cell>
        </row>
        <row r="981">
          <cell r="O981">
            <v>485000</v>
          </cell>
          <cell r="P981">
            <v>765000</v>
          </cell>
          <cell r="Q981">
            <v>0</v>
          </cell>
          <cell r="R981">
            <v>0</v>
          </cell>
          <cell r="S981">
            <v>0</v>
          </cell>
          <cell r="T981">
            <v>0</v>
          </cell>
          <cell r="U981">
            <v>0</v>
          </cell>
          <cell r="V981">
            <v>0</v>
          </cell>
          <cell r="W981">
            <v>0</v>
          </cell>
        </row>
        <row r="982">
          <cell r="I982" t="str">
            <v>CHINO-GANESHA-PLASTIC 66KV: BUNDLE 1750 UG SECTIONS</v>
          </cell>
          <cell r="J982">
            <v>41061</v>
          </cell>
          <cell r="K982" t="e">
            <v>#N/A</v>
          </cell>
          <cell r="M982">
            <v>0</v>
          </cell>
          <cell r="N982">
            <v>0</v>
          </cell>
          <cell r="O982">
            <v>0</v>
          </cell>
          <cell r="P982">
            <v>0</v>
          </cell>
          <cell r="Q982">
            <v>1592000</v>
          </cell>
          <cell r="R982">
            <v>907000</v>
          </cell>
          <cell r="S982">
            <v>0</v>
          </cell>
          <cell r="T982">
            <v>0</v>
          </cell>
          <cell r="U982">
            <v>0</v>
          </cell>
          <cell r="V982">
            <v>0</v>
          </cell>
          <cell r="W982">
            <v>0</v>
          </cell>
        </row>
        <row r="983">
          <cell r="O983">
            <v>0</v>
          </cell>
          <cell r="P983">
            <v>0</v>
          </cell>
          <cell r="Q983">
            <v>1592000</v>
          </cell>
          <cell r="R983">
            <v>907000</v>
          </cell>
          <cell r="S983">
            <v>0</v>
          </cell>
          <cell r="T983">
            <v>0</v>
          </cell>
          <cell r="U983">
            <v>0</v>
          </cell>
          <cell r="V983">
            <v>0</v>
          </cell>
          <cell r="W983">
            <v>0</v>
          </cell>
        </row>
        <row r="984">
          <cell r="I984" t="str">
            <v>SUB TRANS: RIO HONDO - DALTON - LIQUID 66KV LINE: RECONDUCTO APPROX 4.138 FT TO 2000 CU.</v>
          </cell>
          <cell r="J984">
            <v>42156</v>
          </cell>
          <cell r="K984" t="e">
            <v>#N/A</v>
          </cell>
          <cell r="M984">
            <v>0</v>
          </cell>
          <cell r="N984">
            <v>0</v>
          </cell>
          <cell r="O984">
            <v>0</v>
          </cell>
          <cell r="P984">
            <v>0</v>
          </cell>
          <cell r="Q984">
            <v>0</v>
          </cell>
          <cell r="R984">
            <v>0</v>
          </cell>
          <cell r="S984">
            <v>0</v>
          </cell>
          <cell r="T984">
            <v>819000</v>
          </cell>
          <cell r="U984">
            <v>565000</v>
          </cell>
          <cell r="V984">
            <v>0</v>
          </cell>
          <cell r="W984">
            <v>0</v>
          </cell>
        </row>
        <row r="985">
          <cell r="O985">
            <v>0</v>
          </cell>
          <cell r="P985">
            <v>0</v>
          </cell>
          <cell r="Q985">
            <v>0</v>
          </cell>
          <cell r="R985">
            <v>0</v>
          </cell>
          <cell r="S985">
            <v>0</v>
          </cell>
          <cell r="T985">
            <v>819000</v>
          </cell>
          <cell r="U985">
            <v>565000</v>
          </cell>
          <cell r="V985">
            <v>0</v>
          </cell>
          <cell r="W985">
            <v>0</v>
          </cell>
        </row>
        <row r="986">
          <cell r="I986" t="str">
            <v>RIO HONDO- DALTON-LARK ELLEN 66KV: OPEN SHIELDS ON          1750 UG SECTION.</v>
          </cell>
          <cell r="J986">
            <v>41426</v>
          </cell>
          <cell r="K986" t="e">
            <v>#N/A</v>
          </cell>
          <cell r="M986">
            <v>0</v>
          </cell>
          <cell r="N986">
            <v>0</v>
          </cell>
          <cell r="O986">
            <v>0</v>
          </cell>
          <cell r="P986">
            <v>0</v>
          </cell>
          <cell r="Q986">
            <v>0</v>
          </cell>
          <cell r="R986">
            <v>0</v>
          </cell>
          <cell r="S986">
            <v>47000</v>
          </cell>
          <cell r="T986">
            <v>0</v>
          </cell>
          <cell r="U986">
            <v>0</v>
          </cell>
          <cell r="V986">
            <v>0</v>
          </cell>
          <cell r="W986">
            <v>0</v>
          </cell>
        </row>
        <row r="987">
          <cell r="O987">
            <v>0</v>
          </cell>
          <cell r="P987">
            <v>0</v>
          </cell>
          <cell r="Q987">
            <v>0</v>
          </cell>
          <cell r="R987">
            <v>0</v>
          </cell>
          <cell r="S987">
            <v>47000</v>
          </cell>
          <cell r="T987">
            <v>0</v>
          </cell>
          <cell r="U987">
            <v>0</v>
          </cell>
          <cell r="V987">
            <v>0</v>
          </cell>
          <cell r="W987">
            <v>0</v>
          </cell>
        </row>
        <row r="988">
          <cell r="H988" t="str">
            <v>800062979</v>
          </cell>
          <cell r="I988" t="str">
            <v>BARRE: ADD 2ND "A" BANK TO "C" 66KV BUS SECTION.  ADD       220/66KV 280MVA BANK TO "C" 66KV BUS SECTION. ADD 220KV     DOUBLE BREAKER POSITION. ADD 66KV DOUBLE BREAKER POSITION   IN POS. 9.</v>
          </cell>
          <cell r="J988">
            <v>40330</v>
          </cell>
          <cell r="K988" t="e">
            <v>#N/A</v>
          </cell>
          <cell r="M988">
            <v>0</v>
          </cell>
          <cell r="N988">
            <v>0</v>
          </cell>
          <cell r="O988">
            <v>0</v>
          </cell>
          <cell r="P988">
            <v>3500000</v>
          </cell>
          <cell r="Q988">
            <v>0</v>
          </cell>
          <cell r="R988">
            <v>0</v>
          </cell>
          <cell r="S988">
            <v>0</v>
          </cell>
          <cell r="T988">
            <v>0</v>
          </cell>
          <cell r="U988">
            <v>0</v>
          </cell>
          <cell r="V988">
            <v>0</v>
          </cell>
          <cell r="W988">
            <v>0</v>
          </cell>
        </row>
        <row r="989">
          <cell r="I989" t="str">
            <v xml:space="preserve">Relocate Kinder-Lampson Line from Pos. 16 to Pos. 11. Relocate Lampson Line from Pos. 19 to Pos. 12. </v>
          </cell>
          <cell r="J989">
            <v>42887</v>
          </cell>
          <cell r="N989">
            <v>0</v>
          </cell>
          <cell r="O989">
            <v>0</v>
          </cell>
        </row>
        <row r="990">
          <cell r="O990">
            <v>0</v>
          </cell>
          <cell r="P990">
            <v>3500000</v>
          </cell>
          <cell r="Q990">
            <v>0</v>
          </cell>
          <cell r="R990">
            <v>0</v>
          </cell>
          <cell r="S990">
            <v>0</v>
          </cell>
          <cell r="T990">
            <v>0</v>
          </cell>
          <cell r="U990">
            <v>0</v>
          </cell>
          <cell r="V990">
            <v>0</v>
          </cell>
          <cell r="W990">
            <v>0</v>
          </cell>
        </row>
        <row r="991">
          <cell r="H991" t="str">
            <v>800062931</v>
          </cell>
          <cell r="I991" t="str">
            <v>DEL AMO: LOAD ROLL CYPRESS "B" SUBSTATION TO BARRE "AB"     BUS SECTION. BRAKER UP THE CYPRESS-BARRE-DEL AMO-ELY-       MARION LINE TO FORM THE DEL AMO-CYPRESS-BARRE-DEL AMO-      MARION LINE &amp; THE BARRE-ELY-MARION LINE</v>
          </cell>
          <cell r="J991">
            <v>40330</v>
          </cell>
          <cell r="K991" t="str">
            <v>T. Yim</v>
          </cell>
          <cell r="M991">
            <v>0</v>
          </cell>
          <cell r="N991">
            <v>0</v>
          </cell>
          <cell r="O991">
            <v>50000</v>
          </cell>
          <cell r="P991">
            <v>0</v>
          </cell>
          <cell r="Q991">
            <v>0</v>
          </cell>
          <cell r="R991">
            <v>0</v>
          </cell>
          <cell r="S991">
            <v>0</v>
          </cell>
          <cell r="T991">
            <v>0</v>
          </cell>
          <cell r="U991">
            <v>0</v>
          </cell>
          <cell r="V991">
            <v>0</v>
          </cell>
          <cell r="W991">
            <v>0</v>
          </cell>
        </row>
        <row r="992">
          <cell r="H992">
            <v>800062980</v>
          </cell>
          <cell r="I992" t="str">
            <v>BARRE:TRANSFER CYPRESS SUB TO BARRE AB BUS SECTION</v>
          </cell>
          <cell r="J992">
            <v>39965</v>
          </cell>
          <cell r="K992" t="str">
            <v>T. Yim</v>
          </cell>
          <cell r="N992">
            <v>0</v>
          </cell>
          <cell r="O992">
            <v>50000</v>
          </cell>
          <cell r="P992">
            <v>0</v>
          </cell>
          <cell r="Q992">
            <v>0</v>
          </cell>
          <cell r="R992">
            <v>0</v>
          </cell>
          <cell r="S992">
            <v>0</v>
          </cell>
          <cell r="T992">
            <v>0</v>
          </cell>
          <cell r="U992">
            <v>0</v>
          </cell>
          <cell r="V992">
            <v>0</v>
          </cell>
          <cell r="W992">
            <v>0</v>
          </cell>
        </row>
        <row r="993">
          <cell r="H993">
            <v>800063448</v>
          </cell>
          <cell r="I993" t="str">
            <v>CYPRESS SUB: TRANSFER CYPRESS SUB TO BARRE AB BUS SECTION</v>
          </cell>
          <cell r="J993">
            <v>39965</v>
          </cell>
          <cell r="K993" t="str">
            <v>T. Yim</v>
          </cell>
          <cell r="N993">
            <v>0</v>
          </cell>
          <cell r="O993">
            <v>0</v>
          </cell>
          <cell r="P993">
            <v>0</v>
          </cell>
          <cell r="Q993">
            <v>0</v>
          </cell>
          <cell r="R993">
            <v>0</v>
          </cell>
          <cell r="S993">
            <v>0</v>
          </cell>
          <cell r="T993">
            <v>0</v>
          </cell>
          <cell r="U993">
            <v>0</v>
          </cell>
          <cell r="V993">
            <v>0</v>
          </cell>
          <cell r="W993">
            <v>0</v>
          </cell>
        </row>
        <row r="994">
          <cell r="I994" t="str">
            <v>DEL AMO-CYPRESS #3 66KV: PROTECTION, AUTOMATION AND LINE NAME CHAMGES AS NECESSARY.</v>
          </cell>
          <cell r="J994">
            <v>39965</v>
          </cell>
          <cell r="K994" t="str">
            <v>T. Yim</v>
          </cell>
          <cell r="N994">
            <v>0</v>
          </cell>
          <cell r="O994">
            <v>30000</v>
          </cell>
          <cell r="P994">
            <v>0</v>
          </cell>
          <cell r="Q994">
            <v>0</v>
          </cell>
          <cell r="R994">
            <v>0</v>
          </cell>
          <cell r="S994">
            <v>0</v>
          </cell>
          <cell r="T994">
            <v>0</v>
          </cell>
          <cell r="U994">
            <v>0</v>
          </cell>
          <cell r="V994">
            <v>0</v>
          </cell>
          <cell r="W994">
            <v>0</v>
          </cell>
        </row>
        <row r="995">
          <cell r="I995" t="str">
            <v>MARION SUB: PROTECTION, AUTOMATION, AND LINE NAME CHANGE AS NECESSARY.</v>
          </cell>
          <cell r="J995">
            <v>39965</v>
          </cell>
          <cell r="K995" t="str">
            <v>T. Yim</v>
          </cell>
          <cell r="N995">
            <v>0</v>
          </cell>
          <cell r="O995">
            <v>50000</v>
          </cell>
          <cell r="P995">
            <v>0</v>
          </cell>
          <cell r="Q995">
            <v>0</v>
          </cell>
          <cell r="R995">
            <v>0</v>
          </cell>
          <cell r="S995">
            <v>0</v>
          </cell>
          <cell r="T995">
            <v>0</v>
          </cell>
          <cell r="U995">
            <v>0</v>
          </cell>
          <cell r="V995">
            <v>0</v>
          </cell>
          <cell r="W995">
            <v>0</v>
          </cell>
        </row>
        <row r="996">
          <cell r="H996" t="str">
            <v>800063409</v>
          </cell>
          <cell r="I996" t="str">
            <v>ELY SUB: REMOVE HCB</v>
          </cell>
          <cell r="J996">
            <v>40330</v>
          </cell>
          <cell r="K996" t="str">
            <v>T. Yim</v>
          </cell>
          <cell r="M996">
            <v>0</v>
          </cell>
          <cell r="N996">
            <v>0</v>
          </cell>
          <cell r="O996">
            <v>50000</v>
          </cell>
          <cell r="P996">
            <v>0</v>
          </cell>
          <cell r="Q996">
            <v>0</v>
          </cell>
          <cell r="R996">
            <v>0</v>
          </cell>
          <cell r="S996">
            <v>0</v>
          </cell>
          <cell r="T996">
            <v>0</v>
          </cell>
          <cell r="U996">
            <v>0</v>
          </cell>
          <cell r="V996">
            <v>0</v>
          </cell>
          <cell r="W996">
            <v>0</v>
          </cell>
        </row>
        <row r="997">
          <cell r="O997">
            <v>230000</v>
          </cell>
          <cell r="P997">
            <v>0</v>
          </cell>
          <cell r="Q997">
            <v>0</v>
          </cell>
          <cell r="R997">
            <v>0</v>
          </cell>
          <cell r="S997">
            <v>0</v>
          </cell>
          <cell r="T997">
            <v>0</v>
          </cell>
          <cell r="U997">
            <v>0</v>
          </cell>
          <cell r="V997">
            <v>0</v>
          </cell>
          <cell r="W997">
            <v>0</v>
          </cell>
        </row>
        <row r="998">
          <cell r="I998" t="str">
            <v>ELLIS SUBTRANS: REARRANGE THE 66KV CIRCUITS INTO THE        ELLIS "A" SYSTEM TO TRANSFER WAVE FROM THE "A" BUS SECTION  TO THE "C" BUS SECTION.</v>
          </cell>
          <cell r="J998">
            <v>39904</v>
          </cell>
          <cell r="K998" t="str">
            <v>T. Yim</v>
          </cell>
          <cell r="M998">
            <v>0</v>
          </cell>
          <cell r="N998">
            <v>0</v>
          </cell>
          <cell r="O998">
            <v>0</v>
          </cell>
          <cell r="P998">
            <v>0</v>
          </cell>
          <cell r="Q998">
            <v>0</v>
          </cell>
          <cell r="R998">
            <v>0</v>
          </cell>
          <cell r="S998">
            <v>0</v>
          </cell>
          <cell r="T998">
            <v>0</v>
          </cell>
          <cell r="U998">
            <v>0</v>
          </cell>
          <cell r="V998">
            <v>0</v>
          </cell>
          <cell r="W998">
            <v>0</v>
          </cell>
        </row>
        <row r="999">
          <cell r="H999" t="str">
            <v>800063001</v>
          </cell>
          <cell r="I999" t="str">
            <v>ELLIS: TRANSFER WAVE 66KV LINES FROM THE "A" SECTION OF THE "C" SECTION.</v>
          </cell>
          <cell r="J999">
            <v>39965</v>
          </cell>
          <cell r="K999" t="str">
            <v>T. Yim</v>
          </cell>
          <cell r="M999">
            <v>0</v>
          </cell>
          <cell r="N999">
            <v>0</v>
          </cell>
          <cell r="O999">
            <v>0</v>
          </cell>
          <cell r="P999">
            <v>0</v>
          </cell>
          <cell r="Q999">
            <v>0</v>
          </cell>
          <cell r="R999">
            <v>0</v>
          </cell>
          <cell r="S999">
            <v>0</v>
          </cell>
          <cell r="T999">
            <v>0</v>
          </cell>
          <cell r="U999">
            <v>0</v>
          </cell>
          <cell r="V999">
            <v>0</v>
          </cell>
          <cell r="W999">
            <v>0</v>
          </cell>
        </row>
        <row r="1000">
          <cell r="O1000">
            <v>0</v>
          </cell>
          <cell r="P1000">
            <v>0</v>
          </cell>
          <cell r="Q1000">
            <v>0</v>
          </cell>
          <cell r="R1000">
            <v>0</v>
          </cell>
          <cell r="S1000">
            <v>0</v>
          </cell>
          <cell r="T1000">
            <v>0</v>
          </cell>
          <cell r="U1000">
            <v>0</v>
          </cell>
          <cell r="V1000">
            <v>0</v>
          </cell>
          <cell r="W1000">
            <v>0</v>
          </cell>
        </row>
        <row r="1001">
          <cell r="H1001" t="str">
            <v>800060261</v>
          </cell>
          <cell r="I1001" t="str">
            <v>SUB TRANS: HINSON SUBTRANS LINES:  UNDERGROUND FIVE 66KV    CIRCUITS AT SUB TO FACILITATE SYSTEM SPLIT.  RECONFIGURE THEHINSON-LONG BEACH 66KV LINE TO FORM THE HINSON-CARBOGEN-LONGBEACH 66KV LINE.</v>
          </cell>
          <cell r="J1001">
            <v>41426</v>
          </cell>
          <cell r="K1001" t="e">
            <v>#N/A</v>
          </cell>
          <cell r="M1001">
            <v>0</v>
          </cell>
          <cell r="N1001">
            <v>0</v>
          </cell>
          <cell r="O1001">
            <v>0</v>
          </cell>
          <cell r="P1001">
            <v>0</v>
          </cell>
          <cell r="Q1001">
            <v>0</v>
          </cell>
          <cell r="R1001">
            <v>522000</v>
          </cell>
          <cell r="S1001">
            <v>1269000</v>
          </cell>
          <cell r="T1001">
            <v>0</v>
          </cell>
          <cell r="U1001">
            <v>0</v>
          </cell>
          <cell r="V1001">
            <v>0</v>
          </cell>
          <cell r="W1001">
            <v>0</v>
          </cell>
        </row>
        <row r="1002">
          <cell r="I1002" t="str">
            <v>HINSON: SPLIT 66KV SYS: ADD BUS SECTIONALIZING CIRCUIT      BREAKERS; CREATE 2-66KV BREAKER-AND-ONE-HALF POS.; CREATE   1-66KV DOUBLE BREAKER POS.</v>
          </cell>
          <cell r="J1002">
            <v>41426</v>
          </cell>
          <cell r="K1002" t="e">
            <v>#N/A</v>
          </cell>
          <cell r="M1002">
            <v>0</v>
          </cell>
          <cell r="N1002">
            <v>0</v>
          </cell>
          <cell r="O1002">
            <v>0</v>
          </cell>
          <cell r="P1002">
            <v>0</v>
          </cell>
          <cell r="Q1002">
            <v>0</v>
          </cell>
          <cell r="R1002">
            <v>300000</v>
          </cell>
          <cell r="S1002">
            <v>3100000</v>
          </cell>
          <cell r="T1002">
            <v>0</v>
          </cell>
          <cell r="U1002">
            <v>0</v>
          </cell>
          <cell r="V1002">
            <v>0</v>
          </cell>
          <cell r="W1002">
            <v>0</v>
          </cell>
        </row>
        <row r="1003">
          <cell r="O1003">
            <v>0</v>
          </cell>
          <cell r="P1003">
            <v>0</v>
          </cell>
          <cell r="Q1003">
            <v>0</v>
          </cell>
          <cell r="R1003">
            <v>822000</v>
          </cell>
          <cell r="S1003">
            <v>4369000</v>
          </cell>
          <cell r="T1003">
            <v>0</v>
          </cell>
          <cell r="U1003">
            <v>0</v>
          </cell>
          <cell r="V1003">
            <v>0</v>
          </cell>
          <cell r="W1003">
            <v>0</v>
          </cell>
        </row>
        <row r="1004">
          <cell r="H1004" t="str">
            <v>800060559</v>
          </cell>
          <cell r="I1004" t="str">
            <v>DEVERS-CAPWIND-MIRAGE 115KV: PROPOSED MIRAGE-CONCHO 115KV   FORMED BY LOOPING THE EXISTING DEVERS-CAPWIND-CONCHO-MIRAGE 115KV INTO MIRAGE SUBSTATION CREATING THE DEVERS-CAPWIND-   MIRAGE 115KV, &amp; MIRAGE-CONCHO 115KV LINES.</v>
          </cell>
          <cell r="J1004">
            <v>39538</v>
          </cell>
          <cell r="K1004" t="str">
            <v>S. Ghoraishi</v>
          </cell>
          <cell r="M1004">
            <v>100</v>
          </cell>
          <cell r="N1004">
            <v>100</v>
          </cell>
          <cell r="O1004">
            <v>10000</v>
          </cell>
          <cell r="P1004">
            <v>0</v>
          </cell>
          <cell r="Q1004">
            <v>0</v>
          </cell>
          <cell r="R1004">
            <v>0</v>
          </cell>
          <cell r="S1004">
            <v>0</v>
          </cell>
          <cell r="T1004">
            <v>0</v>
          </cell>
          <cell r="U1004">
            <v>0</v>
          </cell>
          <cell r="V1004">
            <v>0</v>
          </cell>
          <cell r="W1004">
            <v>0</v>
          </cell>
        </row>
        <row r="1005">
          <cell r="H1005" t="str">
            <v>800062857</v>
          </cell>
          <cell r="I1005" t="str">
            <v>DEVERS UPGRADE PROTECTION</v>
          </cell>
          <cell r="J1005">
            <v>39538</v>
          </cell>
          <cell r="K1005" t="str">
            <v>S. Ghoraishi</v>
          </cell>
          <cell r="M1005">
            <v>100</v>
          </cell>
          <cell r="N1005">
            <v>100</v>
          </cell>
          <cell r="O1005">
            <v>10000</v>
          </cell>
          <cell r="P1005">
            <v>0</v>
          </cell>
          <cell r="Q1005">
            <v>0</v>
          </cell>
          <cell r="R1005">
            <v>0</v>
          </cell>
          <cell r="S1005">
            <v>0</v>
          </cell>
          <cell r="T1005">
            <v>0</v>
          </cell>
          <cell r="U1005">
            <v>0</v>
          </cell>
          <cell r="V1005">
            <v>0</v>
          </cell>
          <cell r="W1005">
            <v>0</v>
          </cell>
        </row>
        <row r="1006">
          <cell r="H1006">
            <v>800063500</v>
          </cell>
          <cell r="O1006">
            <v>10000</v>
          </cell>
        </row>
        <row r="1007">
          <cell r="H1007" t="str">
            <v>800063501</v>
          </cell>
          <cell r="I1007" t="str">
            <v>MIRAGE SUB: CONSTRUCT NEW 115KV OPEN AIR RACK.  INSTALL 2-115KV DBL BRKR BK POS.</v>
          </cell>
          <cell r="J1007">
            <v>39538</v>
          </cell>
          <cell r="K1007" t="str">
            <v>S. Ghoraishi</v>
          </cell>
          <cell r="M1007">
            <v>100</v>
          </cell>
          <cell r="N1007">
            <v>100</v>
          </cell>
          <cell r="O1007">
            <v>120000</v>
          </cell>
          <cell r="P1007">
            <v>0</v>
          </cell>
          <cell r="Q1007">
            <v>0</v>
          </cell>
          <cell r="R1007">
            <v>0</v>
          </cell>
          <cell r="S1007">
            <v>0</v>
          </cell>
          <cell r="T1007">
            <v>0</v>
          </cell>
          <cell r="U1007">
            <v>0</v>
          </cell>
          <cell r="V1007">
            <v>0</v>
          </cell>
          <cell r="W1007">
            <v>0</v>
          </cell>
        </row>
        <row r="1008">
          <cell r="H1008" t="str">
            <v>800063696</v>
          </cell>
          <cell r="I1008" t="str">
            <v>TAMARISK  UPGRADE PROTECTION</v>
          </cell>
          <cell r="J1008">
            <v>39538</v>
          </cell>
          <cell r="K1008" t="str">
            <v>S. Ghoraishi</v>
          </cell>
          <cell r="M1008">
            <v>100</v>
          </cell>
          <cell r="N1008">
            <v>100</v>
          </cell>
          <cell r="O1008">
            <v>0</v>
          </cell>
          <cell r="P1008">
            <v>0</v>
          </cell>
          <cell r="Q1008">
            <v>0</v>
          </cell>
          <cell r="R1008">
            <v>0</v>
          </cell>
          <cell r="S1008">
            <v>0</v>
          </cell>
          <cell r="T1008">
            <v>0</v>
          </cell>
          <cell r="U1008">
            <v>0</v>
          </cell>
          <cell r="V1008">
            <v>0</v>
          </cell>
          <cell r="W1008">
            <v>0</v>
          </cell>
        </row>
        <row r="1009">
          <cell r="O1009">
            <v>150000</v>
          </cell>
          <cell r="P1009">
            <v>0</v>
          </cell>
          <cell r="Q1009">
            <v>0</v>
          </cell>
          <cell r="R1009">
            <v>0</v>
          </cell>
          <cell r="S1009">
            <v>0</v>
          </cell>
          <cell r="T1009">
            <v>0</v>
          </cell>
          <cell r="U1009">
            <v>0</v>
          </cell>
          <cell r="V1009">
            <v>0</v>
          </cell>
          <cell r="W1009">
            <v>0</v>
          </cell>
        </row>
        <row r="1010">
          <cell r="H1010" t="str">
            <v>800062496</v>
          </cell>
          <cell r="I1010" t="str">
            <v>MOORPARK SUBTRANS LINE: CREATE A NEW MOORPARK-SIMI LINE. CREATE A NEW SIMI-SANTA SUSANA LINE.</v>
          </cell>
          <cell r="J1010">
            <v>39799</v>
          </cell>
          <cell r="K1010" t="str">
            <v>T. Yim</v>
          </cell>
          <cell r="M1010">
            <v>0</v>
          </cell>
          <cell r="N1010">
            <v>0</v>
          </cell>
          <cell r="O1010">
            <v>0</v>
          </cell>
          <cell r="P1010">
            <v>0</v>
          </cell>
          <cell r="Q1010">
            <v>0</v>
          </cell>
          <cell r="R1010">
            <v>0</v>
          </cell>
          <cell r="S1010">
            <v>0</v>
          </cell>
          <cell r="T1010">
            <v>0</v>
          </cell>
          <cell r="U1010">
            <v>0</v>
          </cell>
          <cell r="V1010">
            <v>0</v>
          </cell>
          <cell r="W1010">
            <v>0</v>
          </cell>
        </row>
        <row r="1011">
          <cell r="H1011" t="str">
            <v>800060852</v>
          </cell>
          <cell r="I1011" t="str">
            <v>MOORPARK SUBTRANS LINE: CREATE A NEW MOORPARK-SIMI LINE. CREATE A NEW SIMI-SANTA SUSANA LINE.</v>
          </cell>
          <cell r="J1011">
            <v>39904</v>
          </cell>
          <cell r="K1011" t="str">
            <v>T. Yim</v>
          </cell>
          <cell r="M1011">
            <v>0</v>
          </cell>
          <cell r="N1011">
            <v>0</v>
          </cell>
          <cell r="O1011">
            <v>50000</v>
          </cell>
          <cell r="P1011">
            <v>0</v>
          </cell>
          <cell r="Q1011">
            <v>0</v>
          </cell>
          <cell r="R1011">
            <v>0</v>
          </cell>
          <cell r="S1011">
            <v>0</v>
          </cell>
          <cell r="T1011">
            <v>0</v>
          </cell>
          <cell r="U1011">
            <v>0</v>
          </cell>
          <cell r="V1011">
            <v>0</v>
          </cell>
          <cell r="W1011">
            <v>0</v>
          </cell>
        </row>
        <row r="1012">
          <cell r="H1012" t="str">
            <v>800060853</v>
          </cell>
          <cell r="I1012" t="str">
            <v>MOORPARK SUBTRANS LINE: CREATE A NEW MOORPARK-SIMI LINE. CREATE A NEW SIMI-SANTA SUSANA LINE.</v>
          </cell>
          <cell r="J1012">
            <v>39904</v>
          </cell>
          <cell r="K1012" t="str">
            <v>T. Yim</v>
          </cell>
          <cell r="M1012">
            <v>0</v>
          </cell>
          <cell r="N1012">
            <v>0</v>
          </cell>
          <cell r="O1012">
            <v>746000</v>
          </cell>
          <cell r="P1012">
            <v>0</v>
          </cell>
          <cell r="Q1012">
            <v>0</v>
          </cell>
          <cell r="R1012">
            <v>0</v>
          </cell>
          <cell r="S1012">
            <v>0</v>
          </cell>
          <cell r="T1012">
            <v>0</v>
          </cell>
          <cell r="U1012">
            <v>0</v>
          </cell>
          <cell r="V1012">
            <v>0</v>
          </cell>
          <cell r="W1012">
            <v>0</v>
          </cell>
        </row>
        <row r="1013">
          <cell r="H1013" t="str">
            <v>800062771</v>
          </cell>
          <cell r="I1013" t="str">
            <v>MOORPARK: INSTALL NEW DOUBLE BREAKER 200KV BANK POSITION (POS. 2) INSTALL 4TH 280MVA, 220/66KV "A" BANK. INSTALL 2EA. BUS 66KV BUS SECTIONALIZING CB'S IN THE NORTH &amp; SOUTH BUS (POSITION 10 &amp; 11)</v>
          </cell>
          <cell r="J1013">
            <v>39887</v>
          </cell>
          <cell r="K1013" t="str">
            <v>T. Yim</v>
          </cell>
          <cell r="M1013">
            <v>3</v>
          </cell>
          <cell r="N1013">
            <v>3</v>
          </cell>
          <cell r="O1013">
            <v>1414000</v>
          </cell>
          <cell r="P1013">
            <v>0</v>
          </cell>
          <cell r="Q1013">
            <v>0</v>
          </cell>
          <cell r="R1013">
            <v>0</v>
          </cell>
          <cell r="S1013">
            <v>0</v>
          </cell>
          <cell r="T1013">
            <v>0</v>
          </cell>
          <cell r="U1013">
            <v>0</v>
          </cell>
          <cell r="V1013">
            <v>0</v>
          </cell>
          <cell r="W1013">
            <v>0</v>
          </cell>
        </row>
        <row r="1014">
          <cell r="H1014" t="str">
            <v>800063224</v>
          </cell>
          <cell r="I1014" t="str">
            <v>THOUSAND OAKS:</v>
          </cell>
          <cell r="J1014">
            <v>39799</v>
          </cell>
          <cell r="K1014" t="str">
            <v>T. Yim</v>
          </cell>
          <cell r="M1014">
            <v>0</v>
          </cell>
          <cell r="N1014">
            <v>0</v>
          </cell>
          <cell r="O1014">
            <v>0</v>
          </cell>
          <cell r="P1014">
            <v>0</v>
          </cell>
          <cell r="Q1014">
            <v>0</v>
          </cell>
          <cell r="R1014">
            <v>0</v>
          </cell>
          <cell r="S1014">
            <v>0</v>
          </cell>
          <cell r="T1014">
            <v>0</v>
          </cell>
          <cell r="U1014">
            <v>0</v>
          </cell>
          <cell r="V1014">
            <v>0</v>
          </cell>
          <cell r="W1014">
            <v>0</v>
          </cell>
        </row>
        <row r="1015">
          <cell r="H1015" t="str">
            <v>800063233</v>
          </cell>
          <cell r="I1015" t="str">
            <v>POTRERO: INSTALL PROTECTION</v>
          </cell>
          <cell r="J1015">
            <v>39799</v>
          </cell>
          <cell r="K1015" t="str">
            <v>T. Yim</v>
          </cell>
          <cell r="M1015">
            <v>0</v>
          </cell>
          <cell r="N1015">
            <v>0</v>
          </cell>
          <cell r="O1015">
            <v>0</v>
          </cell>
          <cell r="P1015">
            <v>0</v>
          </cell>
          <cell r="Q1015">
            <v>0</v>
          </cell>
          <cell r="R1015">
            <v>0</v>
          </cell>
          <cell r="S1015">
            <v>0</v>
          </cell>
          <cell r="T1015">
            <v>0</v>
          </cell>
          <cell r="U1015">
            <v>0</v>
          </cell>
          <cell r="V1015">
            <v>0</v>
          </cell>
          <cell r="W1015">
            <v>0</v>
          </cell>
        </row>
        <row r="1016">
          <cell r="O1016">
            <v>2210000</v>
          </cell>
          <cell r="P1016">
            <v>0</v>
          </cell>
          <cell r="Q1016">
            <v>0</v>
          </cell>
          <cell r="R1016">
            <v>0</v>
          </cell>
          <cell r="S1016">
            <v>0</v>
          </cell>
          <cell r="T1016">
            <v>0</v>
          </cell>
          <cell r="U1016">
            <v>0</v>
          </cell>
          <cell r="V1016">
            <v>0</v>
          </cell>
          <cell r="W1016">
            <v>0</v>
          </cell>
        </row>
        <row r="1017">
          <cell r="H1017" t="str">
            <v>800062509</v>
          </cell>
          <cell r="I1017" t="str">
            <v>DEVERS-SAN BERNARDINO 220KV T/L: LOOP 220KV T/L INTO EL CASCO</v>
          </cell>
          <cell r="J1017">
            <v>40330</v>
          </cell>
          <cell r="K1017" t="str">
            <v>S. Ghoraishi</v>
          </cell>
          <cell r="M1017">
            <v>100</v>
          </cell>
          <cell r="N1017">
            <v>100</v>
          </cell>
          <cell r="O1017">
            <v>1796978</v>
          </cell>
          <cell r="P1017">
            <v>1550000</v>
          </cell>
          <cell r="Q1017">
            <v>0</v>
          </cell>
          <cell r="R1017">
            <v>0</v>
          </cell>
          <cell r="S1017">
            <v>0</v>
          </cell>
          <cell r="T1017">
            <v>0</v>
          </cell>
          <cell r="U1017">
            <v>0</v>
          </cell>
          <cell r="V1017">
            <v>0</v>
          </cell>
          <cell r="W1017">
            <v>0</v>
          </cell>
        </row>
        <row r="1018">
          <cell r="H1018" t="str">
            <v>800060505</v>
          </cell>
          <cell r="I1018" t="str">
            <v>EL CASCO-MARASCHINO &amp; EL CASCO-VISTA-SAN BERNARDINO 66KV T/L</v>
          </cell>
          <cell r="J1018">
            <v>39965</v>
          </cell>
          <cell r="K1018" t="str">
            <v>S. Ghoraishi</v>
          </cell>
          <cell r="M1018">
            <v>0</v>
          </cell>
          <cell r="N1018">
            <v>0</v>
          </cell>
          <cell r="O1018">
            <v>986190</v>
          </cell>
          <cell r="P1018">
            <v>0</v>
          </cell>
          <cell r="Q1018">
            <v>0</v>
          </cell>
          <cell r="R1018">
            <v>0</v>
          </cell>
          <cell r="S1018">
            <v>0</v>
          </cell>
          <cell r="T1018">
            <v>0</v>
          </cell>
          <cell r="U1018">
            <v>0</v>
          </cell>
          <cell r="V1018">
            <v>0</v>
          </cell>
          <cell r="W1018">
            <v>0</v>
          </cell>
        </row>
        <row r="1019">
          <cell r="H1019" t="str">
            <v>800062514</v>
          </cell>
          <cell r="I1019" t="str">
            <v>DEVERS-BANNING-GARNET-WINDPARK-ZANJA: VARIOUS SUB-TRANS WORK</v>
          </cell>
          <cell r="J1019">
            <v>40330</v>
          </cell>
          <cell r="K1019" t="str">
            <v>S. Ghoraishi</v>
          </cell>
          <cell r="M1019">
            <v>0</v>
          </cell>
          <cell r="N1019">
            <v>0</v>
          </cell>
          <cell r="O1019">
            <v>11735877</v>
          </cell>
          <cell r="P1019">
            <v>3101000</v>
          </cell>
          <cell r="Q1019">
            <v>0</v>
          </cell>
          <cell r="R1019">
            <v>0</v>
          </cell>
          <cell r="S1019">
            <v>0</v>
          </cell>
          <cell r="T1019">
            <v>0</v>
          </cell>
          <cell r="U1019">
            <v>0</v>
          </cell>
          <cell r="V1019">
            <v>0</v>
          </cell>
          <cell r="W1019">
            <v>0</v>
          </cell>
        </row>
        <row r="1020">
          <cell r="H1020" t="str">
            <v>800062835</v>
          </cell>
          <cell r="I1020" t="str">
            <v>VISTA SUB: UPGRADE PROTECTION AS REQUIRED.</v>
          </cell>
          <cell r="J1020">
            <v>40330</v>
          </cell>
          <cell r="K1020" t="str">
            <v>S. Ghoraishi</v>
          </cell>
          <cell r="M1020">
            <v>0</v>
          </cell>
          <cell r="N1020">
            <v>0</v>
          </cell>
          <cell r="O1020">
            <v>128451</v>
          </cell>
          <cell r="P1020">
            <v>12000</v>
          </cell>
          <cell r="Q1020">
            <v>0</v>
          </cell>
          <cell r="R1020">
            <v>0</v>
          </cell>
          <cell r="S1020">
            <v>0</v>
          </cell>
          <cell r="T1020">
            <v>0</v>
          </cell>
          <cell r="U1020">
            <v>0</v>
          </cell>
          <cell r="V1020">
            <v>0</v>
          </cell>
          <cell r="W1020">
            <v>0</v>
          </cell>
        </row>
        <row r="1021">
          <cell r="H1021">
            <v>800062866</v>
          </cell>
          <cell r="I1021" t="str">
            <v>DEVERS: INSTALL 2-SEL-352 BREAKER FAILURE RELAY, 1-0 GE L90 LINE CURRENT DIFFERENTIAL RELAY &amp; 1-SEL 311L, ONE CURRENT   DIFFERENTIAL RELAY.</v>
          </cell>
          <cell r="J1021">
            <v>40330</v>
          </cell>
          <cell r="K1021" t="str">
            <v>S. Ghoraishi</v>
          </cell>
          <cell r="M1021">
            <v>67</v>
          </cell>
          <cell r="N1021">
            <v>67</v>
          </cell>
          <cell r="O1021">
            <v>240000</v>
          </cell>
          <cell r="P1021">
            <v>105000</v>
          </cell>
          <cell r="Q1021">
            <v>0</v>
          </cell>
          <cell r="R1021">
            <v>0</v>
          </cell>
          <cell r="S1021">
            <v>0</v>
          </cell>
          <cell r="T1021">
            <v>0</v>
          </cell>
          <cell r="U1021">
            <v>0</v>
          </cell>
          <cell r="V1021">
            <v>0</v>
          </cell>
          <cell r="W1021">
            <v>0</v>
          </cell>
        </row>
        <row r="1022">
          <cell r="H1022" t="str">
            <v>800063494</v>
          </cell>
          <cell r="I1022" t="str">
            <v>EL CASCO (OAK VALLEY): CONSTRUCT A NEW 220KV OPEN AIR SWITCHRACK WITH  2-220KV DOUBLE BREAKER LINE POS. &amp; 2-DOUBLE BREAKER BANK    POSITION. INSTALL 2-28MVA, 220/115KV "A" BANKS.</v>
          </cell>
          <cell r="J1022">
            <v>40330</v>
          </cell>
          <cell r="K1022" t="str">
            <v>S. Ghoraishi</v>
          </cell>
          <cell r="M1022">
            <v>13</v>
          </cell>
          <cell r="N1022">
            <v>12.52</v>
          </cell>
          <cell r="O1022">
            <v>33791755</v>
          </cell>
          <cell r="P1022">
            <v>17604031.416000001</v>
          </cell>
          <cell r="Q1022">
            <v>0</v>
          </cell>
          <cell r="R1022">
            <v>0</v>
          </cell>
          <cell r="S1022">
            <v>0</v>
          </cell>
          <cell r="T1022">
            <v>0</v>
          </cell>
          <cell r="U1022">
            <v>0</v>
          </cell>
          <cell r="V1022">
            <v>0</v>
          </cell>
          <cell r="W1022">
            <v>0</v>
          </cell>
        </row>
        <row r="1023">
          <cell r="H1023" t="str">
            <v>800063536</v>
          </cell>
          <cell r="I1023" t="str">
            <v>BANNING: ASSUMPTION: NEW 115KV SWITCHRACK WILL BE BUILT AT BANNING.  INSTALL 2-GE C60 BREAKER MANAGEMENT RELAYS, 1-SEL-311L LINE CURRENT DIFFERENTIAL RELAY &amp; 1- GE D60 DISTANCE RELAY.</v>
          </cell>
          <cell r="J1023">
            <v>40299</v>
          </cell>
          <cell r="K1023" t="str">
            <v>S. Ghoraishi</v>
          </cell>
          <cell r="M1023">
            <v>0</v>
          </cell>
          <cell r="N1023">
            <v>0</v>
          </cell>
          <cell r="O1023">
            <v>7524456</v>
          </cell>
          <cell r="P1023">
            <v>2299000</v>
          </cell>
          <cell r="Q1023">
            <v>0</v>
          </cell>
          <cell r="R1023">
            <v>0</v>
          </cell>
          <cell r="S1023">
            <v>0</v>
          </cell>
          <cell r="T1023">
            <v>0</v>
          </cell>
          <cell r="U1023">
            <v>0</v>
          </cell>
          <cell r="V1023">
            <v>0</v>
          </cell>
          <cell r="W1023">
            <v>0</v>
          </cell>
        </row>
        <row r="1024">
          <cell r="H1024" t="str">
            <v>800063571</v>
          </cell>
          <cell r="I1024" t="str">
            <v>ZANJA SUB: REBUILD 115KV SWITCHRACK TO A 3 ELEMENT RING BUS (TWO LINES, ONE BANK). UPGRADE PROTECTION.</v>
          </cell>
          <cell r="J1024">
            <v>40299</v>
          </cell>
          <cell r="K1024" t="str">
            <v>S. Ghoraishi</v>
          </cell>
          <cell r="M1024">
            <v>0</v>
          </cell>
          <cell r="N1024">
            <v>0</v>
          </cell>
          <cell r="O1024">
            <v>2195768</v>
          </cell>
          <cell r="P1024">
            <v>1200000</v>
          </cell>
          <cell r="Q1024">
            <v>0</v>
          </cell>
          <cell r="R1024">
            <v>0</v>
          </cell>
          <cell r="S1024">
            <v>0</v>
          </cell>
          <cell r="T1024">
            <v>0</v>
          </cell>
          <cell r="U1024">
            <v>0</v>
          </cell>
          <cell r="V1024">
            <v>0</v>
          </cell>
          <cell r="W1024">
            <v>0</v>
          </cell>
        </row>
        <row r="1025">
          <cell r="H1025" t="str">
            <v>800063582</v>
          </cell>
          <cell r="I1025" t="str">
            <v>HOMART SUB: UPGRADE PROTECTION AS REQUIRED.</v>
          </cell>
          <cell r="J1025">
            <v>40330</v>
          </cell>
          <cell r="K1025" t="str">
            <v>S. Ghoraishi</v>
          </cell>
          <cell r="M1025">
            <v>0</v>
          </cell>
          <cell r="N1025">
            <v>0</v>
          </cell>
          <cell r="O1025">
            <v>185000</v>
          </cell>
          <cell r="P1025">
            <v>45000</v>
          </cell>
          <cell r="Q1025">
            <v>0</v>
          </cell>
          <cell r="R1025">
            <v>0</v>
          </cell>
          <cell r="S1025">
            <v>0</v>
          </cell>
          <cell r="T1025">
            <v>0</v>
          </cell>
          <cell r="U1025">
            <v>0</v>
          </cell>
          <cell r="V1025">
            <v>0</v>
          </cell>
          <cell r="W1025">
            <v>0</v>
          </cell>
        </row>
        <row r="1026">
          <cell r="H1026" t="str">
            <v>800063588</v>
          </cell>
          <cell r="I1026" t="str">
            <v>CALECTRIC SUB: UPGRADE PROTECTION AS REQUIRED.</v>
          </cell>
          <cell r="J1026">
            <v>40330</v>
          </cell>
          <cell r="K1026" t="str">
            <v>S. Ghoraishi</v>
          </cell>
          <cell r="M1026">
            <v>0</v>
          </cell>
          <cell r="N1026">
            <v>0</v>
          </cell>
          <cell r="O1026">
            <v>315000</v>
          </cell>
          <cell r="P1026">
            <v>90000</v>
          </cell>
          <cell r="Q1026">
            <v>0</v>
          </cell>
          <cell r="R1026">
            <v>0</v>
          </cell>
          <cell r="S1026">
            <v>0</v>
          </cell>
          <cell r="T1026">
            <v>0</v>
          </cell>
          <cell r="U1026">
            <v>0</v>
          </cell>
          <cell r="V1026">
            <v>0</v>
          </cell>
          <cell r="W1026">
            <v>0</v>
          </cell>
        </row>
        <row r="1027">
          <cell r="H1027" t="str">
            <v>800063591</v>
          </cell>
          <cell r="I1027" t="str">
            <v>GARNET SUB: UPGRADE PROTECTION AS REQUIRED.</v>
          </cell>
          <cell r="J1027">
            <v>40330</v>
          </cell>
          <cell r="K1027" t="str">
            <v>S. Ghoraishi</v>
          </cell>
          <cell r="M1027">
            <v>0</v>
          </cell>
          <cell r="N1027">
            <v>0</v>
          </cell>
          <cell r="O1027">
            <v>0</v>
          </cell>
          <cell r="P1027">
            <v>45000</v>
          </cell>
          <cell r="Q1027">
            <v>0</v>
          </cell>
          <cell r="R1027">
            <v>0</v>
          </cell>
          <cell r="S1027">
            <v>0</v>
          </cell>
          <cell r="T1027">
            <v>0</v>
          </cell>
          <cell r="U1027">
            <v>0</v>
          </cell>
          <cell r="V1027">
            <v>0</v>
          </cell>
          <cell r="W1027">
            <v>0</v>
          </cell>
        </row>
        <row r="1028">
          <cell r="H1028" t="str">
            <v>800063650</v>
          </cell>
          <cell r="I1028" t="str">
            <v>SAN BERNARDINO: INSTALL 2-SEL 352 BREAKER FAILURE RELAYS, 1-GE L90 CURRENT DIFF RELAY, &amp; 1-SEL 311L LINE CURRENT DIFF RELAY.  INSTALL RELAYS FOR 4-115KV LINES.</v>
          </cell>
          <cell r="J1028">
            <v>40330</v>
          </cell>
          <cell r="K1028" t="str">
            <v>S. Ghoraishi</v>
          </cell>
          <cell r="M1028">
            <v>30</v>
          </cell>
          <cell r="N1028">
            <v>30</v>
          </cell>
          <cell r="O1028">
            <v>647660</v>
          </cell>
          <cell r="P1028">
            <v>215000</v>
          </cell>
          <cell r="Q1028">
            <v>0</v>
          </cell>
          <cell r="R1028">
            <v>0</v>
          </cell>
          <cell r="S1028">
            <v>0</v>
          </cell>
          <cell r="T1028">
            <v>0</v>
          </cell>
          <cell r="U1028">
            <v>0</v>
          </cell>
          <cell r="V1028">
            <v>0</v>
          </cell>
          <cell r="W1028">
            <v>0</v>
          </cell>
        </row>
        <row r="1029">
          <cell r="I1029" t="str">
            <v>Distribute 115kV to 12kV</v>
          </cell>
          <cell r="J1029" t="str">
            <v>?</v>
          </cell>
          <cell r="K1029" t="str">
            <v>Sal Siddiki?</v>
          </cell>
          <cell r="O1029">
            <v>1944000</v>
          </cell>
          <cell r="P1029">
            <v>572000</v>
          </cell>
        </row>
        <row r="1030">
          <cell r="I1030" t="str">
            <v>CRE: El Casco Purchase/Lease land Rights</v>
          </cell>
          <cell r="J1030" t="str">
            <v>?</v>
          </cell>
          <cell r="K1030" t="str">
            <v>Sal Siddiki?</v>
          </cell>
          <cell r="O1030">
            <v>944000</v>
          </cell>
          <cell r="P1030">
            <v>0</v>
          </cell>
        </row>
        <row r="1031">
          <cell r="I1031" t="str">
            <v>IT: Install new Microwave Tower</v>
          </cell>
          <cell r="J1031" t="str">
            <v>?</v>
          </cell>
          <cell r="K1031" t="str">
            <v>Sal Siddiki?</v>
          </cell>
          <cell r="O1031">
            <v>3450000</v>
          </cell>
          <cell r="P1031">
            <v>1050000</v>
          </cell>
        </row>
        <row r="1032">
          <cell r="H1032" t="str">
            <v>800063656</v>
          </cell>
          <cell r="I1032" t="str">
            <v>MENTONE: INSTALL 2-GE C60 BREAKER MANAGEMENT RELAY, 1-SEL-  311L LINE CURRENT DIFFERENTIAL RELAY &amp; 1-GE D60 DISTANCE    RELAY.  INDEPENDENT FIBER OPTIC PATHS BETWEEN OAK VALLEY,   BANNING AND ZANJA</v>
          </cell>
          <cell r="J1032">
            <v>40330</v>
          </cell>
          <cell r="K1032" t="str">
            <v>S. Ghoraishi</v>
          </cell>
          <cell r="M1032">
            <v>0</v>
          </cell>
          <cell r="N1032">
            <v>0</v>
          </cell>
          <cell r="O1032">
            <v>240000</v>
          </cell>
          <cell r="P1032">
            <v>170000</v>
          </cell>
          <cell r="Q1032">
            <v>0</v>
          </cell>
          <cell r="R1032">
            <v>0</v>
          </cell>
          <cell r="S1032">
            <v>0</v>
          </cell>
          <cell r="T1032">
            <v>0</v>
          </cell>
          <cell r="U1032">
            <v>0</v>
          </cell>
          <cell r="V1032">
            <v>0</v>
          </cell>
          <cell r="W1032">
            <v>0</v>
          </cell>
        </row>
        <row r="1033">
          <cell r="H1033" t="str">
            <v>800063691</v>
          </cell>
          <cell r="I1033" t="str">
            <v>MARASCHINO SUB: UPGRADE PROTECTION AS REQUIRED.</v>
          </cell>
          <cell r="J1033">
            <v>40330</v>
          </cell>
          <cell r="K1033" t="str">
            <v>S. Ghoraishi</v>
          </cell>
          <cell r="M1033">
            <v>0</v>
          </cell>
          <cell r="N1033">
            <v>0</v>
          </cell>
          <cell r="O1033">
            <v>100000</v>
          </cell>
          <cell r="P1033">
            <v>225000</v>
          </cell>
          <cell r="Q1033">
            <v>0</v>
          </cell>
          <cell r="R1033">
            <v>0</v>
          </cell>
          <cell r="S1033">
            <v>0</v>
          </cell>
          <cell r="T1033">
            <v>0</v>
          </cell>
          <cell r="U1033">
            <v>0</v>
          </cell>
          <cell r="V1033">
            <v>0</v>
          </cell>
          <cell r="W1033">
            <v>0</v>
          </cell>
        </row>
        <row r="1034">
          <cell r="O1034">
            <v>66225135</v>
          </cell>
          <cell r="P1034">
            <v>28283031.416000001</v>
          </cell>
          <cell r="Q1034">
            <v>0</v>
          </cell>
          <cell r="R1034">
            <v>0</v>
          </cell>
          <cell r="S1034">
            <v>0</v>
          </cell>
          <cell r="T1034">
            <v>0</v>
          </cell>
          <cell r="U1034">
            <v>0</v>
          </cell>
          <cell r="V1034">
            <v>0</v>
          </cell>
          <cell r="W1034">
            <v>0</v>
          </cell>
        </row>
        <row r="1035">
          <cell r="H1035" t="str">
            <v>800062644</v>
          </cell>
          <cell r="I1035" t="str">
            <v>SANTA CLARA: UPGRADE THE STATION CAPACITY TO 840MVA BY ADDING, 3RD 220/66KV 280MVA TRANSFORMER, 1-220KV DOUBLE BREAKER POSITION AND 1-66KV DOUBLE BREAKER POSITION.</v>
          </cell>
          <cell r="J1035">
            <v>40695</v>
          </cell>
          <cell r="K1035" t="str">
            <v>T. Yim</v>
          </cell>
          <cell r="M1035">
            <v>4</v>
          </cell>
          <cell r="N1035">
            <v>4</v>
          </cell>
          <cell r="O1035">
            <v>800000</v>
          </cell>
          <cell r="P1035">
            <v>9300000</v>
          </cell>
          <cell r="Q1035">
            <v>8350000</v>
          </cell>
          <cell r="R1035">
            <v>0</v>
          </cell>
          <cell r="S1035">
            <v>0</v>
          </cell>
          <cell r="T1035">
            <v>0</v>
          </cell>
          <cell r="U1035">
            <v>0</v>
          </cell>
          <cell r="V1035">
            <v>0</v>
          </cell>
          <cell r="W1035">
            <v>0</v>
          </cell>
        </row>
        <row r="1036">
          <cell r="O1036">
            <v>800000</v>
          </cell>
          <cell r="P1036">
            <v>9300000</v>
          </cell>
          <cell r="Q1036">
            <v>8350000</v>
          </cell>
          <cell r="R1036">
            <v>0</v>
          </cell>
          <cell r="S1036">
            <v>0</v>
          </cell>
          <cell r="T1036">
            <v>0</v>
          </cell>
          <cell r="U1036">
            <v>0</v>
          </cell>
          <cell r="V1036">
            <v>0</v>
          </cell>
          <cell r="W1036">
            <v>0</v>
          </cell>
        </row>
        <row r="1037">
          <cell r="I1037" t="str">
            <v>VILLA PARK SUB TRANS LINE: ROOL WASHINGTON SUB FROM THE VILLA PARK SYSTEM TO THE JOHANNA SYSTEM.</v>
          </cell>
          <cell r="J1037">
            <v>40695</v>
          </cell>
          <cell r="K1037" t="e">
            <v>#N/A</v>
          </cell>
          <cell r="M1037">
            <v>0</v>
          </cell>
          <cell r="N1037">
            <v>0</v>
          </cell>
          <cell r="O1037">
            <v>0</v>
          </cell>
          <cell r="P1037">
            <v>322000</v>
          </cell>
          <cell r="Q1037">
            <v>1414000</v>
          </cell>
          <cell r="R1037">
            <v>0</v>
          </cell>
          <cell r="S1037">
            <v>0</v>
          </cell>
          <cell r="T1037">
            <v>0</v>
          </cell>
          <cell r="U1037">
            <v>0</v>
          </cell>
          <cell r="V1037">
            <v>0</v>
          </cell>
          <cell r="W1037">
            <v>0</v>
          </cell>
        </row>
        <row r="1038">
          <cell r="O1038">
            <v>0</v>
          </cell>
          <cell r="P1038">
            <v>322000</v>
          </cell>
          <cell r="Q1038">
            <v>1414000</v>
          </cell>
          <cell r="R1038">
            <v>0</v>
          </cell>
          <cell r="S1038">
            <v>0</v>
          </cell>
          <cell r="T1038">
            <v>0</v>
          </cell>
          <cell r="U1038">
            <v>0</v>
          </cell>
          <cell r="V1038">
            <v>0</v>
          </cell>
          <cell r="W1038">
            <v>0</v>
          </cell>
        </row>
        <row r="1039">
          <cell r="I1039" t="str">
            <v>TRITON SUB: INSTALL 28MVAR</v>
          </cell>
          <cell r="J1039">
            <v>40695</v>
          </cell>
          <cell r="K1039" t="str">
            <v>T. Yim</v>
          </cell>
          <cell r="M1039">
            <v>0</v>
          </cell>
          <cell r="N1039">
            <v>0</v>
          </cell>
          <cell r="O1039">
            <v>0</v>
          </cell>
          <cell r="P1039">
            <v>500000</v>
          </cell>
          <cell r="Q1039">
            <v>400000</v>
          </cell>
          <cell r="R1039">
            <v>0</v>
          </cell>
          <cell r="S1039">
            <v>0</v>
          </cell>
          <cell r="T1039">
            <v>0</v>
          </cell>
          <cell r="U1039">
            <v>0</v>
          </cell>
          <cell r="V1039">
            <v>0</v>
          </cell>
          <cell r="W1039">
            <v>0</v>
          </cell>
        </row>
        <row r="1040">
          <cell r="I1040" t="str">
            <v>OLINDA ADD 28.8MVAR SWITCHED CAPACITOR BANK (2)</v>
          </cell>
          <cell r="J1040">
            <v>42156</v>
          </cell>
          <cell r="K1040" t="str">
            <v>T. Yim</v>
          </cell>
          <cell r="M1040">
            <v>0</v>
          </cell>
          <cell r="N1040">
            <v>0</v>
          </cell>
          <cell r="O1040">
            <v>0</v>
          </cell>
          <cell r="P1040">
            <v>0</v>
          </cell>
          <cell r="Q1040">
            <v>0</v>
          </cell>
          <cell r="R1040">
            <v>0</v>
          </cell>
          <cell r="S1040">
            <v>0</v>
          </cell>
          <cell r="T1040">
            <v>350000</v>
          </cell>
          <cell r="U1040">
            <v>400000</v>
          </cell>
          <cell r="V1040">
            <v>0</v>
          </cell>
          <cell r="W1040">
            <v>0</v>
          </cell>
        </row>
        <row r="1041">
          <cell r="I1041" t="str">
            <v>EAGLE ROCK ADD 1 28MVAR 66KV CAP BANK</v>
          </cell>
          <cell r="J1041">
            <v>42156</v>
          </cell>
          <cell r="K1041" t="str">
            <v>T. Yim</v>
          </cell>
          <cell r="M1041">
            <v>0</v>
          </cell>
          <cell r="N1041">
            <v>0</v>
          </cell>
          <cell r="O1041">
            <v>0</v>
          </cell>
          <cell r="P1041">
            <v>0</v>
          </cell>
          <cell r="Q1041">
            <v>0</v>
          </cell>
          <cell r="R1041">
            <v>0</v>
          </cell>
          <cell r="S1041">
            <v>0</v>
          </cell>
          <cell r="T1041">
            <v>300000</v>
          </cell>
          <cell r="U1041">
            <v>480000</v>
          </cell>
          <cell r="V1041">
            <v>0</v>
          </cell>
          <cell r="W1041">
            <v>0</v>
          </cell>
        </row>
        <row r="1042">
          <cell r="H1042" t="str">
            <v>800062585</v>
          </cell>
          <cell r="I1042" t="str">
            <v>MESA: INSTALL NEW 28.8MVAR</v>
          </cell>
          <cell r="J1042">
            <v>42156</v>
          </cell>
          <cell r="K1042" t="str">
            <v>T. Yim</v>
          </cell>
          <cell r="M1042">
            <v>0</v>
          </cell>
          <cell r="N1042">
            <v>0</v>
          </cell>
          <cell r="O1042">
            <v>0</v>
          </cell>
          <cell r="P1042">
            <v>0</v>
          </cell>
          <cell r="Q1042">
            <v>0</v>
          </cell>
          <cell r="R1042">
            <v>0</v>
          </cell>
          <cell r="S1042">
            <v>0</v>
          </cell>
          <cell r="T1042">
            <v>350000</v>
          </cell>
          <cell r="U1042">
            <v>400000</v>
          </cell>
          <cell r="V1042">
            <v>0</v>
          </cell>
          <cell r="W1042">
            <v>0</v>
          </cell>
        </row>
        <row r="1043">
          <cell r="H1043" t="str">
            <v>800062590</v>
          </cell>
          <cell r="I1043" t="str">
            <v>RIO HONDO SUB: ADD A 28.8MVAR SWITCHED CAPACITOR BANK AT RIOHONDO SUB. INSTALL THIS NEW CAP BANK AS A SECOND STAGE FOR  THE #7 CAP BANK.</v>
          </cell>
          <cell r="J1043">
            <v>41791</v>
          </cell>
          <cell r="K1043" t="str">
            <v>T. Yim</v>
          </cell>
          <cell r="M1043">
            <v>0</v>
          </cell>
          <cell r="N1043">
            <v>0</v>
          </cell>
          <cell r="O1043">
            <v>0</v>
          </cell>
          <cell r="P1043">
            <v>0</v>
          </cell>
          <cell r="Q1043">
            <v>0</v>
          </cell>
          <cell r="R1043">
            <v>0</v>
          </cell>
          <cell r="S1043">
            <v>0</v>
          </cell>
          <cell r="T1043">
            <v>513548.27669768431</v>
          </cell>
          <cell r="U1043">
            <v>0</v>
          </cell>
          <cell r="V1043">
            <v>0</v>
          </cell>
          <cell r="W1043">
            <v>0</v>
          </cell>
        </row>
        <row r="1044">
          <cell r="H1044" t="str">
            <v>800062597</v>
          </cell>
          <cell r="I1044" t="str">
            <v>WALNUT: ADD 28.8MVAR SWITCHED CAPACITOR BANK</v>
          </cell>
          <cell r="J1044">
            <v>41426</v>
          </cell>
          <cell r="K1044" t="str">
            <v>T. Yim</v>
          </cell>
          <cell r="M1044">
            <v>0</v>
          </cell>
          <cell r="N1044">
            <v>0</v>
          </cell>
          <cell r="O1044">
            <v>0</v>
          </cell>
          <cell r="P1044">
            <v>0</v>
          </cell>
          <cell r="Q1044">
            <v>0</v>
          </cell>
          <cell r="R1044">
            <v>0</v>
          </cell>
          <cell r="S1044">
            <v>563807.04289082601</v>
          </cell>
          <cell r="T1044">
            <v>0</v>
          </cell>
          <cell r="U1044">
            <v>0</v>
          </cell>
          <cell r="V1044">
            <v>0</v>
          </cell>
          <cell r="W1044">
            <v>0</v>
          </cell>
        </row>
        <row r="1045">
          <cell r="H1045" t="str">
            <v>800062650</v>
          </cell>
          <cell r="I1045" t="str">
            <v>RECTOR ADD 1 28MVAR 66KV CAP BANK</v>
          </cell>
          <cell r="J1045">
            <v>40330</v>
          </cell>
          <cell r="K1045" t="str">
            <v>T. Yim</v>
          </cell>
          <cell r="M1045">
            <v>0</v>
          </cell>
          <cell r="N1045">
            <v>0</v>
          </cell>
          <cell r="O1045">
            <v>300000</v>
          </cell>
          <cell r="P1045">
            <v>330000</v>
          </cell>
          <cell r="Q1045">
            <v>0</v>
          </cell>
          <cell r="R1045">
            <v>0</v>
          </cell>
          <cell r="S1045">
            <v>0</v>
          </cell>
          <cell r="T1045">
            <v>0</v>
          </cell>
          <cell r="U1045">
            <v>0</v>
          </cell>
          <cell r="V1045">
            <v>0</v>
          </cell>
          <cell r="W1045">
            <v>0</v>
          </cell>
        </row>
        <row r="1046">
          <cell r="H1046" t="str">
            <v>800062720</v>
          </cell>
          <cell r="I1046" t="str">
            <v>SAUGUS: ADD 28.8MVAR 66KV TO CAPS</v>
          </cell>
          <cell r="J1046">
            <v>39965</v>
          </cell>
          <cell r="K1046" t="str">
            <v>T. Yim</v>
          </cell>
          <cell r="M1046">
            <v>0</v>
          </cell>
          <cell r="N1046">
            <v>0</v>
          </cell>
          <cell r="O1046">
            <v>30000</v>
          </cell>
          <cell r="P1046">
            <v>0</v>
          </cell>
          <cell r="Q1046">
            <v>0</v>
          </cell>
          <cell r="R1046">
            <v>0</v>
          </cell>
          <cell r="S1046">
            <v>0</v>
          </cell>
          <cell r="T1046">
            <v>0</v>
          </cell>
          <cell r="U1046">
            <v>0</v>
          </cell>
          <cell r="V1046">
            <v>0</v>
          </cell>
          <cell r="W1046">
            <v>0</v>
          </cell>
        </row>
        <row r="1047">
          <cell r="H1047" t="str">
            <v>800062775</v>
          </cell>
          <cell r="I1047" t="str">
            <v>MOORPARK: ("A" BUS SECTION): ADD 28.8MVAR SWITCHED CAPACITOR BANK</v>
          </cell>
          <cell r="J1047">
            <v>40330</v>
          </cell>
          <cell r="K1047" t="str">
            <v>T. Yim</v>
          </cell>
          <cell r="M1047">
            <v>0</v>
          </cell>
          <cell r="N1047">
            <v>0</v>
          </cell>
          <cell r="O1047">
            <v>160000</v>
          </cell>
          <cell r="P1047">
            <v>555000</v>
          </cell>
          <cell r="Q1047">
            <v>0</v>
          </cell>
          <cell r="R1047">
            <v>0</v>
          </cell>
          <cell r="S1047">
            <v>0</v>
          </cell>
          <cell r="T1047">
            <v>0</v>
          </cell>
          <cell r="U1047">
            <v>0</v>
          </cell>
          <cell r="V1047">
            <v>0</v>
          </cell>
          <cell r="W1047">
            <v>0</v>
          </cell>
        </row>
        <row r="1048">
          <cell r="I1048" t="str">
            <v>PADUA  ADD 1 28MVAR 66KV CAP BANK</v>
          </cell>
          <cell r="J1048">
            <v>41426</v>
          </cell>
          <cell r="K1048" t="str">
            <v>T. Yim</v>
          </cell>
          <cell r="M1048">
            <v>0</v>
          </cell>
          <cell r="N1048">
            <v>0</v>
          </cell>
          <cell r="O1048">
            <v>0</v>
          </cell>
          <cell r="P1048">
            <v>0</v>
          </cell>
          <cell r="Q1048">
            <v>0</v>
          </cell>
          <cell r="R1048">
            <v>300000</v>
          </cell>
          <cell r="S1048">
            <v>400000</v>
          </cell>
          <cell r="T1048">
            <v>0</v>
          </cell>
          <cell r="U1048">
            <v>0</v>
          </cell>
          <cell r="V1048">
            <v>0</v>
          </cell>
          <cell r="W1048">
            <v>0</v>
          </cell>
        </row>
        <row r="1049">
          <cell r="H1049" t="str">
            <v>800062788</v>
          </cell>
          <cell r="I1049" t="str">
            <v>PADUA  ADD 1 28MVAR 66KV CAP BANK</v>
          </cell>
          <cell r="J1049">
            <v>39965</v>
          </cell>
          <cell r="K1049" t="str">
            <v>T. Yim</v>
          </cell>
          <cell r="M1049">
            <v>0</v>
          </cell>
          <cell r="N1049">
            <v>0</v>
          </cell>
          <cell r="O1049">
            <v>810000</v>
          </cell>
          <cell r="P1049">
            <v>0</v>
          </cell>
          <cell r="Q1049">
            <v>0</v>
          </cell>
          <cell r="R1049">
            <v>0</v>
          </cell>
          <cell r="S1049">
            <v>0</v>
          </cell>
          <cell r="T1049">
            <v>0</v>
          </cell>
          <cell r="U1049">
            <v>0</v>
          </cell>
          <cell r="V1049">
            <v>0</v>
          </cell>
          <cell r="W1049">
            <v>0</v>
          </cell>
        </row>
        <row r="1050">
          <cell r="I1050" t="str">
            <v>CHINO: ADD 28.8MVAR SWITCHED CAPACITOR BANK</v>
          </cell>
          <cell r="J1050">
            <v>42522</v>
          </cell>
          <cell r="K1050" t="str">
            <v>T. Yim</v>
          </cell>
          <cell r="M1050">
            <v>0</v>
          </cell>
          <cell r="N1050">
            <v>0</v>
          </cell>
          <cell r="O1050">
            <v>0</v>
          </cell>
          <cell r="P1050">
            <v>0</v>
          </cell>
          <cell r="Q1050">
            <v>0</v>
          </cell>
          <cell r="R1050">
            <v>0</v>
          </cell>
          <cell r="S1050">
            <v>0</v>
          </cell>
          <cell r="T1050">
            <v>0</v>
          </cell>
          <cell r="U1050">
            <v>150000</v>
          </cell>
          <cell r="V1050">
            <v>600000</v>
          </cell>
          <cell r="W1050">
            <v>0</v>
          </cell>
        </row>
        <row r="1051">
          <cell r="I1051" t="str">
            <v>CHINO: ADD 28.8MVAR SWITCHED CAPACITOR BANK</v>
          </cell>
          <cell r="J1051">
            <v>40695</v>
          </cell>
          <cell r="K1051" t="str">
            <v>T. Yim</v>
          </cell>
          <cell r="M1051">
            <v>0</v>
          </cell>
          <cell r="N1051">
            <v>0</v>
          </cell>
          <cell r="O1051">
            <v>0</v>
          </cell>
          <cell r="P1051">
            <v>440000</v>
          </cell>
          <cell r="Q1051">
            <v>360000</v>
          </cell>
          <cell r="R1051">
            <v>0</v>
          </cell>
          <cell r="S1051">
            <v>0</v>
          </cell>
          <cell r="T1051">
            <v>0</v>
          </cell>
          <cell r="U1051">
            <v>0</v>
          </cell>
          <cell r="V1051">
            <v>0</v>
          </cell>
          <cell r="W1051">
            <v>0</v>
          </cell>
        </row>
        <row r="1052">
          <cell r="I1052" t="str">
            <v>CHINO: ADD 28.8MVAR SWITCHED CAPACITOR BANK</v>
          </cell>
          <cell r="J1052">
            <v>41426</v>
          </cell>
          <cell r="K1052" t="str">
            <v>T. Yim</v>
          </cell>
          <cell r="M1052">
            <v>0</v>
          </cell>
          <cell r="N1052">
            <v>0</v>
          </cell>
          <cell r="O1052">
            <v>0</v>
          </cell>
          <cell r="P1052">
            <v>0</v>
          </cell>
          <cell r="Q1052">
            <v>0</v>
          </cell>
          <cell r="R1052">
            <v>150000</v>
          </cell>
          <cell r="S1052">
            <v>600000</v>
          </cell>
          <cell r="T1052">
            <v>0</v>
          </cell>
          <cell r="U1052">
            <v>0</v>
          </cell>
          <cell r="V1052">
            <v>0</v>
          </cell>
          <cell r="W1052">
            <v>0</v>
          </cell>
        </row>
        <row r="1053">
          <cell r="I1053" t="str">
            <v>MIRA LOMA: ADD 28.8MVAR SWITCHED CAPACITOR BANK (1)</v>
          </cell>
          <cell r="J1053">
            <v>41061</v>
          </cell>
          <cell r="K1053" t="str">
            <v>T. Yim</v>
          </cell>
          <cell r="M1053">
            <v>0</v>
          </cell>
          <cell r="N1053">
            <v>0</v>
          </cell>
          <cell r="O1053">
            <v>0</v>
          </cell>
          <cell r="P1053">
            <v>0</v>
          </cell>
          <cell r="Q1053">
            <v>500000</v>
          </cell>
          <cell r="R1053">
            <v>420000</v>
          </cell>
          <cell r="S1053">
            <v>0</v>
          </cell>
          <cell r="T1053">
            <v>0</v>
          </cell>
          <cell r="U1053">
            <v>0</v>
          </cell>
          <cell r="V1053">
            <v>0</v>
          </cell>
          <cell r="W1053">
            <v>0</v>
          </cell>
        </row>
        <row r="1054">
          <cell r="I1054" t="str">
            <v>MIRA LOMA: ADD 28.8MVAR SWITCHED CAPACITOR BANK (2)</v>
          </cell>
          <cell r="J1054">
            <v>42156</v>
          </cell>
          <cell r="K1054" t="str">
            <v>T. Yim</v>
          </cell>
          <cell r="M1054">
            <v>0</v>
          </cell>
          <cell r="N1054">
            <v>0</v>
          </cell>
          <cell r="O1054">
            <v>0</v>
          </cell>
          <cell r="P1054">
            <v>0</v>
          </cell>
          <cell r="Q1054">
            <v>0</v>
          </cell>
          <cell r="R1054">
            <v>0</v>
          </cell>
          <cell r="S1054">
            <v>0</v>
          </cell>
          <cell r="T1054">
            <v>350000</v>
          </cell>
          <cell r="U1054">
            <v>400000</v>
          </cell>
          <cell r="V1054">
            <v>0</v>
          </cell>
          <cell r="W1054">
            <v>0</v>
          </cell>
        </row>
        <row r="1055">
          <cell r="I1055" t="str">
            <v>VALLEY 'AB' : INSTALL 46.8MVAR CAPACITOR (1)</v>
          </cell>
          <cell r="J1055">
            <v>42156</v>
          </cell>
          <cell r="K1055" t="str">
            <v>T. Yim</v>
          </cell>
          <cell r="M1055">
            <v>0</v>
          </cell>
          <cell r="N1055">
            <v>0</v>
          </cell>
          <cell r="O1055">
            <v>0</v>
          </cell>
          <cell r="P1055">
            <v>0</v>
          </cell>
          <cell r="Q1055">
            <v>0</v>
          </cell>
          <cell r="R1055">
            <v>0</v>
          </cell>
          <cell r="S1055">
            <v>0</v>
          </cell>
          <cell r="T1055">
            <v>550000</v>
          </cell>
          <cell r="U1055">
            <v>450000</v>
          </cell>
          <cell r="V1055">
            <v>0</v>
          </cell>
          <cell r="W1055">
            <v>0</v>
          </cell>
        </row>
        <row r="1056">
          <cell r="I1056" t="str">
            <v>VALLEY 'AB' : INSTALL 46.8MVAR CAPACITOR (1)</v>
          </cell>
          <cell r="J1056">
            <v>40330</v>
          </cell>
          <cell r="K1056" t="str">
            <v>T. Yim</v>
          </cell>
          <cell r="M1056">
            <v>0</v>
          </cell>
          <cell r="N1056">
            <v>0</v>
          </cell>
          <cell r="O1056">
            <v>0</v>
          </cell>
          <cell r="P1056">
            <v>370000</v>
          </cell>
          <cell r="Q1056">
            <v>0</v>
          </cell>
          <cell r="R1056">
            <v>0</v>
          </cell>
          <cell r="S1056">
            <v>0</v>
          </cell>
          <cell r="T1056">
            <v>0</v>
          </cell>
          <cell r="U1056">
            <v>0</v>
          </cell>
          <cell r="V1056">
            <v>0</v>
          </cell>
          <cell r="W1056">
            <v>0</v>
          </cell>
        </row>
        <row r="1057">
          <cell r="H1057" t="str">
            <v>800062892</v>
          </cell>
          <cell r="I1057" t="str">
            <v>VALLEY 'AB' : INSTALL 46.8MVAR CAPACITOR (1)</v>
          </cell>
          <cell r="J1057">
            <v>39965</v>
          </cell>
          <cell r="K1057" t="str">
            <v>T. Yim</v>
          </cell>
          <cell r="M1057">
            <v>0</v>
          </cell>
          <cell r="N1057">
            <v>0</v>
          </cell>
          <cell r="O1057">
            <v>583000</v>
          </cell>
          <cell r="P1057">
            <v>0</v>
          </cell>
          <cell r="Q1057">
            <v>0</v>
          </cell>
          <cell r="R1057">
            <v>0</v>
          </cell>
          <cell r="S1057">
            <v>0</v>
          </cell>
          <cell r="T1057">
            <v>0</v>
          </cell>
          <cell r="U1057">
            <v>0</v>
          </cell>
          <cell r="V1057">
            <v>0</v>
          </cell>
          <cell r="W1057">
            <v>0</v>
          </cell>
        </row>
        <row r="1058">
          <cell r="I1058" t="str">
            <v>BARRE C ADD 1 28MVAR 66KV CAP BANK</v>
          </cell>
          <cell r="J1058">
            <v>42156</v>
          </cell>
          <cell r="K1058" t="str">
            <v>T. Yim</v>
          </cell>
          <cell r="M1058">
            <v>0</v>
          </cell>
          <cell r="N1058">
            <v>0</v>
          </cell>
          <cell r="O1058">
            <v>0</v>
          </cell>
          <cell r="P1058">
            <v>0</v>
          </cell>
          <cell r="Q1058">
            <v>0</v>
          </cell>
          <cell r="R1058">
            <v>0</v>
          </cell>
          <cell r="S1058">
            <v>0</v>
          </cell>
          <cell r="T1058">
            <v>350000</v>
          </cell>
          <cell r="U1058">
            <v>400000</v>
          </cell>
          <cell r="V1058">
            <v>0</v>
          </cell>
          <cell r="W1058">
            <v>0</v>
          </cell>
        </row>
        <row r="1059">
          <cell r="H1059" t="str">
            <v>800062976</v>
          </cell>
          <cell r="I1059" t="str">
            <v>BARRE AB ADD 1 28MVAR 66KV CAP BANK</v>
          </cell>
          <cell r="J1059">
            <v>39965</v>
          </cell>
          <cell r="K1059" t="str">
            <v>T. Yim</v>
          </cell>
          <cell r="M1059">
            <v>0</v>
          </cell>
          <cell r="N1059">
            <v>0</v>
          </cell>
          <cell r="O1059">
            <v>409000</v>
          </cell>
          <cell r="P1059">
            <v>0</v>
          </cell>
          <cell r="Q1059">
            <v>0</v>
          </cell>
          <cell r="R1059">
            <v>0</v>
          </cell>
          <cell r="S1059">
            <v>0</v>
          </cell>
          <cell r="T1059">
            <v>0</v>
          </cell>
          <cell r="U1059">
            <v>0</v>
          </cell>
          <cell r="V1059">
            <v>0</v>
          </cell>
          <cell r="W1059">
            <v>0</v>
          </cell>
        </row>
        <row r="1060">
          <cell r="I1060" t="str">
            <v>JOHANNA SUB: ADD 28.8MVAR SWITCHED CAPACITOR BANK</v>
          </cell>
          <cell r="J1060">
            <v>41426</v>
          </cell>
          <cell r="K1060" t="str">
            <v>T. Yim</v>
          </cell>
          <cell r="M1060">
            <v>0</v>
          </cell>
          <cell r="N1060">
            <v>0</v>
          </cell>
          <cell r="O1060">
            <v>0</v>
          </cell>
          <cell r="P1060">
            <v>0</v>
          </cell>
          <cell r="Q1060">
            <v>0</v>
          </cell>
          <cell r="R1060">
            <v>200000</v>
          </cell>
          <cell r="S1060">
            <v>450000</v>
          </cell>
          <cell r="T1060">
            <v>0</v>
          </cell>
          <cell r="U1060">
            <v>0</v>
          </cell>
          <cell r="V1060">
            <v>0</v>
          </cell>
          <cell r="W1060">
            <v>0</v>
          </cell>
        </row>
        <row r="1061">
          <cell r="I1061" t="str">
            <v>SANTIAGO ADD 1 28MVAR 66KV CAP BANK</v>
          </cell>
          <cell r="J1061">
            <v>42522</v>
          </cell>
          <cell r="K1061" t="str">
            <v>T. Yim</v>
          </cell>
          <cell r="M1061">
            <v>0</v>
          </cell>
          <cell r="N1061">
            <v>0</v>
          </cell>
          <cell r="O1061">
            <v>0</v>
          </cell>
          <cell r="P1061">
            <v>0</v>
          </cell>
          <cell r="Q1061">
            <v>0</v>
          </cell>
          <cell r="R1061">
            <v>0</v>
          </cell>
          <cell r="S1061">
            <v>0</v>
          </cell>
          <cell r="T1061">
            <v>0</v>
          </cell>
          <cell r="U1061">
            <v>200000</v>
          </cell>
          <cell r="V1061">
            <v>300000</v>
          </cell>
          <cell r="W1061">
            <v>0</v>
          </cell>
        </row>
        <row r="1062">
          <cell r="I1062" t="str">
            <v>SANTIAGO SUB: ADD 28.8MVAR SWITCHED CAPACITOR BANK</v>
          </cell>
          <cell r="J1062">
            <v>41426</v>
          </cell>
          <cell r="K1062" t="str">
            <v>T. Yim</v>
          </cell>
          <cell r="M1062">
            <v>0</v>
          </cell>
          <cell r="N1062">
            <v>0</v>
          </cell>
          <cell r="O1062">
            <v>0</v>
          </cell>
          <cell r="P1062">
            <v>0</v>
          </cell>
          <cell r="Q1062">
            <v>0</v>
          </cell>
          <cell r="R1062">
            <v>0</v>
          </cell>
          <cell r="S1062">
            <v>0</v>
          </cell>
          <cell r="T1062">
            <v>0</v>
          </cell>
          <cell r="U1062">
            <v>0</v>
          </cell>
          <cell r="V1062">
            <v>0</v>
          </cell>
          <cell r="W1062">
            <v>0</v>
          </cell>
        </row>
        <row r="1063">
          <cell r="I1063" t="str">
            <v>WOODVILLE SUB: INSTALL 14.4MVAR</v>
          </cell>
          <cell r="J1063">
            <v>42522</v>
          </cell>
          <cell r="K1063" t="str">
            <v>T. Yim</v>
          </cell>
          <cell r="M1063">
            <v>0</v>
          </cell>
          <cell r="N1063">
            <v>0</v>
          </cell>
          <cell r="O1063">
            <v>0</v>
          </cell>
          <cell r="P1063">
            <v>0</v>
          </cell>
          <cell r="Q1063">
            <v>0</v>
          </cell>
          <cell r="R1063">
            <v>0</v>
          </cell>
          <cell r="S1063">
            <v>0</v>
          </cell>
          <cell r="T1063">
            <v>0</v>
          </cell>
          <cell r="U1063">
            <v>150000</v>
          </cell>
          <cell r="V1063">
            <v>300000</v>
          </cell>
          <cell r="W1063">
            <v>0</v>
          </cell>
        </row>
        <row r="1064">
          <cell r="H1064" t="str">
            <v>800063203</v>
          </cell>
          <cell r="I1064" t="str">
            <v>COLONIA SUB: INSTALL 14.4MVAR</v>
          </cell>
          <cell r="J1064">
            <v>39600</v>
          </cell>
          <cell r="K1064" t="str">
            <v>T. Yim</v>
          </cell>
          <cell r="M1064">
            <v>0</v>
          </cell>
          <cell r="N1064">
            <v>0</v>
          </cell>
          <cell r="O1064">
            <v>0</v>
          </cell>
          <cell r="P1064">
            <v>0</v>
          </cell>
          <cell r="Q1064">
            <v>0</v>
          </cell>
          <cell r="R1064">
            <v>0</v>
          </cell>
          <cell r="S1064">
            <v>0</v>
          </cell>
          <cell r="T1064">
            <v>0</v>
          </cell>
          <cell r="U1064">
            <v>0</v>
          </cell>
          <cell r="V1064">
            <v>0</v>
          </cell>
          <cell r="W1064">
            <v>0</v>
          </cell>
        </row>
        <row r="1065">
          <cell r="I1065" t="str">
            <v>FILLMORE SUB: ADD 28.8MVAR SWITCHED CAPACITOR BANK</v>
          </cell>
          <cell r="J1065">
            <v>41791</v>
          </cell>
          <cell r="K1065" t="str">
            <v>T. Yim</v>
          </cell>
          <cell r="M1065">
            <v>0</v>
          </cell>
          <cell r="N1065">
            <v>0</v>
          </cell>
          <cell r="O1065">
            <v>0</v>
          </cell>
          <cell r="P1065">
            <v>0</v>
          </cell>
          <cell r="Q1065">
            <v>0</v>
          </cell>
          <cell r="R1065">
            <v>0</v>
          </cell>
          <cell r="S1065">
            <v>200000</v>
          </cell>
          <cell r="T1065">
            <v>500000</v>
          </cell>
          <cell r="U1065">
            <v>0</v>
          </cell>
          <cell r="V1065">
            <v>0</v>
          </cell>
          <cell r="W1065">
            <v>0</v>
          </cell>
        </row>
        <row r="1066">
          <cell r="I1066" t="str">
            <v>HERITAGE: ADD 28.8MVAR SWITCHED CAPACITOR BANK</v>
          </cell>
          <cell r="J1066">
            <v>42522</v>
          </cell>
          <cell r="K1066" t="str">
            <v>T. Yim</v>
          </cell>
          <cell r="M1066">
            <v>0</v>
          </cell>
          <cell r="N1066">
            <v>0</v>
          </cell>
          <cell r="O1066">
            <v>0</v>
          </cell>
          <cell r="P1066">
            <v>0</v>
          </cell>
          <cell r="Q1066">
            <v>0</v>
          </cell>
          <cell r="R1066">
            <v>0</v>
          </cell>
          <cell r="S1066">
            <v>0</v>
          </cell>
          <cell r="T1066">
            <v>0</v>
          </cell>
          <cell r="U1066">
            <v>150000</v>
          </cell>
          <cell r="V1066">
            <v>600000</v>
          </cell>
          <cell r="W1066">
            <v>0</v>
          </cell>
        </row>
        <row r="1067">
          <cell r="H1067" t="str">
            <v>800063479</v>
          </cell>
          <cell r="I1067" t="str">
            <v>CANYON ADD 28MVAR</v>
          </cell>
          <cell r="J1067">
            <v>39600</v>
          </cell>
          <cell r="K1067" t="str">
            <v>T. Yim</v>
          </cell>
          <cell r="M1067">
            <v>0</v>
          </cell>
          <cell r="N1067">
            <v>0</v>
          </cell>
          <cell r="O1067">
            <v>0</v>
          </cell>
          <cell r="P1067">
            <v>0</v>
          </cell>
          <cell r="Q1067">
            <v>0</v>
          </cell>
          <cell r="R1067">
            <v>0</v>
          </cell>
          <cell r="S1067">
            <v>0</v>
          </cell>
          <cell r="T1067">
            <v>0</v>
          </cell>
          <cell r="U1067">
            <v>0</v>
          </cell>
          <cell r="V1067">
            <v>0</v>
          </cell>
          <cell r="W1067">
            <v>0</v>
          </cell>
        </row>
        <row r="1068">
          <cell r="H1068" t="str">
            <v>800063636</v>
          </cell>
          <cell r="I1068" t="str">
            <v>IVYGLEN SUB: INSTALL 28MVAR</v>
          </cell>
          <cell r="J1068">
            <v>39600</v>
          </cell>
          <cell r="K1068" t="str">
            <v>T. Yim</v>
          </cell>
          <cell r="M1068">
            <v>0</v>
          </cell>
          <cell r="N1068">
            <v>0</v>
          </cell>
          <cell r="O1068">
            <v>0</v>
          </cell>
          <cell r="P1068">
            <v>0</v>
          </cell>
          <cell r="Q1068">
            <v>0</v>
          </cell>
          <cell r="R1068">
            <v>0</v>
          </cell>
          <cell r="S1068">
            <v>0</v>
          </cell>
          <cell r="T1068">
            <v>0</v>
          </cell>
          <cell r="U1068">
            <v>0</v>
          </cell>
          <cell r="V1068">
            <v>0</v>
          </cell>
          <cell r="W1068">
            <v>0</v>
          </cell>
        </row>
        <row r="1069">
          <cell r="I1069" t="str">
            <v>SAN BERNARDINO: ADD 28.8MVAR SWITCHED CAPACITOR BANK (1)</v>
          </cell>
          <cell r="J1069">
            <v>41791</v>
          </cell>
          <cell r="K1069" t="str">
            <v>T. Yim</v>
          </cell>
          <cell r="M1069">
            <v>0</v>
          </cell>
          <cell r="N1069">
            <v>0</v>
          </cell>
          <cell r="O1069">
            <v>0</v>
          </cell>
          <cell r="P1069">
            <v>0</v>
          </cell>
          <cell r="Q1069">
            <v>0</v>
          </cell>
          <cell r="R1069">
            <v>0</v>
          </cell>
          <cell r="S1069">
            <v>350000</v>
          </cell>
          <cell r="T1069">
            <v>400000</v>
          </cell>
          <cell r="U1069">
            <v>0</v>
          </cell>
          <cell r="V1069">
            <v>0</v>
          </cell>
          <cell r="W1069">
            <v>0</v>
          </cell>
        </row>
        <row r="1070">
          <cell r="I1070" t="str">
            <v>SAN BERNARDINO: ADD 28.8MVAR SWITCHED CAPACITOR BANK (1)</v>
          </cell>
          <cell r="J1070">
            <v>40330</v>
          </cell>
          <cell r="K1070" t="str">
            <v>T. Yim</v>
          </cell>
          <cell r="M1070">
            <v>0</v>
          </cell>
          <cell r="N1070">
            <v>0</v>
          </cell>
          <cell r="O1070">
            <v>0</v>
          </cell>
          <cell r="P1070">
            <v>0</v>
          </cell>
          <cell r="Q1070">
            <v>0</v>
          </cell>
          <cell r="R1070">
            <v>0</v>
          </cell>
          <cell r="S1070">
            <v>0</v>
          </cell>
          <cell r="T1070">
            <v>0</v>
          </cell>
          <cell r="U1070">
            <v>0</v>
          </cell>
          <cell r="V1070">
            <v>0</v>
          </cell>
          <cell r="W1070">
            <v>0</v>
          </cell>
        </row>
        <row r="1071">
          <cell r="I1071" t="str">
            <v>SUN CITY: INSTALL 1-28MVAR CAPACITOR        BANK.</v>
          </cell>
          <cell r="J1071">
            <v>41426</v>
          </cell>
          <cell r="K1071" t="str">
            <v>T. Yim</v>
          </cell>
          <cell r="M1071">
            <v>0</v>
          </cell>
          <cell r="N1071">
            <v>0</v>
          </cell>
          <cell r="O1071">
            <v>0</v>
          </cell>
          <cell r="P1071">
            <v>0</v>
          </cell>
          <cell r="Q1071">
            <v>0</v>
          </cell>
          <cell r="R1071">
            <v>520000</v>
          </cell>
          <cell r="S1071">
            <v>1045000</v>
          </cell>
          <cell r="T1071">
            <v>0</v>
          </cell>
          <cell r="U1071">
            <v>0</v>
          </cell>
          <cell r="V1071">
            <v>0</v>
          </cell>
          <cell r="W1071">
            <v>0</v>
          </cell>
        </row>
        <row r="1072">
          <cell r="I1072" t="str">
            <v>MURIETTA: ADD 28.8MVAR SWITCHED CAPACITOR BANK</v>
          </cell>
          <cell r="J1072">
            <v>42522</v>
          </cell>
          <cell r="K1072" t="str">
            <v>T. Yim</v>
          </cell>
          <cell r="M1072">
            <v>0</v>
          </cell>
          <cell r="N1072">
            <v>0</v>
          </cell>
          <cell r="O1072">
            <v>0</v>
          </cell>
          <cell r="P1072">
            <v>0</v>
          </cell>
          <cell r="Q1072">
            <v>0</v>
          </cell>
          <cell r="R1072">
            <v>0</v>
          </cell>
          <cell r="S1072">
            <v>0</v>
          </cell>
          <cell r="T1072">
            <v>0</v>
          </cell>
          <cell r="U1072">
            <v>300000</v>
          </cell>
          <cell r="V1072">
            <v>600000</v>
          </cell>
          <cell r="W1072">
            <v>0</v>
          </cell>
        </row>
        <row r="1073">
          <cell r="H1073" t="str">
            <v>800063737</v>
          </cell>
          <cell r="I1073" t="str">
            <v>TENAJA ADD 1 46.8MVAR 115KV CAP BANK</v>
          </cell>
          <cell r="J1073">
            <v>40330</v>
          </cell>
          <cell r="K1073" t="str">
            <v>T. Yim</v>
          </cell>
          <cell r="M1073">
            <v>0</v>
          </cell>
          <cell r="N1073">
            <v>0</v>
          </cell>
          <cell r="O1073">
            <v>300000</v>
          </cell>
          <cell r="P1073">
            <v>600000</v>
          </cell>
          <cell r="Q1073">
            <v>0</v>
          </cell>
          <cell r="R1073">
            <v>0</v>
          </cell>
          <cell r="S1073">
            <v>0</v>
          </cell>
          <cell r="T1073">
            <v>0</v>
          </cell>
          <cell r="U1073">
            <v>0</v>
          </cell>
          <cell r="V1073">
            <v>0</v>
          </cell>
          <cell r="W1073">
            <v>0</v>
          </cell>
        </row>
        <row r="1074">
          <cell r="O1074">
            <v>2592000</v>
          </cell>
          <cell r="P1074">
            <v>2795000</v>
          </cell>
          <cell r="Q1074">
            <v>1260000</v>
          </cell>
          <cell r="R1074">
            <v>1590000</v>
          </cell>
          <cell r="S1074">
            <v>3608807.0428908262</v>
          </cell>
          <cell r="T1074">
            <v>3663548.2766976841</v>
          </cell>
          <cell r="U1074">
            <v>3480000</v>
          </cell>
          <cell r="V1074">
            <v>2400000</v>
          </cell>
          <cell r="W1074">
            <v>0</v>
          </cell>
        </row>
        <row r="1075">
          <cell r="H1075" t="str">
            <v>800062885</v>
          </cell>
          <cell r="I1075" t="str">
            <v>MIRA LOMA: ADD TWO 500KV CB'S TO NO. 3AA BANK.  ADD NORTH   500KV BUS DIFFERENTIAL RELAYS.  MODIFY 3AA BANK PROTECTION. ADD TWO SEL-352LBFB RELAYS AND MODIFY EXISTING 500KV &amp;      200KV LBFB RELAY SCHEMESM</v>
          </cell>
          <cell r="J1075">
            <v>39965</v>
          </cell>
          <cell r="K1075" t="str">
            <v>S. Ghoraishi</v>
          </cell>
          <cell r="M1075">
            <v>100</v>
          </cell>
          <cell r="N1075">
            <v>100</v>
          </cell>
          <cell r="O1075">
            <v>2622567.79</v>
          </cell>
          <cell r="P1075">
            <v>0</v>
          </cell>
          <cell r="Q1075">
            <v>0</v>
          </cell>
          <cell r="R1075">
            <v>0</v>
          </cell>
          <cell r="S1075">
            <v>0</v>
          </cell>
          <cell r="T1075">
            <v>0</v>
          </cell>
          <cell r="U1075">
            <v>0</v>
          </cell>
          <cell r="V1075">
            <v>0</v>
          </cell>
          <cell r="W1075">
            <v>0</v>
          </cell>
        </row>
        <row r="1076">
          <cell r="O1076">
            <v>2622567.79</v>
          </cell>
          <cell r="P1076">
            <v>0</v>
          </cell>
          <cell r="Q1076">
            <v>0</v>
          </cell>
          <cell r="R1076">
            <v>0</v>
          </cell>
          <cell r="S1076">
            <v>0</v>
          </cell>
          <cell r="T1076">
            <v>0</v>
          </cell>
          <cell r="U1076">
            <v>0</v>
          </cell>
          <cell r="V1076">
            <v>0</v>
          </cell>
          <cell r="W1076">
            <v>0</v>
          </cell>
        </row>
        <row r="1077">
          <cell r="H1077" t="str">
            <v>800060744</v>
          </cell>
          <cell r="I1077" t="str">
            <v>SUB TRANS: SAUGUS-NEWHALL # 3 - REMOVE 6 BIG CREEK TOWERS,  2-H-FRAME, 1 RISER, 4300 CIR. FT. OF 605 &amp; 1/2 H.S. SKYLINE.INSTALL 7-ENG POLES, 4300 CIR.FT. OF 954 &amp; 2 POLE SWITCHES.</v>
          </cell>
          <cell r="J1077">
            <v>39600</v>
          </cell>
          <cell r="K1077" t="str">
            <v>S. Ghoraishi</v>
          </cell>
          <cell r="M1077">
            <v>0</v>
          </cell>
          <cell r="N1077">
            <v>0</v>
          </cell>
          <cell r="O1077">
            <v>0</v>
          </cell>
          <cell r="P1077">
            <v>0</v>
          </cell>
          <cell r="Q1077">
            <v>0</v>
          </cell>
          <cell r="R1077">
            <v>0</v>
          </cell>
          <cell r="S1077">
            <v>0</v>
          </cell>
          <cell r="T1077">
            <v>0</v>
          </cell>
          <cell r="U1077">
            <v>0</v>
          </cell>
          <cell r="V1077">
            <v>0</v>
          </cell>
          <cell r="W1077">
            <v>0</v>
          </cell>
        </row>
        <row r="1078">
          <cell r="H1078" t="str">
            <v>800060745</v>
          </cell>
          <cell r="I1078" t="str">
            <v>SUB TRANS: SAUGUS-NEWHALL # 3 - INSTALL 1-75' POLE, 933     CIR.FT. 653F ACSR. INSTALL 7952 CIR.FT. 954 ACSR ON EXISTINGTOWERS &amp; 4361 CIR.FT. OF 954 ACSR ON NEW TSP'S TO RISER.</v>
          </cell>
          <cell r="J1078">
            <v>39600</v>
          </cell>
          <cell r="K1078" t="str">
            <v>S. Ghoraishi</v>
          </cell>
          <cell r="M1078">
            <v>0</v>
          </cell>
          <cell r="N1078">
            <v>0</v>
          </cell>
          <cell r="O1078">
            <v>0</v>
          </cell>
          <cell r="P1078">
            <v>0</v>
          </cell>
          <cell r="Q1078">
            <v>0</v>
          </cell>
          <cell r="R1078">
            <v>0</v>
          </cell>
          <cell r="S1078">
            <v>0</v>
          </cell>
          <cell r="T1078">
            <v>0</v>
          </cell>
          <cell r="U1078">
            <v>0</v>
          </cell>
          <cell r="V1078">
            <v>0</v>
          </cell>
          <cell r="W1078">
            <v>0</v>
          </cell>
        </row>
        <row r="1079">
          <cell r="H1079" t="str">
            <v>800060848</v>
          </cell>
          <cell r="I1079" t="str">
            <v>SAUGUS-NEWHALL #1&amp;#2 66KV LINE: RE-CABLE BOTH CIRCUITS.     EACH UG CIRCUIT IS 13,157' REPLACING 1750 KCMIL WITH        2000 SEGMENTED COPPER.</v>
          </cell>
          <cell r="J1079">
            <v>39600</v>
          </cell>
          <cell r="K1079" t="str">
            <v>S. Ghoraishi</v>
          </cell>
          <cell r="M1079">
            <v>0</v>
          </cell>
          <cell r="N1079">
            <v>0</v>
          </cell>
          <cell r="O1079">
            <v>0</v>
          </cell>
          <cell r="P1079">
            <v>0</v>
          </cell>
          <cell r="Q1079">
            <v>0</v>
          </cell>
          <cell r="R1079">
            <v>0</v>
          </cell>
          <cell r="S1079">
            <v>0</v>
          </cell>
          <cell r="T1079">
            <v>0</v>
          </cell>
          <cell r="U1079">
            <v>0</v>
          </cell>
          <cell r="V1079">
            <v>0</v>
          </cell>
          <cell r="W1079">
            <v>0</v>
          </cell>
        </row>
        <row r="1080">
          <cell r="H1080" t="str">
            <v>800060849</v>
          </cell>
          <cell r="I1080" t="str">
            <v>SUB TRANS: SAUGUS-NEWHALL # 3 -FROM NEWHALL SUB TO RISER @  ORCHARD VILLAGE &amp; NEWHALL AVE. INSTALL 1 VAULT, 414 CIR. FT.OF NEW SUBSTRUCTURE, INSTALL 6,800 CIR. FT. OF NEW CABLE.</v>
          </cell>
          <cell r="J1080">
            <v>39600</v>
          </cell>
          <cell r="K1080" t="str">
            <v>S. Ghoraishi</v>
          </cell>
          <cell r="M1080">
            <v>0</v>
          </cell>
          <cell r="N1080">
            <v>0</v>
          </cell>
          <cell r="O1080">
            <v>0</v>
          </cell>
          <cell r="P1080">
            <v>0</v>
          </cell>
          <cell r="Q1080">
            <v>0</v>
          </cell>
          <cell r="R1080">
            <v>0</v>
          </cell>
          <cell r="S1080">
            <v>0</v>
          </cell>
          <cell r="T1080">
            <v>0</v>
          </cell>
          <cell r="U1080">
            <v>0</v>
          </cell>
          <cell r="V1080">
            <v>0</v>
          </cell>
          <cell r="W1080">
            <v>0</v>
          </cell>
        </row>
        <row r="1081">
          <cell r="H1081" t="str">
            <v>800062718</v>
          </cell>
          <cell r="I1081" t="str">
            <v>SAUGUS: INSTALL 1-66KV POSITION.</v>
          </cell>
          <cell r="J1081">
            <v>39600</v>
          </cell>
          <cell r="K1081" t="str">
            <v>S. Ghoraishi</v>
          </cell>
          <cell r="M1081">
            <v>0</v>
          </cell>
          <cell r="N1081">
            <v>0</v>
          </cell>
          <cell r="O1081">
            <v>0</v>
          </cell>
          <cell r="P1081">
            <v>0</v>
          </cell>
          <cell r="Q1081">
            <v>0</v>
          </cell>
          <cell r="R1081">
            <v>0</v>
          </cell>
          <cell r="S1081">
            <v>0</v>
          </cell>
          <cell r="T1081">
            <v>0</v>
          </cell>
          <cell r="U1081">
            <v>0</v>
          </cell>
          <cell r="V1081">
            <v>0</v>
          </cell>
          <cell r="W1081">
            <v>0</v>
          </cell>
        </row>
        <row r="1082">
          <cell r="H1082" t="str">
            <v>800061957</v>
          </cell>
          <cell r="I1082" t="str">
            <v>NEWHALL: INSTALL 1-66KV CIRCUIT POSITION.</v>
          </cell>
          <cell r="J1082">
            <v>39600</v>
          </cell>
          <cell r="K1082" t="str">
            <v>S. Ghoraishi</v>
          </cell>
          <cell r="M1082">
            <v>0</v>
          </cell>
          <cell r="N1082">
            <v>0</v>
          </cell>
          <cell r="O1082">
            <v>0</v>
          </cell>
          <cell r="P1082">
            <v>0</v>
          </cell>
          <cell r="Q1082">
            <v>0</v>
          </cell>
          <cell r="R1082">
            <v>0</v>
          </cell>
          <cell r="S1082">
            <v>0</v>
          </cell>
          <cell r="T1082">
            <v>0</v>
          </cell>
          <cell r="U1082">
            <v>0</v>
          </cell>
          <cell r="V1082">
            <v>0</v>
          </cell>
          <cell r="W1082">
            <v>0</v>
          </cell>
        </row>
        <row r="1083">
          <cell r="O1083">
            <v>0</v>
          </cell>
          <cell r="P1083">
            <v>0</v>
          </cell>
          <cell r="Q1083">
            <v>0</v>
          </cell>
          <cell r="R1083">
            <v>0</v>
          </cell>
          <cell r="S1083">
            <v>0</v>
          </cell>
          <cell r="T1083">
            <v>0</v>
          </cell>
          <cell r="U1083">
            <v>0</v>
          </cell>
          <cell r="V1083">
            <v>0</v>
          </cell>
          <cell r="W1083">
            <v>0</v>
          </cell>
        </row>
        <row r="1084">
          <cell r="I1084" t="str">
            <v>ELLIS-FAIRVIEW-GISLER 66KV: W/ HARBOR BLVD ON SUNFLOWER AVE TO GISLER SUB, COSTA MESA RECABLING EXISTING 1750KCMIL AL UGIN THE ELLIS-GISLER SECTION TO 2000CU</v>
          </cell>
          <cell r="J1084">
            <v>41061</v>
          </cell>
          <cell r="K1084" t="e">
            <v>#N/A</v>
          </cell>
          <cell r="M1084">
            <v>0</v>
          </cell>
          <cell r="N1084">
            <v>0</v>
          </cell>
          <cell r="O1084">
            <v>0</v>
          </cell>
          <cell r="P1084">
            <v>0</v>
          </cell>
          <cell r="Q1084">
            <v>897000</v>
          </cell>
          <cell r="R1084">
            <v>676000</v>
          </cell>
          <cell r="S1084">
            <v>0</v>
          </cell>
          <cell r="T1084">
            <v>0</v>
          </cell>
          <cell r="U1084">
            <v>0</v>
          </cell>
          <cell r="V1084">
            <v>0</v>
          </cell>
          <cell r="W1084">
            <v>0</v>
          </cell>
        </row>
        <row r="1085">
          <cell r="O1085">
            <v>0</v>
          </cell>
          <cell r="P1085">
            <v>0</v>
          </cell>
          <cell r="Q1085">
            <v>897000</v>
          </cell>
          <cell r="R1085">
            <v>676000</v>
          </cell>
          <cell r="S1085">
            <v>0</v>
          </cell>
          <cell r="T1085">
            <v>0</v>
          </cell>
          <cell r="U1085">
            <v>0</v>
          </cell>
          <cell r="V1085">
            <v>0</v>
          </cell>
          <cell r="W1085">
            <v>0</v>
          </cell>
        </row>
        <row r="1086">
          <cell r="I1086" t="str">
            <v>JOHANNA- CHESTNUT-WASHINGTON 66KV LINE: OPEN SHIELDS ON THE 0.45 ILE SECTON OF 1750 UG ON THE JOHANNA- CHESTNUT SECTION OF THE LINE</v>
          </cell>
          <cell r="J1086">
            <v>40634</v>
          </cell>
          <cell r="K1086" t="e">
            <v>#N/A</v>
          </cell>
          <cell r="M1086">
            <v>0</v>
          </cell>
          <cell r="N1086">
            <v>0</v>
          </cell>
          <cell r="O1086">
            <v>0</v>
          </cell>
          <cell r="P1086">
            <v>0</v>
          </cell>
          <cell r="Q1086">
            <v>617000</v>
          </cell>
          <cell r="R1086">
            <v>0</v>
          </cell>
          <cell r="S1086">
            <v>0</v>
          </cell>
          <cell r="T1086">
            <v>0</v>
          </cell>
          <cell r="U1086">
            <v>0</v>
          </cell>
          <cell r="V1086">
            <v>0</v>
          </cell>
          <cell r="W1086">
            <v>0</v>
          </cell>
        </row>
        <row r="1087">
          <cell r="O1087">
            <v>0</v>
          </cell>
          <cell r="P1087">
            <v>0</v>
          </cell>
          <cell r="Q1087">
            <v>617000</v>
          </cell>
          <cell r="R1087">
            <v>0</v>
          </cell>
          <cell r="S1087">
            <v>0</v>
          </cell>
          <cell r="T1087">
            <v>0</v>
          </cell>
          <cell r="U1087">
            <v>0</v>
          </cell>
          <cell r="V1087">
            <v>0</v>
          </cell>
          <cell r="W1087">
            <v>0</v>
          </cell>
        </row>
        <row r="1088">
          <cell r="H1088" t="str">
            <v>T003</v>
          </cell>
          <cell r="I1088" t="str">
            <v>VARIOUS SUBSTATONS: INSTALL FIRE MITIGATION FACILITIES IN   VARIOUS AA &amp; A SUBSTATIONS.</v>
          </cell>
          <cell r="J1088">
            <v>43465</v>
          </cell>
          <cell r="K1088" t="str">
            <v>S. Ghoraishi</v>
          </cell>
          <cell r="M1088">
            <v>100</v>
          </cell>
          <cell r="N1088">
            <v>100</v>
          </cell>
          <cell r="O1088">
            <v>2070000</v>
          </cell>
          <cell r="P1088">
            <v>2140000</v>
          </cell>
          <cell r="Q1088">
            <v>2200000</v>
          </cell>
          <cell r="R1088">
            <v>2270000</v>
          </cell>
          <cell r="S1088">
            <v>2340000</v>
          </cell>
          <cell r="T1088">
            <v>2410000</v>
          </cell>
          <cell r="U1088">
            <v>2490000</v>
          </cell>
          <cell r="V1088">
            <v>2570000</v>
          </cell>
          <cell r="W1088">
            <v>2650000</v>
          </cell>
        </row>
        <row r="1089">
          <cell r="O1089">
            <v>2070000</v>
          </cell>
          <cell r="P1089">
            <v>2140000</v>
          </cell>
          <cell r="Q1089">
            <v>2200000</v>
          </cell>
          <cell r="R1089">
            <v>2270000</v>
          </cell>
          <cell r="S1089">
            <v>2340000</v>
          </cell>
          <cell r="T1089">
            <v>2410000</v>
          </cell>
          <cell r="U1089">
            <v>2490000</v>
          </cell>
          <cell r="V1089">
            <v>2570000</v>
          </cell>
          <cell r="W1089">
            <v>2650000</v>
          </cell>
        </row>
        <row r="1090">
          <cell r="H1090" t="str">
            <v>800059840</v>
          </cell>
          <cell r="I1090" t="str">
            <v>ETIWANDA-DECLEZ NO. 1 66KV:  RECABLE 5,973 CKT FT. OF       1750 AL WITH 2000 CU UNDERGROUND CABLE FROM TSP 923E TO TSP 923E TO TSP 937E. ETIWANDA-DECELZ NO.2: RECABLE 607 CKT FT. OF 1750 AL W/2000 CU UG CABLE FROM TSP 935E TO RISER PED.</v>
          </cell>
          <cell r="J1090">
            <v>40695</v>
          </cell>
          <cell r="K1090" t="str">
            <v>S. Ghoraishi</v>
          </cell>
          <cell r="M1090">
            <v>0</v>
          </cell>
          <cell r="N1090">
            <v>0</v>
          </cell>
          <cell r="O1090">
            <v>0</v>
          </cell>
          <cell r="P1090">
            <v>1500000</v>
          </cell>
          <cell r="Q1090">
            <v>1316178.3122702639</v>
          </cell>
          <cell r="R1090">
            <v>0</v>
          </cell>
          <cell r="S1090">
            <v>0</v>
          </cell>
          <cell r="T1090">
            <v>0</v>
          </cell>
          <cell r="U1090">
            <v>0</v>
          </cell>
          <cell r="V1090">
            <v>0</v>
          </cell>
          <cell r="W1090">
            <v>0</v>
          </cell>
        </row>
        <row r="1091">
          <cell r="H1091">
            <v>800060663</v>
          </cell>
          <cell r="I1091" t="str">
            <v>Garnet-Santa Rosa 115kv</v>
          </cell>
          <cell r="J1091">
            <v>40695</v>
          </cell>
          <cell r="K1091" t="str">
            <v>S. Ghoraishi</v>
          </cell>
          <cell r="N1091">
            <v>0</v>
          </cell>
          <cell r="O1091">
            <v>0</v>
          </cell>
          <cell r="P1091">
            <v>0</v>
          </cell>
          <cell r="Q1091">
            <v>0</v>
          </cell>
          <cell r="R1091">
            <v>0</v>
          </cell>
          <cell r="S1091">
            <v>0</v>
          </cell>
          <cell r="T1091">
            <v>0</v>
          </cell>
          <cell r="U1091">
            <v>0</v>
          </cell>
          <cell r="V1091">
            <v>0</v>
          </cell>
          <cell r="W1091">
            <v>0</v>
          </cell>
        </row>
        <row r="1092">
          <cell r="H1092">
            <v>800063296</v>
          </cell>
          <cell r="I1092" t="str">
            <v>DECLEZ: INSTALL A 66KV TERMINATION PEDESTAL IN THE          EXISTING #1 POSITION.</v>
          </cell>
          <cell r="J1092">
            <v>40695</v>
          </cell>
          <cell r="K1092" t="str">
            <v>S. Ghoraishi</v>
          </cell>
          <cell r="M1092">
            <v>0</v>
          </cell>
          <cell r="N1092">
            <v>0</v>
          </cell>
          <cell r="O1092">
            <v>0</v>
          </cell>
          <cell r="P1092">
            <v>20000</v>
          </cell>
          <cell r="Q1092">
            <v>62000</v>
          </cell>
          <cell r="R1092">
            <v>0</v>
          </cell>
          <cell r="S1092">
            <v>0</v>
          </cell>
          <cell r="T1092">
            <v>0</v>
          </cell>
          <cell r="U1092">
            <v>0</v>
          </cell>
          <cell r="V1092">
            <v>0</v>
          </cell>
          <cell r="W1092">
            <v>0</v>
          </cell>
        </row>
        <row r="1093">
          <cell r="O1093">
            <v>0</v>
          </cell>
          <cell r="P1093">
            <v>1520000</v>
          </cell>
          <cell r="Q1093">
            <v>1378178.3122702639</v>
          </cell>
          <cell r="R1093">
            <v>0</v>
          </cell>
          <cell r="S1093">
            <v>0</v>
          </cell>
          <cell r="T1093">
            <v>0</v>
          </cell>
          <cell r="U1093">
            <v>0</v>
          </cell>
          <cell r="V1093">
            <v>0</v>
          </cell>
          <cell r="W1093">
            <v>0</v>
          </cell>
        </row>
        <row r="1094">
          <cell r="H1094" t="str">
            <v>800062652</v>
          </cell>
          <cell r="I1094" t="str">
            <v>RECTOR: ADD 1-220/66KV 280 MVA TRANSFORMER UNIT &amp;           REPLACE 2-66KV CIRCUIT BREAKER AT POS. #11.</v>
          </cell>
          <cell r="J1094">
            <v>40695</v>
          </cell>
          <cell r="K1094" t="str">
            <v>T. Yim</v>
          </cell>
          <cell r="M1094">
            <v>0</v>
          </cell>
          <cell r="N1094">
            <v>0</v>
          </cell>
          <cell r="O1094">
            <v>0</v>
          </cell>
          <cell r="P1094">
            <v>3370000</v>
          </cell>
          <cell r="Q1094">
            <v>4718000</v>
          </cell>
          <cell r="R1094">
            <v>0</v>
          </cell>
          <cell r="S1094">
            <v>0</v>
          </cell>
          <cell r="T1094">
            <v>0</v>
          </cell>
          <cell r="U1094">
            <v>0</v>
          </cell>
          <cell r="V1094">
            <v>0</v>
          </cell>
          <cell r="W1094">
            <v>0</v>
          </cell>
        </row>
        <row r="1095">
          <cell r="O1095">
            <v>0</v>
          </cell>
          <cell r="P1095">
            <v>3370000</v>
          </cell>
          <cell r="Q1095">
            <v>4718000</v>
          </cell>
          <cell r="R1095">
            <v>0</v>
          </cell>
          <cell r="S1095">
            <v>0</v>
          </cell>
          <cell r="T1095">
            <v>0</v>
          </cell>
          <cell r="U1095">
            <v>0</v>
          </cell>
          <cell r="V1095">
            <v>0</v>
          </cell>
          <cell r="W1095">
            <v>0</v>
          </cell>
        </row>
        <row r="1096">
          <cell r="I1096" t="str">
            <v>SPRINGVILLE: REPLACE #2 BANK AND INSTALL 1-66KV GROUND      BANK AND INSTALL RELAYS</v>
          </cell>
          <cell r="J1096">
            <v>40695</v>
          </cell>
          <cell r="K1096" t="str">
            <v>T. Yim</v>
          </cell>
          <cell r="M1096">
            <v>0</v>
          </cell>
          <cell r="N1096">
            <v>0</v>
          </cell>
          <cell r="O1096">
            <v>0</v>
          </cell>
          <cell r="P1096">
            <v>710000</v>
          </cell>
          <cell r="Q1096">
            <v>7000000</v>
          </cell>
          <cell r="R1096">
            <v>0</v>
          </cell>
          <cell r="S1096">
            <v>0</v>
          </cell>
          <cell r="T1096">
            <v>0</v>
          </cell>
          <cell r="U1096">
            <v>0</v>
          </cell>
          <cell r="V1096">
            <v>0</v>
          </cell>
          <cell r="W1096">
            <v>0</v>
          </cell>
        </row>
        <row r="1097">
          <cell r="O1097">
            <v>0</v>
          </cell>
          <cell r="P1097">
            <v>710000</v>
          </cell>
          <cell r="Q1097">
            <v>7000000</v>
          </cell>
          <cell r="R1097">
            <v>0</v>
          </cell>
          <cell r="S1097">
            <v>0</v>
          </cell>
          <cell r="T1097">
            <v>0</v>
          </cell>
          <cell r="U1097">
            <v>0</v>
          </cell>
          <cell r="V1097">
            <v>0</v>
          </cell>
          <cell r="W1097">
            <v>0</v>
          </cell>
        </row>
        <row r="1098">
          <cell r="H1098" t="str">
            <v>800059819</v>
          </cell>
          <cell r="I1098" t="str">
            <v>ALDER-DECLEZ 66KV: BUNDLE 5,158 CIRCUIT FEET OF EXISTING    1750KCMIL UG CABLE TO CORRECT N-1 OVERLOAD</v>
          </cell>
          <cell r="J1098">
            <v>40330</v>
          </cell>
          <cell r="K1098" t="str">
            <v>S.V. Murthy</v>
          </cell>
          <cell r="M1098">
            <v>0</v>
          </cell>
          <cell r="N1098">
            <v>0</v>
          </cell>
          <cell r="O1098">
            <v>427000</v>
          </cell>
          <cell r="P1098">
            <v>913000</v>
          </cell>
          <cell r="Q1098">
            <v>0</v>
          </cell>
          <cell r="R1098">
            <v>0</v>
          </cell>
          <cell r="S1098">
            <v>0</v>
          </cell>
          <cell r="T1098">
            <v>0</v>
          </cell>
          <cell r="U1098">
            <v>0</v>
          </cell>
          <cell r="V1098">
            <v>0</v>
          </cell>
          <cell r="W1098">
            <v>0</v>
          </cell>
        </row>
        <row r="1099">
          <cell r="O1099">
            <v>427000</v>
          </cell>
          <cell r="P1099">
            <v>913000</v>
          </cell>
          <cell r="Q1099">
            <v>0</v>
          </cell>
          <cell r="R1099">
            <v>0</v>
          </cell>
          <cell r="S1099">
            <v>0</v>
          </cell>
          <cell r="T1099">
            <v>0</v>
          </cell>
          <cell r="U1099">
            <v>0</v>
          </cell>
          <cell r="V1099">
            <v>0</v>
          </cell>
          <cell r="W1099">
            <v>0</v>
          </cell>
        </row>
        <row r="1100">
          <cell r="I1100" t="str">
            <v>CARDIFF-DEL ROSA 66KV: WATERMAN AVE BETWEEN 9TH STREET &amp;    CARDIFF SUB, CITY OF SAN BERNARDINO: BUNDLE 5561 FEET OF    EXISTING 1750KCMIL</v>
          </cell>
          <cell r="J1100">
            <v>41791</v>
          </cell>
          <cell r="K1100" t="e">
            <v>#N/A</v>
          </cell>
          <cell r="M1100">
            <v>0</v>
          </cell>
          <cell r="N1100">
            <v>0</v>
          </cell>
          <cell r="O1100">
            <v>0</v>
          </cell>
          <cell r="P1100">
            <v>0</v>
          </cell>
          <cell r="Q1100">
            <v>0</v>
          </cell>
          <cell r="R1100">
            <v>0</v>
          </cell>
          <cell r="S1100">
            <v>286000</v>
          </cell>
          <cell r="T1100">
            <v>448000</v>
          </cell>
          <cell r="U1100">
            <v>0</v>
          </cell>
          <cell r="V1100">
            <v>0</v>
          </cell>
          <cell r="W1100">
            <v>0</v>
          </cell>
        </row>
        <row r="1101">
          <cell r="O1101">
            <v>0</v>
          </cell>
          <cell r="P1101">
            <v>0</v>
          </cell>
          <cell r="Q1101">
            <v>0</v>
          </cell>
          <cell r="R1101">
            <v>0</v>
          </cell>
          <cell r="S1101">
            <v>286000</v>
          </cell>
          <cell r="T1101">
            <v>448000</v>
          </cell>
          <cell r="U1101">
            <v>0</v>
          </cell>
          <cell r="V1101">
            <v>0</v>
          </cell>
          <cell r="W1101">
            <v>0</v>
          </cell>
        </row>
        <row r="1102">
          <cell r="H1102" t="str">
            <v>800060319</v>
          </cell>
          <cell r="I1102" t="str">
            <v>CENTER-DOWNEYMED-STEWART 66KV: RECONDUCTOR 336 &amp; 4/0 TO 954 SAC.</v>
          </cell>
          <cell r="J1102">
            <v>40695</v>
          </cell>
          <cell r="K1102" t="e">
            <v>#N/A</v>
          </cell>
          <cell r="M1102">
            <v>0</v>
          </cell>
          <cell r="N1102">
            <v>0</v>
          </cell>
          <cell r="O1102">
            <v>0</v>
          </cell>
          <cell r="P1102">
            <v>0</v>
          </cell>
          <cell r="Q1102">
            <v>926000</v>
          </cell>
          <cell r="R1102">
            <v>0</v>
          </cell>
          <cell r="S1102">
            <v>0</v>
          </cell>
          <cell r="T1102">
            <v>0</v>
          </cell>
          <cell r="U1102">
            <v>0</v>
          </cell>
          <cell r="V1102">
            <v>0</v>
          </cell>
          <cell r="W1102">
            <v>0</v>
          </cell>
        </row>
        <row r="1103">
          <cell r="O1103">
            <v>0</v>
          </cell>
          <cell r="P1103">
            <v>0</v>
          </cell>
          <cell r="Q1103">
            <v>926000</v>
          </cell>
          <cell r="R1103">
            <v>0</v>
          </cell>
          <cell r="S1103">
            <v>0</v>
          </cell>
          <cell r="T1103">
            <v>0</v>
          </cell>
          <cell r="U1103">
            <v>0</v>
          </cell>
          <cell r="V1103">
            <v>0</v>
          </cell>
          <cell r="W1103">
            <v>0</v>
          </cell>
        </row>
        <row r="1104">
          <cell r="I1104" t="str">
            <v>CENTER-STEWART 66KV: RECONDUCTOR 336 &amp; 4/0 TO 954 SAC.</v>
          </cell>
          <cell r="J1104">
            <v>41061</v>
          </cell>
          <cell r="K1104" t="e">
            <v>#N/A</v>
          </cell>
          <cell r="M1104">
            <v>0</v>
          </cell>
          <cell r="N1104">
            <v>0</v>
          </cell>
          <cell r="O1104">
            <v>0</v>
          </cell>
          <cell r="P1104">
            <v>0</v>
          </cell>
          <cell r="Q1104">
            <v>0</v>
          </cell>
          <cell r="R1104">
            <v>829000</v>
          </cell>
          <cell r="S1104">
            <v>0</v>
          </cell>
          <cell r="T1104">
            <v>0</v>
          </cell>
          <cell r="U1104">
            <v>0</v>
          </cell>
          <cell r="V1104">
            <v>0</v>
          </cell>
          <cell r="W1104">
            <v>0</v>
          </cell>
        </row>
        <row r="1105">
          <cell r="O1105">
            <v>0</v>
          </cell>
          <cell r="P1105">
            <v>0</v>
          </cell>
          <cell r="Q1105">
            <v>0</v>
          </cell>
          <cell r="R1105">
            <v>829000</v>
          </cell>
          <cell r="S1105">
            <v>0</v>
          </cell>
          <cell r="T1105">
            <v>0</v>
          </cell>
          <cell r="U1105">
            <v>0</v>
          </cell>
          <cell r="V1105">
            <v>0</v>
          </cell>
          <cell r="W1105">
            <v>0</v>
          </cell>
        </row>
        <row r="1106">
          <cell r="I1106" t="str">
            <v>DIAMOND BAR-SOPIPE-TROPHY 66KV, CHINO-DIAMOND BAR-GANESHA   66KV: RECONDUCTOR APPROX. 2550' OF 4/0 CU CONDUCTOR TO 954  SAC ON THE DIAMOND BAR-SOPIPE-TROPHY 66KV T/L TO RELIEVE N-1OVERLOAD CONDITION ON THAT LINE.</v>
          </cell>
          <cell r="J1106">
            <v>41791</v>
          </cell>
          <cell r="K1106" t="e">
            <v>#N/A</v>
          </cell>
          <cell r="M1106">
            <v>0</v>
          </cell>
          <cell r="N1106">
            <v>0</v>
          </cell>
          <cell r="O1106">
            <v>0</v>
          </cell>
          <cell r="P1106">
            <v>0</v>
          </cell>
          <cell r="Q1106">
            <v>0</v>
          </cell>
          <cell r="R1106">
            <v>0</v>
          </cell>
          <cell r="S1106">
            <v>0</v>
          </cell>
          <cell r="T1106">
            <v>289000</v>
          </cell>
          <cell r="U1106">
            <v>0</v>
          </cell>
          <cell r="V1106">
            <v>0</v>
          </cell>
          <cell r="W1106">
            <v>0</v>
          </cell>
        </row>
        <row r="1107">
          <cell r="O1107">
            <v>0</v>
          </cell>
          <cell r="P1107">
            <v>0</v>
          </cell>
          <cell r="Q1107">
            <v>0</v>
          </cell>
          <cell r="R1107">
            <v>0</v>
          </cell>
          <cell r="S1107">
            <v>0</v>
          </cell>
          <cell r="T1107">
            <v>289000</v>
          </cell>
          <cell r="U1107">
            <v>0</v>
          </cell>
          <cell r="V1107">
            <v>0</v>
          </cell>
          <cell r="W1107">
            <v>0</v>
          </cell>
        </row>
        <row r="1108">
          <cell r="I1108" t="str">
            <v>JOHANNA-CABRILLO-FAIRVIEW-JOHNAIR 66KV U.G.: OPEN SHIELDS   ON THE 1.48 MILES OF 1750 KCMIL U.G. ON THE JOHANNA-FAIRVIEWSECTON OF THE LINE.</v>
          </cell>
          <cell r="J1108">
            <v>39965</v>
          </cell>
          <cell r="K1108" t="str">
            <v>S. Ghoraishi</v>
          </cell>
          <cell r="M1108">
            <v>0</v>
          </cell>
          <cell r="N1108">
            <v>0</v>
          </cell>
          <cell r="O1108">
            <v>38000</v>
          </cell>
          <cell r="P1108">
            <v>0</v>
          </cell>
          <cell r="Q1108">
            <v>0</v>
          </cell>
          <cell r="R1108">
            <v>0</v>
          </cell>
          <cell r="S1108">
            <v>0</v>
          </cell>
          <cell r="T1108">
            <v>0</v>
          </cell>
          <cell r="U1108">
            <v>0</v>
          </cell>
          <cell r="V1108">
            <v>0</v>
          </cell>
          <cell r="W1108">
            <v>0</v>
          </cell>
        </row>
        <row r="1109">
          <cell r="O1109">
            <v>38000</v>
          </cell>
          <cell r="P1109">
            <v>0</v>
          </cell>
          <cell r="Q1109">
            <v>0</v>
          </cell>
          <cell r="R1109">
            <v>0</v>
          </cell>
          <cell r="S1109">
            <v>0</v>
          </cell>
          <cell r="T1109">
            <v>0</v>
          </cell>
          <cell r="U1109">
            <v>0</v>
          </cell>
          <cell r="V1109">
            <v>0</v>
          </cell>
          <cell r="W1109">
            <v>0</v>
          </cell>
        </row>
        <row r="1110">
          <cell r="I1110" t="str">
            <v>LA CIENEGA-BEVERLY-CULVER 66KV T/L: LA CIENEGA-BEVERLY-     COLORADO-MWD 66KV (ADJACENT LINE): REMOVE AND REPLACE       EXISTING 1750 KCMIL ALUMINUM CABLE WITH NEW 2000 KCMIL      COPPER CABLE (BEVERLY LEG ONLY)</v>
          </cell>
          <cell r="J1110">
            <v>40695</v>
          </cell>
          <cell r="K1110" t="e">
            <v>#N/A</v>
          </cell>
          <cell r="M1110">
            <v>0</v>
          </cell>
          <cell r="N1110">
            <v>0</v>
          </cell>
          <cell r="O1110">
            <v>0</v>
          </cell>
          <cell r="P1110">
            <v>2046000</v>
          </cell>
          <cell r="Q1110">
            <v>294000</v>
          </cell>
          <cell r="R1110">
            <v>0</v>
          </cell>
          <cell r="S1110">
            <v>0</v>
          </cell>
          <cell r="T1110">
            <v>0</v>
          </cell>
          <cell r="U1110">
            <v>0</v>
          </cell>
          <cell r="V1110">
            <v>0</v>
          </cell>
          <cell r="W1110">
            <v>0</v>
          </cell>
        </row>
        <row r="1111">
          <cell r="O1111">
            <v>0</v>
          </cell>
          <cell r="P1111">
            <v>2046000</v>
          </cell>
          <cell r="Q1111">
            <v>294000</v>
          </cell>
          <cell r="R1111">
            <v>0</v>
          </cell>
          <cell r="S1111">
            <v>0</v>
          </cell>
          <cell r="T1111">
            <v>0</v>
          </cell>
          <cell r="U1111">
            <v>0</v>
          </cell>
          <cell r="V1111">
            <v>0</v>
          </cell>
          <cell r="W1111">
            <v>0</v>
          </cell>
        </row>
        <row r="1112">
          <cell r="I1112" t="str">
            <v>MESA-NARROWS 66/KV T/L: RECONDUCTOR .31 MILES OF 4/0 TO     954 SAC.</v>
          </cell>
          <cell r="J1112">
            <v>40299</v>
          </cell>
          <cell r="K1112" t="e">
            <v>#N/A</v>
          </cell>
          <cell r="M1112">
            <v>0</v>
          </cell>
          <cell r="N1112">
            <v>0</v>
          </cell>
          <cell r="O1112">
            <v>30000</v>
          </cell>
          <cell r="P1112">
            <v>98000</v>
          </cell>
          <cell r="Q1112">
            <v>0</v>
          </cell>
          <cell r="R1112">
            <v>0</v>
          </cell>
          <cell r="S1112">
            <v>0</v>
          </cell>
          <cell r="T1112">
            <v>0</v>
          </cell>
          <cell r="U1112">
            <v>0</v>
          </cell>
          <cell r="V1112">
            <v>0</v>
          </cell>
          <cell r="W1112">
            <v>0</v>
          </cell>
        </row>
        <row r="1113">
          <cell r="O1113">
            <v>30000</v>
          </cell>
          <cell r="P1113">
            <v>98000</v>
          </cell>
          <cell r="Q1113">
            <v>0</v>
          </cell>
          <cell r="R1113">
            <v>0</v>
          </cell>
          <cell r="S1113">
            <v>0</v>
          </cell>
          <cell r="T1113">
            <v>0</v>
          </cell>
          <cell r="U1113">
            <v>0</v>
          </cell>
          <cell r="V1113">
            <v>0</v>
          </cell>
          <cell r="W1113">
            <v>0</v>
          </cell>
        </row>
        <row r="1114">
          <cell r="I1114" t="str">
            <v>MESA-RUSH 66KVL OPEN SHIELDS ON 1250 UG SECTION</v>
          </cell>
          <cell r="J1114">
            <v>42156</v>
          </cell>
          <cell r="K1114" t="e">
            <v>#N/A</v>
          </cell>
          <cell r="M1114">
            <v>0</v>
          </cell>
          <cell r="N1114">
            <v>0</v>
          </cell>
          <cell r="O1114">
            <v>0</v>
          </cell>
          <cell r="P1114">
            <v>0</v>
          </cell>
          <cell r="Q1114">
            <v>0</v>
          </cell>
          <cell r="R1114">
            <v>0</v>
          </cell>
          <cell r="S1114">
            <v>0</v>
          </cell>
          <cell r="T1114">
            <v>0</v>
          </cell>
          <cell r="U1114">
            <v>45000</v>
          </cell>
          <cell r="V1114">
            <v>0</v>
          </cell>
          <cell r="W1114">
            <v>0</v>
          </cell>
        </row>
        <row r="1115">
          <cell r="O1115">
            <v>0</v>
          </cell>
          <cell r="P1115">
            <v>0</v>
          </cell>
          <cell r="Q1115">
            <v>0</v>
          </cell>
          <cell r="R1115">
            <v>0</v>
          </cell>
          <cell r="S1115">
            <v>0</v>
          </cell>
          <cell r="T1115">
            <v>0</v>
          </cell>
          <cell r="U1115">
            <v>45000</v>
          </cell>
          <cell r="V1115">
            <v>0</v>
          </cell>
          <cell r="W1115">
            <v>0</v>
          </cell>
        </row>
        <row r="1116">
          <cell r="I1116" t="str">
            <v>MIRA LOMA-CORONA #2 66KV: CONSTRUCT A NEW 66KV LINE FROM    MIRA LOMA STATION TO CORONA SUB.</v>
          </cell>
          <cell r="J1116">
            <v>40695</v>
          </cell>
          <cell r="K1116" t="e">
            <v>#N/A</v>
          </cell>
          <cell r="M1116">
            <v>0</v>
          </cell>
          <cell r="N1116">
            <v>0</v>
          </cell>
          <cell r="O1116">
            <v>0</v>
          </cell>
          <cell r="P1116">
            <v>3170000</v>
          </cell>
          <cell r="Q1116">
            <v>319000</v>
          </cell>
          <cell r="R1116">
            <v>0</v>
          </cell>
          <cell r="S1116">
            <v>0</v>
          </cell>
          <cell r="T1116">
            <v>0</v>
          </cell>
          <cell r="U1116">
            <v>0</v>
          </cell>
          <cell r="V1116">
            <v>0</v>
          </cell>
          <cell r="W1116">
            <v>0</v>
          </cell>
        </row>
        <row r="1117">
          <cell r="I1117" t="str">
            <v>MIRA LOMA-CORONA #2 66KV: CONSTRUCT A NEW 66KV LINE FROM    MIRA LOMA STATION TO CORONA SUB.</v>
          </cell>
          <cell r="J1117">
            <v>40695</v>
          </cell>
          <cell r="K1117" t="e">
            <v>#N/A</v>
          </cell>
          <cell r="M1117">
            <v>0</v>
          </cell>
          <cell r="N1117">
            <v>0</v>
          </cell>
          <cell r="O1117">
            <v>0</v>
          </cell>
          <cell r="P1117">
            <v>586000</v>
          </cell>
          <cell r="Q1117">
            <v>404000</v>
          </cell>
          <cell r="R1117">
            <v>0</v>
          </cell>
          <cell r="S1117">
            <v>0</v>
          </cell>
          <cell r="T1117">
            <v>0</v>
          </cell>
          <cell r="U1117">
            <v>0</v>
          </cell>
          <cell r="V1117">
            <v>0</v>
          </cell>
          <cell r="W1117">
            <v>0</v>
          </cell>
        </row>
        <row r="1118">
          <cell r="I1118" t="str">
            <v>MIRA LOMA: EQUIP 1-66KV POSITION FOR NEW 66KV LINE TO CORONASUB</v>
          </cell>
          <cell r="J1118">
            <v>40695</v>
          </cell>
          <cell r="K1118" t="e">
            <v>#N/A</v>
          </cell>
          <cell r="M1118">
            <v>0</v>
          </cell>
          <cell r="N1118">
            <v>0</v>
          </cell>
          <cell r="O1118">
            <v>0</v>
          </cell>
          <cell r="P1118">
            <v>305000</v>
          </cell>
          <cell r="Q1118">
            <v>385000</v>
          </cell>
          <cell r="R1118">
            <v>0</v>
          </cell>
          <cell r="S1118">
            <v>0</v>
          </cell>
          <cell r="T1118">
            <v>0</v>
          </cell>
          <cell r="U1118">
            <v>0</v>
          </cell>
          <cell r="V1118">
            <v>0</v>
          </cell>
          <cell r="W1118">
            <v>0</v>
          </cell>
        </row>
        <row r="1119">
          <cell r="I1119" t="str">
            <v>CORONA: INSTALL AND EQUIP 1-66KV POSITION</v>
          </cell>
          <cell r="J1119">
            <v>40695</v>
          </cell>
          <cell r="K1119" t="e">
            <v>#N/A</v>
          </cell>
          <cell r="M1119">
            <v>0</v>
          </cell>
          <cell r="N1119">
            <v>0</v>
          </cell>
          <cell r="O1119">
            <v>0</v>
          </cell>
          <cell r="P1119">
            <v>400000</v>
          </cell>
          <cell r="Q1119">
            <v>280000</v>
          </cell>
          <cell r="R1119">
            <v>0</v>
          </cell>
          <cell r="S1119">
            <v>0</v>
          </cell>
          <cell r="T1119">
            <v>0</v>
          </cell>
          <cell r="U1119">
            <v>0</v>
          </cell>
          <cell r="V1119">
            <v>0</v>
          </cell>
          <cell r="W1119">
            <v>0</v>
          </cell>
        </row>
        <row r="1120">
          <cell r="O1120">
            <v>0</v>
          </cell>
          <cell r="P1120">
            <v>4461000</v>
          </cell>
          <cell r="Q1120">
            <v>1388000</v>
          </cell>
          <cell r="R1120">
            <v>0</v>
          </cell>
          <cell r="S1120">
            <v>0</v>
          </cell>
          <cell r="T1120">
            <v>0</v>
          </cell>
          <cell r="U1120">
            <v>0</v>
          </cell>
          <cell r="V1120">
            <v>0</v>
          </cell>
          <cell r="W1120">
            <v>0</v>
          </cell>
        </row>
        <row r="1121">
          <cell r="H1121" t="str">
            <v>800060749</v>
          </cell>
          <cell r="I1121" t="str">
            <v>MOORPARK-NEWBURY 66KV: STRING NEW 66KV SOURCE LINE TO       NEWBURY SUB.</v>
          </cell>
          <cell r="J1121">
            <v>40695</v>
          </cell>
          <cell r="K1121" t="str">
            <v>S. Ghoraishi</v>
          </cell>
          <cell r="M1121">
            <v>0</v>
          </cell>
          <cell r="N1121">
            <v>0</v>
          </cell>
          <cell r="O1121">
            <v>5876000.0000000009</v>
          </cell>
          <cell r="P1121">
            <v>3226000</v>
          </cell>
          <cell r="Q1121">
            <v>0</v>
          </cell>
          <cell r="R1121">
            <v>0</v>
          </cell>
          <cell r="S1121">
            <v>0</v>
          </cell>
          <cell r="T1121">
            <v>0</v>
          </cell>
          <cell r="U1121">
            <v>0</v>
          </cell>
          <cell r="V1121">
            <v>0</v>
          </cell>
          <cell r="W1121">
            <v>0</v>
          </cell>
        </row>
        <row r="1122">
          <cell r="H1122" t="str">
            <v>800062768</v>
          </cell>
          <cell r="I1122" t="str">
            <v>MOORPARK: INSTALL NEW 66KV LINE POSITION TO TERMINATE NEW   MOORPARK-NEWBURY LINE. PROVIDE PROTECTION EQUIPMENT AS      REQUIRED.</v>
          </cell>
          <cell r="J1122">
            <v>40695</v>
          </cell>
          <cell r="K1122" t="str">
            <v>S. Ghoraishi</v>
          </cell>
          <cell r="M1122">
            <v>0</v>
          </cell>
          <cell r="N1122">
            <v>0</v>
          </cell>
          <cell r="O1122">
            <v>540584.80000000005</v>
          </cell>
          <cell r="P1122">
            <v>13000</v>
          </cell>
          <cell r="Q1122">
            <v>0</v>
          </cell>
          <cell r="R1122">
            <v>0</v>
          </cell>
          <cell r="S1122">
            <v>0</v>
          </cell>
          <cell r="T1122">
            <v>0</v>
          </cell>
          <cell r="U1122">
            <v>0</v>
          </cell>
          <cell r="V1122">
            <v>0</v>
          </cell>
          <cell r="W1122">
            <v>0</v>
          </cell>
        </row>
        <row r="1123">
          <cell r="I1123" t="str">
            <v>IT Work Element:  Moorpark-Newbury 66 kV Project: New 954 SAC 66 kV Source Line.</v>
          </cell>
          <cell r="J1123">
            <v>40543</v>
          </cell>
          <cell r="N1123">
            <v>0</v>
          </cell>
          <cell r="O1123">
            <v>0</v>
          </cell>
        </row>
        <row r="1124">
          <cell r="H1124" t="str">
            <v>800063208</v>
          </cell>
          <cell r="I1124" t="str">
            <v>NEWBURY: CONSTRUCT NEW 66KV LINE POSITION</v>
          </cell>
          <cell r="J1124">
            <v>40695</v>
          </cell>
          <cell r="K1124" t="str">
            <v>S. Ghoraishi</v>
          </cell>
          <cell r="M1124">
            <v>0</v>
          </cell>
          <cell r="N1124">
            <v>0</v>
          </cell>
          <cell r="O1124">
            <v>313080</v>
          </cell>
          <cell r="P1124">
            <v>89000</v>
          </cell>
          <cell r="Q1124">
            <v>0</v>
          </cell>
          <cell r="R1124">
            <v>0</v>
          </cell>
          <cell r="S1124">
            <v>0</v>
          </cell>
          <cell r="T1124">
            <v>0</v>
          </cell>
          <cell r="U1124">
            <v>0</v>
          </cell>
          <cell r="V1124">
            <v>0</v>
          </cell>
          <cell r="W1124">
            <v>0</v>
          </cell>
        </row>
        <row r="1125">
          <cell r="O1125">
            <v>6729664.8000000007</v>
          </cell>
          <cell r="P1125">
            <v>3328000</v>
          </cell>
          <cell r="Q1125">
            <v>0</v>
          </cell>
          <cell r="R1125">
            <v>0</v>
          </cell>
          <cell r="S1125">
            <v>0</v>
          </cell>
          <cell r="T1125">
            <v>0</v>
          </cell>
          <cell r="U1125">
            <v>0</v>
          </cell>
          <cell r="V1125">
            <v>0</v>
          </cell>
          <cell r="W1125">
            <v>0</v>
          </cell>
        </row>
        <row r="1126">
          <cell r="I1126" t="str">
            <v>PADUA-CUCAMONGA 66KV, PADUA-CUCAMONGA-ORANGE PRODUCT 66KV:  RECONDUCTOR 2.4 MILES OF 653 TO 954 CONDUCTOR TO RELIEVE AN N-1 OVERLOAD CONDITON ON THE PADUA-CUCAMONGA 66KV T/L.</v>
          </cell>
          <cell r="J1126">
            <v>40695</v>
          </cell>
          <cell r="K1126" t="e">
            <v>#N/A</v>
          </cell>
          <cell r="M1126">
            <v>0</v>
          </cell>
          <cell r="N1126">
            <v>0</v>
          </cell>
          <cell r="O1126">
            <v>0</v>
          </cell>
          <cell r="P1126">
            <v>0</v>
          </cell>
          <cell r="Q1126">
            <v>419000</v>
          </cell>
          <cell r="R1126">
            <v>0</v>
          </cell>
          <cell r="S1126">
            <v>0</v>
          </cell>
          <cell r="T1126">
            <v>0</v>
          </cell>
          <cell r="U1126">
            <v>0</v>
          </cell>
          <cell r="V1126">
            <v>0</v>
          </cell>
          <cell r="W1126">
            <v>0</v>
          </cell>
        </row>
        <row r="1127">
          <cell r="O1127">
            <v>0</v>
          </cell>
          <cell r="P1127">
            <v>0</v>
          </cell>
          <cell r="Q1127">
            <v>419000</v>
          </cell>
          <cell r="R1127">
            <v>0</v>
          </cell>
          <cell r="S1127">
            <v>0</v>
          </cell>
          <cell r="T1127">
            <v>0</v>
          </cell>
          <cell r="U1127">
            <v>0</v>
          </cell>
          <cell r="V1127">
            <v>0</v>
          </cell>
          <cell r="W1127">
            <v>0</v>
          </cell>
        </row>
        <row r="1128">
          <cell r="I1128" t="str">
            <v>VALLEY-MWD-STETSON: REBUILD AND RECONDUCTOR APPROX. 5.6 MILEOF 653 ACSR TO 954 SAC USING ENGINEERED AND LIGHT DUTY STEELPOLES.</v>
          </cell>
          <cell r="J1128">
            <v>42522</v>
          </cell>
          <cell r="K1128" t="e">
            <v>#N/A</v>
          </cell>
          <cell r="M1128">
            <v>0</v>
          </cell>
          <cell r="N1128">
            <v>0</v>
          </cell>
          <cell r="O1128">
            <v>0</v>
          </cell>
          <cell r="P1128">
            <v>0</v>
          </cell>
          <cell r="Q1128">
            <v>0</v>
          </cell>
          <cell r="R1128">
            <v>0</v>
          </cell>
          <cell r="S1128">
            <v>0</v>
          </cell>
          <cell r="T1128">
            <v>56000</v>
          </cell>
          <cell r="U1128">
            <v>1635000</v>
          </cell>
          <cell r="V1128">
            <v>3059000</v>
          </cell>
          <cell r="W1128">
            <v>0</v>
          </cell>
        </row>
        <row r="1129">
          <cell r="O1129">
            <v>0</v>
          </cell>
          <cell r="P1129">
            <v>0</v>
          </cell>
          <cell r="Q1129">
            <v>0</v>
          </cell>
          <cell r="R1129">
            <v>0</v>
          </cell>
          <cell r="S1129">
            <v>0</v>
          </cell>
          <cell r="T1129">
            <v>56000</v>
          </cell>
          <cell r="U1129">
            <v>1635000</v>
          </cell>
          <cell r="V1129">
            <v>3059000</v>
          </cell>
          <cell r="W1129">
            <v>0</v>
          </cell>
        </row>
        <row r="1130">
          <cell r="H1130" t="str">
            <v>800061545</v>
          </cell>
          <cell r="I1130" t="str">
            <v>VALLEY PAUBA 115KV LINE: DOUBLE CIRCUIT 22 MILES TO FORM VALLEY-PAUBA.</v>
          </cell>
          <cell r="J1130">
            <v>41061</v>
          </cell>
          <cell r="K1130" t="e">
            <v>#N/A</v>
          </cell>
          <cell r="M1130">
            <v>0</v>
          </cell>
          <cell r="N1130">
            <v>0</v>
          </cell>
          <cell r="O1130">
            <v>0</v>
          </cell>
          <cell r="P1130">
            <v>2931000</v>
          </cell>
          <cell r="Q1130">
            <v>9347000</v>
          </cell>
          <cell r="R1130">
            <v>5677000</v>
          </cell>
          <cell r="S1130">
            <v>0</v>
          </cell>
          <cell r="T1130">
            <v>0</v>
          </cell>
          <cell r="U1130">
            <v>0</v>
          </cell>
          <cell r="V1130">
            <v>0</v>
          </cell>
          <cell r="W1130">
            <v>0</v>
          </cell>
        </row>
        <row r="1131">
          <cell r="I1131" t="str">
            <v>VALLEY: CONSTRUCT/ EQUIP 115KV LINE POSITIONS AND PROVIDE   NECESSARY PROTECTION AT VALLEY SUB SOUTH 115KV BUS</v>
          </cell>
          <cell r="J1131">
            <v>41426</v>
          </cell>
          <cell r="K1131" t="e">
            <v>#N/A</v>
          </cell>
          <cell r="M1131">
            <v>0</v>
          </cell>
          <cell r="N1131">
            <v>0</v>
          </cell>
          <cell r="O1131">
            <v>0</v>
          </cell>
          <cell r="P1131">
            <v>0</v>
          </cell>
          <cell r="Q1131">
            <v>0</v>
          </cell>
          <cell r="R1131">
            <v>110000</v>
          </cell>
          <cell r="S1131">
            <v>1200000</v>
          </cell>
          <cell r="T1131">
            <v>0</v>
          </cell>
          <cell r="U1131">
            <v>0</v>
          </cell>
          <cell r="V1131">
            <v>0</v>
          </cell>
          <cell r="W1131">
            <v>0</v>
          </cell>
        </row>
        <row r="1132">
          <cell r="I1132" t="str">
            <v>IT Work Element:  Valley-Pauba 115kV Project: New 115kV Source line.</v>
          </cell>
          <cell r="J1132">
            <v>40695</v>
          </cell>
          <cell r="N1132">
            <v>0</v>
          </cell>
          <cell r="O1132">
            <v>0</v>
          </cell>
        </row>
        <row r="1133">
          <cell r="I1133" t="str">
            <v>PAUBA: CONSTRUCT/ EQUIP 115KV LINE POSITION AND PROVIDE     NECESSARY PROTECTION AT PAUBA 115KV BUS</v>
          </cell>
          <cell r="J1133">
            <v>41426</v>
          </cell>
          <cell r="K1133" t="e">
            <v>#N/A</v>
          </cell>
          <cell r="M1133">
            <v>0</v>
          </cell>
          <cell r="N1133">
            <v>0</v>
          </cell>
          <cell r="O1133">
            <v>0</v>
          </cell>
          <cell r="P1133">
            <v>0</v>
          </cell>
          <cell r="Q1133">
            <v>0</v>
          </cell>
          <cell r="R1133">
            <v>186000</v>
          </cell>
          <cell r="S1133">
            <v>545000</v>
          </cell>
          <cell r="T1133">
            <v>0</v>
          </cell>
          <cell r="U1133">
            <v>0</v>
          </cell>
          <cell r="V1133">
            <v>0</v>
          </cell>
          <cell r="W1133">
            <v>0</v>
          </cell>
        </row>
        <row r="1134">
          <cell r="O1134">
            <v>0</v>
          </cell>
          <cell r="P1134">
            <v>2931000</v>
          </cell>
          <cell r="Q1134">
            <v>9347000</v>
          </cell>
          <cell r="R1134">
            <v>5973000</v>
          </cell>
          <cell r="S1134">
            <v>1745000</v>
          </cell>
          <cell r="T1134">
            <v>0</v>
          </cell>
          <cell r="U1134">
            <v>0</v>
          </cell>
          <cell r="V1134">
            <v>0</v>
          </cell>
          <cell r="W1134">
            <v>0</v>
          </cell>
        </row>
        <row r="1135">
          <cell r="I1135" t="str">
            <v>VESTAL-BROWNING-DELANO RECONDUCTOR 2.1 MILES TO 954 SAC IN THE DELANO LEG.</v>
          </cell>
          <cell r="J1135">
            <v>42522</v>
          </cell>
          <cell r="K1135" t="e">
            <v>#N/A</v>
          </cell>
          <cell r="M1135">
            <v>0</v>
          </cell>
          <cell r="N1135">
            <v>0</v>
          </cell>
          <cell r="O1135">
            <v>0</v>
          </cell>
          <cell r="P1135">
            <v>0</v>
          </cell>
          <cell r="Q1135">
            <v>0</v>
          </cell>
          <cell r="R1135">
            <v>0</v>
          </cell>
          <cell r="S1135">
            <v>0</v>
          </cell>
          <cell r="T1135">
            <v>0</v>
          </cell>
          <cell r="U1135">
            <v>0</v>
          </cell>
          <cell r="V1135">
            <v>496000</v>
          </cell>
          <cell r="W1135">
            <v>0</v>
          </cell>
        </row>
        <row r="1136">
          <cell r="O1136">
            <v>0</v>
          </cell>
          <cell r="P1136">
            <v>0</v>
          </cell>
          <cell r="Q1136">
            <v>0</v>
          </cell>
          <cell r="R1136">
            <v>0</v>
          </cell>
          <cell r="S1136">
            <v>0</v>
          </cell>
          <cell r="T1136">
            <v>0</v>
          </cell>
          <cell r="U1136">
            <v>0</v>
          </cell>
          <cell r="V1136">
            <v>496000</v>
          </cell>
          <cell r="W1136">
            <v>0</v>
          </cell>
        </row>
        <row r="1137">
          <cell r="I1137" t="str">
            <v>VILLA PARK- LA VETA NO. 1 66KV U.G.: OPEN CABLE SHIELDS ON  .018 MILES OF 1750 KCMIL U.G. ON THE VILLA PARK- LA VETA    U.G. SECTION.</v>
          </cell>
          <cell r="J1137">
            <v>40695</v>
          </cell>
          <cell r="K1137" t="e">
            <v>#N/A</v>
          </cell>
          <cell r="M1137">
            <v>0</v>
          </cell>
          <cell r="N1137">
            <v>0</v>
          </cell>
          <cell r="O1137">
            <v>0</v>
          </cell>
          <cell r="P1137">
            <v>0</v>
          </cell>
          <cell r="Q1137">
            <v>29000</v>
          </cell>
          <cell r="R1137">
            <v>0</v>
          </cell>
          <cell r="S1137">
            <v>0</v>
          </cell>
          <cell r="T1137">
            <v>0</v>
          </cell>
          <cell r="U1137">
            <v>0</v>
          </cell>
          <cell r="V1137">
            <v>0</v>
          </cell>
          <cell r="W1137">
            <v>0</v>
          </cell>
        </row>
        <row r="1138">
          <cell r="O1138">
            <v>0</v>
          </cell>
          <cell r="P1138">
            <v>0</v>
          </cell>
          <cell r="Q1138">
            <v>29000</v>
          </cell>
          <cell r="R1138">
            <v>0</v>
          </cell>
          <cell r="S1138">
            <v>0</v>
          </cell>
          <cell r="T1138">
            <v>0</v>
          </cell>
          <cell r="U1138">
            <v>0</v>
          </cell>
          <cell r="V1138">
            <v>0</v>
          </cell>
          <cell r="W1138">
            <v>0</v>
          </cell>
        </row>
        <row r="1139">
          <cell r="I1139" t="str">
            <v>VISTA-BLOOMINGTON-CRESTMORE RECOND 66KV TO 336 ACSR IN THE GLEN AVON LEG.</v>
          </cell>
          <cell r="J1139">
            <v>41426</v>
          </cell>
          <cell r="K1139" t="e">
            <v>#N/A</v>
          </cell>
          <cell r="M1139">
            <v>0</v>
          </cell>
          <cell r="N1139">
            <v>0</v>
          </cell>
          <cell r="O1139">
            <v>0</v>
          </cell>
          <cell r="P1139">
            <v>0</v>
          </cell>
          <cell r="Q1139">
            <v>0</v>
          </cell>
          <cell r="R1139">
            <v>0</v>
          </cell>
          <cell r="S1139">
            <v>907000</v>
          </cell>
          <cell r="T1139">
            <v>0</v>
          </cell>
          <cell r="U1139">
            <v>0</v>
          </cell>
          <cell r="V1139">
            <v>0</v>
          </cell>
          <cell r="W1139">
            <v>0</v>
          </cell>
        </row>
        <row r="1140">
          <cell r="O1140">
            <v>0</v>
          </cell>
          <cell r="P1140">
            <v>0</v>
          </cell>
          <cell r="Q1140">
            <v>0</v>
          </cell>
          <cell r="R1140">
            <v>0</v>
          </cell>
          <cell r="S1140">
            <v>907000</v>
          </cell>
          <cell r="T1140">
            <v>0</v>
          </cell>
          <cell r="U1140">
            <v>0</v>
          </cell>
          <cell r="V1140">
            <v>0</v>
          </cell>
          <cell r="W1140">
            <v>0</v>
          </cell>
        </row>
        <row r="1141">
          <cell r="I1141" t="str">
            <v>WALNUT-NOGALES-RAILROAD NO.2 66KV T/L: RECONDUCTOR 2.2 MILESOF 4/0 CU TO 954 SAC.</v>
          </cell>
          <cell r="J1141">
            <v>40695</v>
          </cell>
          <cell r="K1141" t="e">
            <v>#N/A</v>
          </cell>
          <cell r="M1141">
            <v>0</v>
          </cell>
          <cell r="N1141">
            <v>0</v>
          </cell>
          <cell r="O1141">
            <v>0</v>
          </cell>
          <cell r="P1141">
            <v>120000</v>
          </cell>
          <cell r="Q1141">
            <v>300000</v>
          </cell>
          <cell r="R1141">
            <v>0</v>
          </cell>
          <cell r="S1141">
            <v>0</v>
          </cell>
          <cell r="T1141">
            <v>0</v>
          </cell>
          <cell r="U1141">
            <v>0</v>
          </cell>
          <cell r="V1141">
            <v>0</v>
          </cell>
          <cell r="W1141">
            <v>0</v>
          </cell>
        </row>
        <row r="1142">
          <cell r="O1142">
            <v>0</v>
          </cell>
          <cell r="P1142">
            <v>120000</v>
          </cell>
          <cell r="Q1142">
            <v>300000</v>
          </cell>
          <cell r="R1142">
            <v>0</v>
          </cell>
          <cell r="S1142">
            <v>0</v>
          </cell>
          <cell r="T1142">
            <v>0</v>
          </cell>
          <cell r="U1142">
            <v>0</v>
          </cell>
          <cell r="V1142">
            <v>0</v>
          </cell>
          <cell r="W1142">
            <v>0</v>
          </cell>
        </row>
        <row r="1143">
          <cell r="H1143" t="str">
            <v>800060574</v>
          </cell>
          <cell r="I1143" t="str">
            <v>DEVERS-MIRAGE 115KV SYSTEM: SPLIT THE DEVERS-MIRAGE 'A'     SYSTEM INTO SEPARATE SYSTEMS.  PROJECT REQUIRES CONSTRUCTIONOF ONE NEW 115KV SOURCE LINE AND VARIOUS SUBTRANSMISSION    LINE REARRANGEMENTS</v>
          </cell>
          <cell r="J1143">
            <v>40330</v>
          </cell>
          <cell r="K1143" t="str">
            <v>S. Zohary</v>
          </cell>
          <cell r="M1143">
            <v>0</v>
          </cell>
          <cell r="N1143">
            <v>0</v>
          </cell>
          <cell r="O1143">
            <v>4098990</v>
          </cell>
          <cell r="P1143">
            <v>1397000</v>
          </cell>
          <cell r="Q1143">
            <v>0</v>
          </cell>
          <cell r="R1143">
            <v>0</v>
          </cell>
          <cell r="S1143">
            <v>0</v>
          </cell>
          <cell r="T1143">
            <v>0</v>
          </cell>
          <cell r="U1143">
            <v>0</v>
          </cell>
          <cell r="V1143">
            <v>0</v>
          </cell>
          <cell r="W1143">
            <v>0</v>
          </cell>
        </row>
        <row r="1144">
          <cell r="H1144" t="str">
            <v>800062862</v>
          </cell>
          <cell r="I1144" t="str">
            <v>DEVERS: REPLACE 4-115KV CB'S, 2-115KV POS. 4&amp;2, 2-115KV CB  IN POS. #7.  UPGRADE PROTECTION AS REQUIRED.  INSTALL 2-SEL-352 BREAKER FAILURE &amp; 2-G.E. D-60 RELAYS &amp; 2-GE D60 DISTANCERELAYS</v>
          </cell>
          <cell r="J1144">
            <v>40330</v>
          </cell>
          <cell r="K1144" t="str">
            <v>S. Zohary</v>
          </cell>
          <cell r="M1144">
            <v>0</v>
          </cell>
          <cell r="N1144">
            <v>0</v>
          </cell>
          <cell r="O1144">
            <v>989733</v>
          </cell>
          <cell r="P1144">
            <v>0</v>
          </cell>
          <cell r="Q1144">
            <v>0</v>
          </cell>
          <cell r="R1144">
            <v>0</v>
          </cell>
          <cell r="S1144">
            <v>0</v>
          </cell>
          <cell r="T1144">
            <v>0</v>
          </cell>
          <cell r="U1144">
            <v>0</v>
          </cell>
          <cell r="V1144">
            <v>0</v>
          </cell>
          <cell r="W1144">
            <v>0</v>
          </cell>
        </row>
        <row r="1145">
          <cell r="H1145" t="str">
            <v>800063491</v>
          </cell>
          <cell r="I1145" t="str">
            <v>THORNHILL: INSTALL 1-G.E. D60 WITH IEEE C37.94 COMMUNICATIONINTERFACE FOR POTT/DTT. INSTALL SEL-311C RELAY</v>
          </cell>
          <cell r="J1145">
            <v>40330</v>
          </cell>
          <cell r="K1145" t="str">
            <v>S. Zohary</v>
          </cell>
          <cell r="M1145">
            <v>0</v>
          </cell>
          <cell r="N1145">
            <v>0</v>
          </cell>
          <cell r="O1145">
            <v>194088</v>
          </cell>
          <cell r="P1145">
            <v>0</v>
          </cell>
          <cell r="Q1145">
            <v>0</v>
          </cell>
          <cell r="R1145">
            <v>0</v>
          </cell>
          <cell r="S1145">
            <v>0</v>
          </cell>
          <cell r="T1145">
            <v>0</v>
          </cell>
          <cell r="U1145">
            <v>0</v>
          </cell>
          <cell r="V1145">
            <v>0</v>
          </cell>
          <cell r="W1145">
            <v>0</v>
          </cell>
        </row>
        <row r="1146">
          <cell r="H1146" t="str">
            <v>800063506</v>
          </cell>
          <cell r="I1146" t="str">
            <v>MIRAGE: RELOCATE JULIAN HINDS 220KV LINE TO POS. #1. RELOCATE DEVERS 220KV LINE TO POS. #2.  INSTALL 3RD "A" BANK IN POS. #6 IN 220KV RACK &amp; IN 115KV RACK.  INSTALL 1-115KV  POSITION FOR NEW 115KV INE. UPGRADE PROTECTION AS REQUIRED.</v>
          </cell>
          <cell r="J1146">
            <v>40330</v>
          </cell>
          <cell r="K1146" t="str">
            <v>S. Zohary</v>
          </cell>
          <cell r="M1146">
            <v>75</v>
          </cell>
          <cell r="N1146">
            <v>75</v>
          </cell>
          <cell r="O1146">
            <v>4800000</v>
          </cell>
          <cell r="P1146">
            <v>2870891.9311600002</v>
          </cell>
          <cell r="Q1146">
            <v>0</v>
          </cell>
          <cell r="R1146">
            <v>0</v>
          </cell>
          <cell r="S1146">
            <v>0</v>
          </cell>
          <cell r="T1146">
            <v>0</v>
          </cell>
          <cell r="U1146">
            <v>0</v>
          </cell>
          <cell r="V1146">
            <v>0</v>
          </cell>
          <cell r="W1146">
            <v>0</v>
          </cell>
        </row>
        <row r="1147">
          <cell r="H1147" t="str">
            <v>800063513</v>
          </cell>
          <cell r="I1147" t="str">
            <v>FARRELL: INSTALL 1-115KV LINE POSITION FOR GARNET 115KV LINEUPGRADE PROTECTION AS REQUIRED.</v>
          </cell>
          <cell r="J1147">
            <v>40330</v>
          </cell>
          <cell r="K1147" t="str">
            <v>S. Zohary</v>
          </cell>
          <cell r="M1147">
            <v>0</v>
          </cell>
          <cell r="N1147">
            <v>0</v>
          </cell>
          <cell r="O1147">
            <v>677468</v>
          </cell>
          <cell r="P1147">
            <v>0</v>
          </cell>
          <cell r="Q1147">
            <v>0</v>
          </cell>
          <cell r="R1147">
            <v>0</v>
          </cell>
          <cell r="S1147">
            <v>0</v>
          </cell>
          <cell r="T1147">
            <v>0</v>
          </cell>
          <cell r="U1147">
            <v>0</v>
          </cell>
          <cell r="V1147">
            <v>0</v>
          </cell>
          <cell r="W1147">
            <v>0</v>
          </cell>
        </row>
        <row r="1148">
          <cell r="H1148" t="str">
            <v>800063515</v>
          </cell>
          <cell r="I1148" t="str">
            <v>CONCHO SUB; PROTECTION UPGRADE</v>
          </cell>
          <cell r="J1148">
            <v>40330</v>
          </cell>
          <cell r="K1148" t="str">
            <v>S. Zohary</v>
          </cell>
          <cell r="M1148">
            <v>0</v>
          </cell>
          <cell r="N1148">
            <v>0</v>
          </cell>
          <cell r="O1148">
            <v>128443</v>
          </cell>
          <cell r="P1148">
            <v>0</v>
          </cell>
          <cell r="Q1148">
            <v>0</v>
          </cell>
          <cell r="R1148">
            <v>0</v>
          </cell>
          <cell r="S1148">
            <v>0</v>
          </cell>
          <cell r="T1148">
            <v>0</v>
          </cell>
          <cell r="U1148">
            <v>0</v>
          </cell>
          <cell r="V1148">
            <v>0</v>
          </cell>
          <cell r="W1148">
            <v>0</v>
          </cell>
        </row>
        <row r="1149">
          <cell r="H1149" t="str">
            <v>800063572</v>
          </cell>
          <cell r="I1149" t="str">
            <v>SANTA ROSA: REPLACE POS. #2 115KV CB.  UPGRADE PROTECTION   AS REQUIRED. INSTALL 2-SEL-352 BREAKER FAILURE RELAY,       1-SEL-311L LINE CURRENT DIFFERENTIAL RELAY</v>
          </cell>
          <cell r="J1149">
            <v>40330</v>
          </cell>
          <cell r="K1149" t="str">
            <v>S. Zohary</v>
          </cell>
          <cell r="M1149">
            <v>0</v>
          </cell>
          <cell r="N1149">
            <v>0</v>
          </cell>
          <cell r="O1149">
            <v>319626</v>
          </cell>
          <cell r="P1149">
            <v>0</v>
          </cell>
          <cell r="Q1149">
            <v>0</v>
          </cell>
          <cell r="R1149">
            <v>0</v>
          </cell>
          <cell r="S1149">
            <v>0</v>
          </cell>
          <cell r="T1149">
            <v>0</v>
          </cell>
          <cell r="U1149">
            <v>0</v>
          </cell>
          <cell r="V1149">
            <v>0</v>
          </cell>
          <cell r="W1149">
            <v>0</v>
          </cell>
        </row>
        <row r="1150">
          <cell r="I1150" t="str">
            <v>SANTA ROSA: REPLACE POS. #2 115KV CB. UPGRADE PROTECTION AS REQUIRED. INSTALL 2-SEL-352 BREAKER FAILURE RELAY, 1-SEL-311L LINE CURRENT DIFFERENTIAL RELAY.  (PWEE# 23618)</v>
          </cell>
          <cell r="J1150">
            <v>40330</v>
          </cell>
          <cell r="N1150">
            <v>0</v>
          </cell>
          <cell r="O1150">
            <v>0</v>
          </cell>
        </row>
        <row r="1151">
          <cell r="H1151" t="str">
            <v>800063589</v>
          </cell>
          <cell r="I1151" t="str">
            <v>GARNET: INSTALL 1-G.E. D 60 WITH IEEE C37.94 COMMUNICATION  INTERFACE FOR POTT/DTT. INSTALL SEL-311C RELAY</v>
          </cell>
          <cell r="J1151">
            <v>40330</v>
          </cell>
          <cell r="K1151" t="str">
            <v>S. Zohary</v>
          </cell>
          <cell r="M1151">
            <v>0</v>
          </cell>
          <cell r="N1151">
            <v>0</v>
          </cell>
          <cell r="O1151">
            <v>199126</v>
          </cell>
          <cell r="P1151">
            <v>0</v>
          </cell>
          <cell r="Q1151">
            <v>0</v>
          </cell>
          <cell r="R1151">
            <v>0</v>
          </cell>
          <cell r="S1151">
            <v>0</v>
          </cell>
          <cell r="T1151">
            <v>0</v>
          </cell>
          <cell r="U1151">
            <v>0</v>
          </cell>
          <cell r="V1151">
            <v>0</v>
          </cell>
          <cell r="W1151">
            <v>0</v>
          </cell>
        </row>
        <row r="1152">
          <cell r="H1152" t="str">
            <v>800063695</v>
          </cell>
          <cell r="I1152" t="str">
            <v>EISENHOWER: CONVERT 115 POSITION #6 INTO BUS TIE AND INSTALLDISCONNECT. CONVERT EXISTING 115KV BUS TIE INTO 115KV LINE  POSITION.  REPLACE CB'S AT POS. #2 #3 &amp; #6.  UPGRADE        PROTECTION AS REQUIRED.</v>
          </cell>
          <cell r="J1152">
            <v>40330</v>
          </cell>
          <cell r="K1152" t="str">
            <v>S. Zohary</v>
          </cell>
          <cell r="M1152">
            <v>0</v>
          </cell>
          <cell r="N1152">
            <v>0</v>
          </cell>
          <cell r="O1152">
            <v>644065</v>
          </cell>
          <cell r="P1152">
            <v>569000</v>
          </cell>
          <cell r="Q1152">
            <v>0</v>
          </cell>
          <cell r="R1152">
            <v>0</v>
          </cell>
          <cell r="S1152">
            <v>0</v>
          </cell>
          <cell r="T1152">
            <v>0</v>
          </cell>
          <cell r="U1152">
            <v>0</v>
          </cell>
          <cell r="V1152">
            <v>0</v>
          </cell>
          <cell r="W1152">
            <v>0</v>
          </cell>
        </row>
        <row r="1153">
          <cell r="H1153" t="str">
            <v>800063697</v>
          </cell>
          <cell r="I1153" t="str">
            <v>TAMARISK: REPLACE POS. #4 115KV CB.  UPGRADE PROTECTION AS  REQUIRED</v>
          </cell>
          <cell r="J1153">
            <v>39965</v>
          </cell>
          <cell r="K1153" t="str">
            <v>S. Zohary</v>
          </cell>
          <cell r="M1153">
            <v>0</v>
          </cell>
          <cell r="N1153">
            <v>0</v>
          </cell>
          <cell r="O1153">
            <v>660881</v>
          </cell>
          <cell r="P1153">
            <v>0</v>
          </cell>
          <cell r="Q1153">
            <v>0</v>
          </cell>
          <cell r="R1153">
            <v>0</v>
          </cell>
          <cell r="S1153">
            <v>0</v>
          </cell>
          <cell r="T1153">
            <v>0</v>
          </cell>
          <cell r="U1153">
            <v>0</v>
          </cell>
          <cell r="V1153">
            <v>0</v>
          </cell>
          <cell r="W1153">
            <v>0</v>
          </cell>
        </row>
        <row r="1154">
          <cell r="I1154" t="str">
            <v>IT Work Element:  Devers-Mirage 115 kV System Split and Mirage 3rd ‘A’ Bank Project.</v>
          </cell>
          <cell r="J1154">
            <v>40330</v>
          </cell>
          <cell r="N1154">
            <v>0</v>
          </cell>
          <cell r="O1154">
            <v>0</v>
          </cell>
        </row>
        <row r="1155">
          <cell r="H1155" t="str">
            <v>800063774</v>
          </cell>
          <cell r="I1155" t="str">
            <v>INDIAN WELLS: INSTALL 1-G.E. D 60 WITH IEEE C37.94          COMMUNICATION INTERFACE FOR POTT/DTT. INSTALL SEL-311C RELAY</v>
          </cell>
          <cell r="J1155">
            <v>39965</v>
          </cell>
          <cell r="K1155" t="str">
            <v>S. Zohary</v>
          </cell>
          <cell r="M1155">
            <v>0</v>
          </cell>
          <cell r="N1155">
            <v>0</v>
          </cell>
          <cell r="O1155">
            <v>220110</v>
          </cell>
          <cell r="P1155">
            <v>0</v>
          </cell>
          <cell r="Q1155">
            <v>0</v>
          </cell>
          <cell r="R1155">
            <v>0</v>
          </cell>
          <cell r="S1155">
            <v>0</v>
          </cell>
          <cell r="T1155">
            <v>0</v>
          </cell>
          <cell r="U1155">
            <v>0</v>
          </cell>
          <cell r="V1155">
            <v>0</v>
          </cell>
          <cell r="W1155">
            <v>0</v>
          </cell>
        </row>
        <row r="1156">
          <cell r="O1156">
            <v>12932530</v>
          </cell>
          <cell r="P1156">
            <v>4836891.9311600002</v>
          </cell>
          <cell r="Q1156">
            <v>0</v>
          </cell>
          <cell r="R1156">
            <v>0</v>
          </cell>
          <cell r="S1156">
            <v>0</v>
          </cell>
          <cell r="T1156">
            <v>0</v>
          </cell>
          <cell r="U1156">
            <v>0</v>
          </cell>
          <cell r="V1156">
            <v>0</v>
          </cell>
          <cell r="W1156">
            <v>0</v>
          </cell>
        </row>
        <row r="1157">
          <cell r="I1157" t="str">
            <v>KERN RIVER 3: REPLACE 2 CBS</v>
          </cell>
          <cell r="J1157">
            <v>40695</v>
          </cell>
          <cell r="K1157" t="str">
            <v>T. Yim</v>
          </cell>
          <cell r="M1157">
            <v>0</v>
          </cell>
          <cell r="N1157">
            <v>100</v>
          </cell>
          <cell r="O1157">
            <v>0</v>
          </cell>
          <cell r="P1157">
            <v>50000</v>
          </cell>
          <cell r="Q1157">
            <v>350000</v>
          </cell>
          <cell r="R1157">
            <v>0</v>
          </cell>
          <cell r="S1157">
            <v>0</v>
          </cell>
          <cell r="T1157">
            <v>0</v>
          </cell>
          <cell r="U1157">
            <v>0</v>
          </cell>
          <cell r="V1157">
            <v>0</v>
          </cell>
          <cell r="W1157">
            <v>0</v>
          </cell>
        </row>
        <row r="1158">
          <cell r="I1158" t="str">
            <v>BOREL SUB: REPLACE 1 CB</v>
          </cell>
          <cell r="J1158">
            <v>40695</v>
          </cell>
          <cell r="K1158" t="str">
            <v>T. Yim</v>
          </cell>
          <cell r="M1158">
            <v>0</v>
          </cell>
          <cell r="N1158">
            <v>0</v>
          </cell>
          <cell r="O1158">
            <v>0</v>
          </cell>
          <cell r="P1158">
            <v>30000</v>
          </cell>
          <cell r="Q1158">
            <v>180000</v>
          </cell>
          <cell r="R1158">
            <v>0</v>
          </cell>
          <cell r="S1158">
            <v>0</v>
          </cell>
          <cell r="T1158">
            <v>0</v>
          </cell>
          <cell r="U1158">
            <v>0</v>
          </cell>
          <cell r="V1158">
            <v>0</v>
          </cell>
          <cell r="W1158">
            <v>0</v>
          </cell>
        </row>
        <row r="1159">
          <cell r="I1159" t="str">
            <v>EXTEND SUBTRANSMISSION LINE TO CONNECT TO SWITCHRACK</v>
          </cell>
          <cell r="J1159">
            <v>40695</v>
          </cell>
          <cell r="K1159" t="str">
            <v>T. Yim</v>
          </cell>
          <cell r="M1159">
            <v>0</v>
          </cell>
          <cell r="N1159">
            <v>0</v>
          </cell>
          <cell r="O1159">
            <v>0</v>
          </cell>
          <cell r="P1159">
            <v>0</v>
          </cell>
          <cell r="Q1159">
            <v>42000</v>
          </cell>
          <cell r="R1159">
            <v>0</v>
          </cell>
          <cell r="S1159">
            <v>0</v>
          </cell>
          <cell r="T1159">
            <v>0</v>
          </cell>
          <cell r="U1159">
            <v>0</v>
          </cell>
          <cell r="V1159">
            <v>0</v>
          </cell>
          <cell r="W1159">
            <v>0</v>
          </cell>
        </row>
        <row r="1160">
          <cell r="I1160" t="str">
            <v>WELDON: ADD 14.4MVAR TO 66KV SWITCHED CAP BANK, NEW 6       BAY OPERATING BUS, 1-66KV LINE POSITION</v>
          </cell>
          <cell r="J1160">
            <v>40695</v>
          </cell>
          <cell r="K1160" t="str">
            <v>T. Yim</v>
          </cell>
          <cell r="M1160">
            <v>0</v>
          </cell>
          <cell r="N1160">
            <v>0</v>
          </cell>
          <cell r="O1160">
            <v>0</v>
          </cell>
          <cell r="P1160">
            <v>500000</v>
          </cell>
          <cell r="Q1160">
            <v>520000</v>
          </cell>
          <cell r="R1160">
            <v>0</v>
          </cell>
          <cell r="S1160">
            <v>0</v>
          </cell>
          <cell r="T1160">
            <v>0</v>
          </cell>
          <cell r="U1160">
            <v>0</v>
          </cell>
          <cell r="V1160">
            <v>0</v>
          </cell>
          <cell r="W1160">
            <v>0</v>
          </cell>
        </row>
        <row r="1161">
          <cell r="O1161">
            <v>0</v>
          </cell>
          <cell r="P1161">
            <v>580000</v>
          </cell>
          <cell r="Q1161">
            <v>1092000</v>
          </cell>
          <cell r="R1161">
            <v>0</v>
          </cell>
          <cell r="S1161">
            <v>0</v>
          </cell>
          <cell r="T1161">
            <v>0</v>
          </cell>
          <cell r="U1161">
            <v>0</v>
          </cell>
          <cell r="V1161">
            <v>0</v>
          </cell>
          <cell r="W1161">
            <v>0</v>
          </cell>
        </row>
        <row r="1162">
          <cell r="I1162" t="str">
            <v>MIRA LOMA-ARCHIBALD-BAIN-METALCAN 66KV: (N/S MIRA LOMA SUB: SPLIT 66KV LINE AT MIRA LOMA. INSTALL 13,000 954SAC</v>
          </cell>
          <cell r="J1162">
            <v>40695</v>
          </cell>
          <cell r="K1162" t="e">
            <v>#N/A</v>
          </cell>
          <cell r="M1162">
            <v>0</v>
          </cell>
          <cell r="N1162">
            <v>0</v>
          </cell>
          <cell r="O1162">
            <v>0</v>
          </cell>
          <cell r="P1162">
            <v>0</v>
          </cell>
          <cell r="Q1162">
            <v>185000</v>
          </cell>
          <cell r="R1162">
            <v>0</v>
          </cell>
          <cell r="S1162">
            <v>0</v>
          </cell>
          <cell r="T1162">
            <v>0</v>
          </cell>
          <cell r="U1162">
            <v>0</v>
          </cell>
          <cell r="V1162">
            <v>0</v>
          </cell>
          <cell r="W1162">
            <v>0</v>
          </cell>
        </row>
        <row r="1163">
          <cell r="I1163" t="str">
            <v>MIRA LOMA: INSTALL 1-66KV CIRCUIT BREAKER</v>
          </cell>
          <cell r="J1163">
            <v>40695</v>
          </cell>
          <cell r="K1163" t="e">
            <v>#N/A</v>
          </cell>
          <cell r="M1163">
            <v>0</v>
          </cell>
          <cell r="N1163">
            <v>0</v>
          </cell>
          <cell r="O1163">
            <v>0</v>
          </cell>
          <cell r="P1163">
            <v>0</v>
          </cell>
          <cell r="Q1163">
            <v>370000</v>
          </cell>
          <cell r="R1163">
            <v>0</v>
          </cell>
          <cell r="S1163">
            <v>0</v>
          </cell>
          <cell r="T1163">
            <v>0</v>
          </cell>
          <cell r="U1163">
            <v>0</v>
          </cell>
          <cell r="V1163">
            <v>0</v>
          </cell>
          <cell r="W1163">
            <v>0</v>
          </cell>
        </row>
        <row r="1164">
          <cell r="O1164">
            <v>0</v>
          </cell>
          <cell r="P1164">
            <v>0</v>
          </cell>
          <cell r="Q1164">
            <v>555000</v>
          </cell>
          <cell r="R1164">
            <v>0</v>
          </cell>
          <cell r="S1164">
            <v>0</v>
          </cell>
          <cell r="T1164">
            <v>0</v>
          </cell>
          <cell r="U1164">
            <v>0</v>
          </cell>
          <cell r="V1164">
            <v>0</v>
          </cell>
          <cell r="W1164">
            <v>0</v>
          </cell>
        </row>
        <row r="1165">
          <cell r="H1165" t="str">
            <v>T001</v>
          </cell>
          <cell r="I1165" t="str">
            <v>REARRANGE EXISITNG 66KV SYSTEM TO FORM FIREHOUSE-MILLIKEN,</v>
          </cell>
          <cell r="J1165">
            <v>40330</v>
          </cell>
          <cell r="K1165" t="str">
            <v>T. Yim</v>
          </cell>
          <cell r="M1165">
            <v>0</v>
          </cell>
          <cell r="N1165">
            <v>0</v>
          </cell>
          <cell r="O1165">
            <v>0</v>
          </cell>
          <cell r="P1165">
            <v>652000</v>
          </cell>
          <cell r="Q1165">
            <v>710129.80010606395</v>
          </cell>
          <cell r="R1165">
            <v>0</v>
          </cell>
          <cell r="S1165">
            <v>752505.14041006798</v>
          </cell>
          <cell r="T1165">
            <v>0</v>
          </cell>
          <cell r="U1165">
            <v>0</v>
          </cell>
          <cell r="V1165">
            <v>0</v>
          </cell>
          <cell r="W1165">
            <v>0</v>
          </cell>
        </row>
        <row r="1166">
          <cell r="H1166" t="str">
            <v>T002</v>
          </cell>
          <cell r="I1166" t="str">
            <v>REARRANGE EXISITNG 66KV SYSTEM TO FORM FIREHOUSE-MILLIKEN,</v>
          </cell>
          <cell r="J1166">
            <v>40330</v>
          </cell>
          <cell r="K1166" t="str">
            <v>T. Yim</v>
          </cell>
          <cell r="M1166">
            <v>0</v>
          </cell>
          <cell r="N1166">
            <v>0</v>
          </cell>
          <cell r="O1166">
            <v>0</v>
          </cell>
          <cell r="P1166">
            <v>463410.50203999999</v>
          </cell>
          <cell r="Q1166">
            <v>0</v>
          </cell>
          <cell r="R1166">
            <v>2652530.851500473</v>
          </cell>
          <cell r="S1166">
            <v>330507.57686703594</v>
          </cell>
          <cell r="T1166">
            <v>0</v>
          </cell>
          <cell r="U1166">
            <v>0</v>
          </cell>
          <cell r="V1166">
            <v>0</v>
          </cell>
          <cell r="W1166">
            <v>0</v>
          </cell>
        </row>
        <row r="1167">
          <cell r="H1167" t="str">
            <v>800062503</v>
          </cell>
          <cell r="I1167" t="str">
            <v>CHINO-MIRA LOMA NO.1 220KV T/L: REMOVE ONE SPAN MIRA LOMA NO.1 220KV   LINE FROM 220KV RACK POS. 4W.  REPLACE TO POS. 4E BY        SHORTENING TO APPROX 170' (SHORTEN)</v>
          </cell>
          <cell r="J1167">
            <v>40330</v>
          </cell>
          <cell r="K1167" t="str">
            <v>T. Yim</v>
          </cell>
          <cell r="M1167">
            <v>100</v>
          </cell>
          <cell r="N1167">
            <v>100</v>
          </cell>
          <cell r="O1167">
            <v>0</v>
          </cell>
          <cell r="P1167">
            <v>30000</v>
          </cell>
          <cell r="Q1167">
            <v>32674.684053960002</v>
          </cell>
          <cell r="R1167">
            <v>0</v>
          </cell>
          <cell r="S1167">
            <v>263033.71169348882</v>
          </cell>
          <cell r="T1167">
            <v>0</v>
          </cell>
          <cell r="U1167">
            <v>0</v>
          </cell>
          <cell r="V1167">
            <v>0</v>
          </cell>
          <cell r="W1167">
            <v>0</v>
          </cell>
        </row>
        <row r="1168">
          <cell r="H1168" t="str">
            <v>800062829</v>
          </cell>
          <cell r="I1168" t="str">
            <v>CHINO: INSTALL 4TH 280MVA UNIT TO SOUTH SECTION, EXTEND     66KV SWITCHRACK ONE BANK POSITION, AND REARRANGE 66KV       GETAWAYS TO SPLIT SYSTEM.</v>
          </cell>
          <cell r="J1168">
            <v>40299</v>
          </cell>
          <cell r="K1168" t="str">
            <v>T. Yim</v>
          </cell>
          <cell r="M1168">
            <v>0</v>
          </cell>
          <cell r="N1168">
            <v>0</v>
          </cell>
          <cell r="O1168">
            <v>0</v>
          </cell>
          <cell r="P1168">
            <v>7200000</v>
          </cell>
          <cell r="Q1168">
            <v>0</v>
          </cell>
          <cell r="R1168">
            <v>19838162.13432803</v>
          </cell>
          <cell r="S1168">
            <v>25651505.014282409</v>
          </cell>
          <cell r="T1168">
            <v>0</v>
          </cell>
          <cell r="U1168">
            <v>0</v>
          </cell>
          <cell r="V1168">
            <v>0</v>
          </cell>
          <cell r="W1168">
            <v>0</v>
          </cell>
        </row>
        <row r="1169">
          <cell r="H1169" t="str">
            <v>800063295</v>
          </cell>
          <cell r="I1169" t="str">
            <v>PEYTON: REPLACE EXISTING HCB-1 RELAY WITH S-SEL-311L RELAY. SOQUEL 66KV (FUTURE CHINO - SOQUEL) POS. 3: REPLACE         EXISTING HCB RELAY WITH S-SEL-311L RELAY</v>
          </cell>
          <cell r="J1169">
            <v>40330</v>
          </cell>
          <cell r="K1169" t="str">
            <v>T. Yim</v>
          </cell>
          <cell r="M1169">
            <v>0</v>
          </cell>
          <cell r="N1169">
            <v>0</v>
          </cell>
          <cell r="O1169">
            <v>0</v>
          </cell>
          <cell r="P1169">
            <v>61050.046199999997</v>
          </cell>
          <cell r="Q1169">
            <v>65349.368107920003</v>
          </cell>
          <cell r="R1169">
            <v>0</v>
          </cell>
          <cell r="S1169">
            <v>51463.117505247807</v>
          </cell>
          <cell r="T1169">
            <v>0</v>
          </cell>
          <cell r="U1169">
            <v>0</v>
          </cell>
          <cell r="V1169">
            <v>0</v>
          </cell>
          <cell r="W1169">
            <v>0</v>
          </cell>
        </row>
        <row r="1170">
          <cell r="H1170" t="str">
            <v>800063276</v>
          </cell>
          <cell r="I1170" t="str">
            <v>GANESHA: REPLACE EXISTING LCBII RELAY WITH 1-SEL-311L RELAY</v>
          </cell>
          <cell r="J1170">
            <v>40330</v>
          </cell>
          <cell r="K1170" t="str">
            <v>T. Yim</v>
          </cell>
          <cell r="M1170">
            <v>0</v>
          </cell>
          <cell r="N1170">
            <v>0</v>
          </cell>
          <cell r="O1170">
            <v>0</v>
          </cell>
          <cell r="P1170">
            <v>91400.061600000001</v>
          </cell>
          <cell r="Q1170">
            <v>98024.052161879998</v>
          </cell>
          <cell r="R1170">
            <v>0</v>
          </cell>
          <cell r="S1170">
            <v>80053.738341496588</v>
          </cell>
          <cell r="T1170">
            <v>0</v>
          </cell>
          <cell r="U1170">
            <v>0</v>
          </cell>
          <cell r="V1170">
            <v>0</v>
          </cell>
          <cell r="W1170">
            <v>0</v>
          </cell>
        </row>
        <row r="1171">
          <cell r="H1171" t="str">
            <v>800063258</v>
          </cell>
          <cell r="I1171" t="str">
            <v>FIREHOUSE: CHINO NO. 1 66KV LINE POS. 7: REPLACE EXISTING   HCB RELAY WITH 1-SEL 311L RELAY.  CHINO NO.2 66KV LINE      POS. 3: REPLACE EXISTING HCB RELAY WITH 1-SEL-311L RELAY.</v>
          </cell>
          <cell r="J1171">
            <v>40330</v>
          </cell>
          <cell r="K1171" t="str">
            <v>T. Yim</v>
          </cell>
          <cell r="M1171">
            <v>0</v>
          </cell>
          <cell r="N1171">
            <v>0</v>
          </cell>
          <cell r="O1171">
            <v>0</v>
          </cell>
          <cell r="P1171">
            <v>60700.0308</v>
          </cell>
          <cell r="Q1171">
            <v>65349.368107920003</v>
          </cell>
          <cell r="R1171">
            <v>0</v>
          </cell>
          <cell r="S1171">
            <v>57181.24167249757</v>
          </cell>
          <cell r="T1171">
            <v>0</v>
          </cell>
          <cell r="U1171">
            <v>0</v>
          </cell>
          <cell r="V1171">
            <v>0</v>
          </cell>
          <cell r="W1171">
            <v>0</v>
          </cell>
        </row>
        <row r="1172">
          <cell r="H1172" t="str">
            <v>800063247</v>
          </cell>
          <cell r="I1172" t="str">
            <v>SAN ANTONIO: CHINO-FRANCIS 66KV LINE POS. 5: REPLACE        EXISTING HCB RELAY WITH 1-SEL 311L RELAY.</v>
          </cell>
          <cell r="J1172">
            <v>40330</v>
          </cell>
          <cell r="K1172" t="str">
            <v>T. Yim</v>
          </cell>
          <cell r="M1172">
            <v>0</v>
          </cell>
          <cell r="N1172">
            <v>0</v>
          </cell>
          <cell r="O1172">
            <v>0</v>
          </cell>
          <cell r="P1172">
            <v>51050.046199999997</v>
          </cell>
          <cell r="Q1172">
            <v>54457.806756600003</v>
          </cell>
          <cell r="R1172">
            <v>0</v>
          </cell>
          <cell r="S1172">
            <v>40026.869170748294</v>
          </cell>
          <cell r="T1172">
            <v>0</v>
          </cell>
          <cell r="U1172">
            <v>0</v>
          </cell>
          <cell r="V1172">
            <v>0</v>
          </cell>
          <cell r="W1172">
            <v>0</v>
          </cell>
        </row>
        <row r="1173">
          <cell r="H1173" t="str">
            <v>800063351</v>
          </cell>
          <cell r="I1173" t="str">
            <v>FRANCIS: CHINO 66KV LINE POS. 2: REPLACE EXISTING HCB RELAY WITH 1-SEL-311L RELAY.  CHINO-SAN ANTONIO 66KV LINE POS. 1: REPLACE EXISTING HCB RELAY WITH 1-SEL-311L RELAY</v>
          </cell>
          <cell r="J1173">
            <v>40299</v>
          </cell>
          <cell r="K1173" t="str">
            <v>T. Yim</v>
          </cell>
          <cell r="M1173">
            <v>0</v>
          </cell>
          <cell r="N1173">
            <v>0</v>
          </cell>
          <cell r="O1173">
            <v>0</v>
          </cell>
          <cell r="P1173">
            <v>76750.077000000005</v>
          </cell>
          <cell r="Q1173">
            <v>81686.7101349</v>
          </cell>
          <cell r="R1173">
            <v>0</v>
          </cell>
          <cell r="S1173">
            <v>57181.24167249757</v>
          </cell>
          <cell r="T1173">
            <v>0</v>
          </cell>
          <cell r="U1173">
            <v>0</v>
          </cell>
          <cell r="V1173">
            <v>0</v>
          </cell>
          <cell r="W1173">
            <v>0</v>
          </cell>
        </row>
        <row r="1174">
          <cell r="H1174" t="str">
            <v>800063349</v>
          </cell>
          <cell r="I1174" t="str">
            <v>NAROD: CHINO NO1 66KV LINE POS. 6: REPLACE EXISTING HCB     RELAY WITH SEL-311L RELAY. CHINO NO. 2 66KV LINE POS. 5:    REPLACE EXISTING HCB RELAY WITH 1-SEL-311L RELAY. CHINO NO.3REPLACE EXISTING HCB RELAY W/ 1-SEL-311L</v>
          </cell>
          <cell r="J1174">
            <v>40330</v>
          </cell>
          <cell r="K1174" t="str">
            <v>T. Yim</v>
          </cell>
          <cell r="M1174">
            <v>0</v>
          </cell>
          <cell r="N1174">
            <v>0</v>
          </cell>
          <cell r="O1174">
            <v>0</v>
          </cell>
          <cell r="P1174">
            <v>86400.061600000001</v>
          </cell>
          <cell r="Q1174">
            <v>92578.271486219994</v>
          </cell>
          <cell r="R1174">
            <v>0</v>
          </cell>
          <cell r="S1174">
            <v>74335.614174246832</v>
          </cell>
          <cell r="T1174">
            <v>0</v>
          </cell>
          <cell r="U1174">
            <v>0</v>
          </cell>
          <cell r="V1174">
            <v>0</v>
          </cell>
          <cell r="W1174">
            <v>0</v>
          </cell>
        </row>
        <row r="1175">
          <cell r="H1175" t="str">
            <v>800063335</v>
          </cell>
          <cell r="I1175" t="str">
            <v>DIAMOND BAR: CHINO-GANESHA 66KV LINE POS.4: REPLACE         EXISTING LCBII RELAY WITH 1-SEL 311L RELAY.</v>
          </cell>
          <cell r="J1175">
            <v>40330</v>
          </cell>
          <cell r="K1175" t="str">
            <v>T. Yim</v>
          </cell>
          <cell r="M1175">
            <v>0</v>
          </cell>
          <cell r="N1175">
            <v>0</v>
          </cell>
          <cell r="O1175">
            <v>0</v>
          </cell>
          <cell r="P1175">
            <v>40000</v>
          </cell>
          <cell r="Q1175">
            <v>43566.245405280002</v>
          </cell>
          <cell r="R1175">
            <v>0</v>
          </cell>
          <cell r="S1175">
            <v>45744.99333799805</v>
          </cell>
          <cell r="T1175">
            <v>0</v>
          </cell>
          <cell r="U1175">
            <v>0</v>
          </cell>
          <cell r="V1175">
            <v>0</v>
          </cell>
          <cell r="W1175">
            <v>0</v>
          </cell>
        </row>
        <row r="1176">
          <cell r="H1176" t="str">
            <v>800063354</v>
          </cell>
          <cell r="I1176" t="str">
            <v>CIMGEN: CHINO 66KV LINE: REPLACE EXISTING HCB RELAY WITH    1-SEL-311L RELAY.</v>
          </cell>
          <cell r="J1176">
            <v>40330</v>
          </cell>
          <cell r="K1176" t="str">
            <v>T. Yim</v>
          </cell>
          <cell r="M1176">
            <v>0</v>
          </cell>
          <cell r="N1176">
            <v>0</v>
          </cell>
          <cell r="O1176">
            <v>0</v>
          </cell>
          <cell r="P1176">
            <v>51050.046199999997</v>
          </cell>
          <cell r="Q1176">
            <v>54457.806756600003</v>
          </cell>
          <cell r="R1176">
            <v>0</v>
          </cell>
          <cell r="S1176">
            <v>40026.869170748294</v>
          </cell>
          <cell r="T1176">
            <v>0</v>
          </cell>
          <cell r="U1176">
            <v>0</v>
          </cell>
          <cell r="V1176">
            <v>0</v>
          </cell>
          <cell r="W1176">
            <v>0</v>
          </cell>
        </row>
        <row r="1177">
          <cell r="H1177" t="str">
            <v>800063326</v>
          </cell>
          <cell r="I1177" t="str">
            <v>Milliken Sub: Upgrade protection as required to support revised 66 kV system arrangement.</v>
          </cell>
          <cell r="J1177">
            <v>40330</v>
          </cell>
          <cell r="N1177">
            <v>0</v>
          </cell>
          <cell r="O1177">
            <v>0</v>
          </cell>
          <cell r="P1177">
            <v>0</v>
          </cell>
        </row>
        <row r="1178">
          <cell r="H1178" t="str">
            <v>800062889</v>
          </cell>
          <cell r="I1178" t="str">
            <v>Mira Loma Sub: Upgrade protection as required to support revised 66 kV system arrangement.</v>
          </cell>
          <cell r="J1178">
            <v>40330</v>
          </cell>
          <cell r="N1178">
            <v>0</v>
          </cell>
          <cell r="O1178">
            <v>0</v>
          </cell>
          <cell r="P1178">
            <v>0</v>
          </cell>
        </row>
        <row r="1179">
          <cell r="I1179" t="str">
            <v>IT Work Element:  Chino 220/66 kV A Bank Project</v>
          </cell>
          <cell r="J1179">
            <v>40330</v>
          </cell>
          <cell r="N1179">
            <v>0</v>
          </cell>
          <cell r="O1179">
            <v>0</v>
          </cell>
          <cell r="P1179">
            <v>1284003.696</v>
          </cell>
        </row>
        <row r="1180">
          <cell r="H1180" t="str">
            <v>800063356</v>
          </cell>
          <cell r="I1180" t="str">
            <v>SOQUEL: REPLACE EXISTING HCB RELAY WITH 1-SEL-311L RELAY.   PEYTON (FUTURE CHINO-PEYTON) 66KV LINE POS. #2.  REPLACE    EXISTING HCB RELAY WITH 1-SEL-311L RELAY</v>
          </cell>
          <cell r="J1180">
            <v>40330</v>
          </cell>
          <cell r="K1180" t="str">
            <v>T. Yim</v>
          </cell>
          <cell r="M1180">
            <v>0</v>
          </cell>
          <cell r="N1180">
            <v>0</v>
          </cell>
          <cell r="O1180">
            <v>0</v>
          </cell>
          <cell r="P1180">
            <v>60350.015399999997</v>
          </cell>
          <cell r="Q1180">
            <v>65349.368107920003</v>
          </cell>
          <cell r="R1180">
            <v>0</v>
          </cell>
          <cell r="S1180">
            <v>62899.365839747319</v>
          </cell>
          <cell r="T1180">
            <v>0</v>
          </cell>
          <cell r="U1180">
            <v>0</v>
          </cell>
          <cell r="V1180">
            <v>0</v>
          </cell>
          <cell r="W1180">
            <v>0</v>
          </cell>
        </row>
        <row r="1181">
          <cell r="O1181">
            <v>0</v>
          </cell>
          <cell r="P1181">
            <v>10208164.583039999</v>
          </cell>
          <cell r="Q1181">
            <v>1363623.4811852642</v>
          </cell>
          <cell r="R1181">
            <v>22490692.985828504</v>
          </cell>
          <cell r="S1181">
            <v>27506464.494138226</v>
          </cell>
          <cell r="T1181">
            <v>0</v>
          </cell>
          <cell r="U1181">
            <v>0</v>
          </cell>
          <cell r="V1181">
            <v>0</v>
          </cell>
          <cell r="W1181">
            <v>0</v>
          </cell>
        </row>
        <row r="1182">
          <cell r="H1182">
            <v>800135529</v>
          </cell>
          <cell r="I1182" t="str">
            <v>RIO HONDO SUB: REMOVE EXISTING 3-SINGLE PHASE 120MVA #2A    BANKS &amp; REPLACE W/ NEW SINGLE 3-PHASE 280MVA BK.</v>
          </cell>
          <cell r="J1182">
            <v>40330</v>
          </cell>
          <cell r="K1182" t="str">
            <v>T. Yim</v>
          </cell>
          <cell r="M1182">
            <v>0</v>
          </cell>
          <cell r="N1182">
            <v>0</v>
          </cell>
          <cell r="O1182">
            <v>3800000</v>
          </cell>
          <cell r="P1182">
            <v>3060208.8087999998</v>
          </cell>
          <cell r="Q1182">
            <v>0</v>
          </cell>
          <cell r="R1182">
            <v>0</v>
          </cell>
          <cell r="S1182">
            <v>0</v>
          </cell>
          <cell r="T1182">
            <v>0</v>
          </cell>
          <cell r="U1182">
            <v>0</v>
          </cell>
          <cell r="V1182">
            <v>0</v>
          </cell>
          <cell r="W1182">
            <v>0</v>
          </cell>
        </row>
        <row r="1183">
          <cell r="H1183">
            <v>800135532</v>
          </cell>
          <cell r="I1183" t="str">
            <v>Citrus Sub: Upgrade 66 kV protection as required.</v>
          </cell>
          <cell r="J1183">
            <v>40299</v>
          </cell>
          <cell r="K1183" t="str">
            <v>T. Yim</v>
          </cell>
          <cell r="N1183">
            <v>100</v>
          </cell>
          <cell r="O1183">
            <v>50000</v>
          </cell>
          <cell r="P1183">
            <v>26750.077000000001</v>
          </cell>
          <cell r="Q1183">
            <v>0</v>
          </cell>
          <cell r="R1183">
            <v>0</v>
          </cell>
          <cell r="S1183">
            <v>0</v>
          </cell>
          <cell r="T1183">
            <v>0</v>
          </cell>
          <cell r="U1183">
            <v>0</v>
          </cell>
          <cell r="V1183">
            <v>0</v>
          </cell>
          <cell r="W1183">
            <v>0</v>
          </cell>
        </row>
        <row r="1184">
          <cell r="H1184">
            <v>800135530</v>
          </cell>
          <cell r="I1184" t="str">
            <v>Dalton Sub: Upgrade 66 kV protection as required.</v>
          </cell>
          <cell r="J1184">
            <v>40299</v>
          </cell>
          <cell r="K1184" t="str">
            <v>T. Yim</v>
          </cell>
          <cell r="N1184">
            <v>100</v>
          </cell>
          <cell r="O1184">
            <v>50000</v>
          </cell>
          <cell r="P1184">
            <v>26750.077000000001</v>
          </cell>
          <cell r="Q1184">
            <v>0</v>
          </cell>
          <cell r="R1184">
            <v>0</v>
          </cell>
          <cell r="S1184">
            <v>0</v>
          </cell>
          <cell r="T1184">
            <v>0</v>
          </cell>
          <cell r="U1184">
            <v>0</v>
          </cell>
          <cell r="V1184">
            <v>0</v>
          </cell>
          <cell r="W1184">
            <v>0</v>
          </cell>
        </row>
        <row r="1185">
          <cell r="H1185">
            <v>800135531</v>
          </cell>
          <cell r="I1185" t="str">
            <v>Lark Ellen Sub: Upgrade 66 kV protection as required.</v>
          </cell>
          <cell r="J1185">
            <v>40299</v>
          </cell>
          <cell r="K1185" t="str">
            <v>T. Yim</v>
          </cell>
          <cell r="N1185">
            <v>100</v>
          </cell>
          <cell r="O1185">
            <v>50000</v>
          </cell>
          <cell r="P1185">
            <v>26750.077000000001</v>
          </cell>
          <cell r="Q1185">
            <v>0</v>
          </cell>
          <cell r="R1185">
            <v>0</v>
          </cell>
          <cell r="S1185">
            <v>0</v>
          </cell>
          <cell r="T1185">
            <v>0</v>
          </cell>
          <cell r="U1185">
            <v>0</v>
          </cell>
          <cell r="V1185">
            <v>0</v>
          </cell>
          <cell r="W1185">
            <v>0</v>
          </cell>
        </row>
        <row r="1186">
          <cell r="H1186">
            <v>800137512</v>
          </cell>
          <cell r="I1186" t="str">
            <v>Relocate the following 66kV lines inside Rio Hondo Sub: Dalton-Finanace-Lark Ellen 66kV Line: From Pos# 6 to Pos# 11; Citrus 66kV line: From Pos# 5 to Pos# 9; Package 66kV line: From Pos# 4 to Pos# 9; Arcadia-Bradbury-Hopefull 66kV Line: From Pos# 15 to P</v>
          </cell>
          <cell r="J1186">
            <v>40299</v>
          </cell>
          <cell r="K1186" t="str">
            <v>T. Yim</v>
          </cell>
          <cell r="N1186">
            <v>100</v>
          </cell>
          <cell r="O1186">
            <v>140000</v>
          </cell>
          <cell r="P1186">
            <v>535001.54</v>
          </cell>
          <cell r="Q1186">
            <v>0</v>
          </cell>
          <cell r="R1186">
            <v>0</v>
          </cell>
          <cell r="S1186">
            <v>0</v>
          </cell>
          <cell r="T1186">
            <v>0</v>
          </cell>
          <cell r="U1186">
            <v>0</v>
          </cell>
          <cell r="V1186">
            <v>0</v>
          </cell>
          <cell r="W1186">
            <v>0</v>
          </cell>
        </row>
        <row r="1187">
          <cell r="H1187">
            <v>800135533</v>
          </cell>
          <cell r="I1187" t="str">
            <v>Walnut Sub: Upgrade 66 kV protection as required.</v>
          </cell>
          <cell r="J1187">
            <v>40299</v>
          </cell>
          <cell r="K1187" t="str">
            <v>T. Yim</v>
          </cell>
          <cell r="N1187">
            <v>100</v>
          </cell>
          <cell r="O1187">
            <v>50000</v>
          </cell>
          <cell r="P1187">
            <v>26750.077000000001</v>
          </cell>
          <cell r="Q1187">
            <v>0</v>
          </cell>
          <cell r="R1187">
            <v>0</v>
          </cell>
          <cell r="S1187">
            <v>0</v>
          </cell>
          <cell r="T1187">
            <v>0</v>
          </cell>
          <cell r="U1187">
            <v>0</v>
          </cell>
          <cell r="V1187">
            <v>0</v>
          </cell>
          <cell r="W1187">
            <v>0</v>
          </cell>
        </row>
        <row r="1188">
          <cell r="O1188">
            <v>4140000</v>
          </cell>
          <cell r="P1188">
            <v>3702210.6568</v>
          </cell>
          <cell r="Q1188">
            <v>0</v>
          </cell>
          <cell r="R1188">
            <v>0</v>
          </cell>
          <cell r="S1188">
            <v>0</v>
          </cell>
          <cell r="T1188">
            <v>0</v>
          </cell>
          <cell r="U1188">
            <v>0</v>
          </cell>
          <cell r="V1188">
            <v>0</v>
          </cell>
          <cell r="W1188">
            <v>0</v>
          </cell>
        </row>
        <row r="1189">
          <cell r="I1189" t="str">
            <v>TERRA BELLA: ADD 14.4MVAR TO CAPS</v>
          </cell>
          <cell r="J1189">
            <v>40695</v>
          </cell>
          <cell r="K1189" t="e">
            <v>#N/A</v>
          </cell>
          <cell r="M1189">
            <v>0</v>
          </cell>
          <cell r="N1189">
            <v>0</v>
          </cell>
          <cell r="O1189">
            <v>0</v>
          </cell>
          <cell r="P1189">
            <v>250000</v>
          </cell>
          <cell r="Q1189">
            <v>850000</v>
          </cell>
          <cell r="R1189">
            <v>0</v>
          </cell>
          <cell r="S1189">
            <v>0</v>
          </cell>
          <cell r="T1189">
            <v>0</v>
          </cell>
          <cell r="U1189">
            <v>0</v>
          </cell>
          <cell r="V1189">
            <v>0</v>
          </cell>
          <cell r="W1189">
            <v>0</v>
          </cell>
        </row>
        <row r="1190">
          <cell r="O1190">
            <v>0</v>
          </cell>
          <cell r="P1190">
            <v>250000</v>
          </cell>
          <cell r="Q1190">
            <v>850000</v>
          </cell>
          <cell r="R1190">
            <v>0</v>
          </cell>
          <cell r="S1190">
            <v>0</v>
          </cell>
          <cell r="T1190">
            <v>0</v>
          </cell>
          <cell r="U1190">
            <v>0</v>
          </cell>
          <cell r="V1190">
            <v>0</v>
          </cell>
          <cell r="W1190">
            <v>0</v>
          </cell>
        </row>
        <row r="1191">
          <cell r="I1191" t="str">
            <v>ELLIS: CREAT AUTOMATED LOAD SHEDDING SCHEME TO LOAD SHED    SLATER SUBSTATION</v>
          </cell>
          <cell r="J1191">
            <v>41791</v>
          </cell>
          <cell r="K1191" t="e">
            <v>#N/A</v>
          </cell>
          <cell r="M1191">
            <v>0</v>
          </cell>
          <cell r="N1191">
            <v>0</v>
          </cell>
          <cell r="O1191">
            <v>0</v>
          </cell>
          <cell r="P1191">
            <v>0</v>
          </cell>
          <cell r="Q1191">
            <v>0</v>
          </cell>
          <cell r="R1191">
            <v>0</v>
          </cell>
          <cell r="S1191">
            <v>30000</v>
          </cell>
          <cell r="T1191">
            <v>150000</v>
          </cell>
          <cell r="U1191">
            <v>0</v>
          </cell>
          <cell r="V1191">
            <v>0</v>
          </cell>
          <cell r="W1191">
            <v>0</v>
          </cell>
        </row>
        <row r="1192">
          <cell r="I1192" t="str">
            <v>SLATER: MODIFY PROTECTION</v>
          </cell>
          <cell r="J1192">
            <v>41791</v>
          </cell>
          <cell r="K1192" t="e">
            <v>#N/A</v>
          </cell>
          <cell r="M1192">
            <v>0</v>
          </cell>
          <cell r="N1192">
            <v>0</v>
          </cell>
          <cell r="O1192">
            <v>0</v>
          </cell>
          <cell r="P1192">
            <v>0</v>
          </cell>
          <cell r="Q1192">
            <v>0</v>
          </cell>
          <cell r="R1192">
            <v>0</v>
          </cell>
          <cell r="S1192">
            <v>50000</v>
          </cell>
          <cell r="T1192">
            <v>70000</v>
          </cell>
          <cell r="U1192">
            <v>0</v>
          </cell>
          <cell r="V1192">
            <v>0</v>
          </cell>
          <cell r="W1192">
            <v>0</v>
          </cell>
        </row>
        <row r="1193">
          <cell r="O1193">
            <v>0</v>
          </cell>
          <cell r="P1193">
            <v>0</v>
          </cell>
          <cell r="Q1193">
            <v>0</v>
          </cell>
          <cell r="R1193">
            <v>0</v>
          </cell>
          <cell r="S1193">
            <v>80000</v>
          </cell>
          <cell r="T1193">
            <v>220000</v>
          </cell>
          <cell r="U1193">
            <v>0</v>
          </cell>
          <cell r="V1193">
            <v>0</v>
          </cell>
          <cell r="W1193">
            <v>0</v>
          </cell>
        </row>
        <row r="1194">
          <cell r="I1194" t="str">
            <v>MANDALAY-SAN MIGUEL 66KV: RECONDUCTOR TO 954 SAC.</v>
          </cell>
          <cell r="J1194">
            <v>42156</v>
          </cell>
          <cell r="K1194" t="e">
            <v>#N/A</v>
          </cell>
          <cell r="M1194">
            <v>0</v>
          </cell>
          <cell r="N1194">
            <v>0</v>
          </cell>
          <cell r="O1194">
            <v>0</v>
          </cell>
          <cell r="P1194">
            <v>0</v>
          </cell>
          <cell r="Q1194">
            <v>0</v>
          </cell>
          <cell r="R1194">
            <v>0</v>
          </cell>
          <cell r="S1194">
            <v>0</v>
          </cell>
          <cell r="T1194">
            <v>75000</v>
          </cell>
          <cell r="U1194">
            <v>1005000</v>
          </cell>
          <cell r="V1194">
            <v>0</v>
          </cell>
          <cell r="W1194">
            <v>0</v>
          </cell>
        </row>
        <row r="1195">
          <cell r="O1195">
            <v>0</v>
          </cell>
          <cell r="P1195">
            <v>0</v>
          </cell>
          <cell r="Q1195">
            <v>0</v>
          </cell>
          <cell r="R1195">
            <v>0</v>
          </cell>
          <cell r="S1195">
            <v>0</v>
          </cell>
          <cell r="T1195">
            <v>75000</v>
          </cell>
          <cell r="U1195">
            <v>1005000</v>
          </cell>
          <cell r="V1195">
            <v>0</v>
          </cell>
          <cell r="W1195">
            <v>0</v>
          </cell>
        </row>
        <row r="1196">
          <cell r="I1196" t="str">
            <v>JOHANNA: INSTALL TRANSFER TRIP TO SHED WASHINGTON SUB.</v>
          </cell>
          <cell r="J1196">
            <v>42156</v>
          </cell>
          <cell r="K1196" t="e">
            <v>#N/A</v>
          </cell>
          <cell r="M1196">
            <v>0</v>
          </cell>
          <cell r="N1196">
            <v>0</v>
          </cell>
          <cell r="O1196">
            <v>0</v>
          </cell>
          <cell r="P1196">
            <v>0</v>
          </cell>
          <cell r="Q1196">
            <v>0</v>
          </cell>
          <cell r="R1196">
            <v>0</v>
          </cell>
          <cell r="S1196">
            <v>0</v>
          </cell>
          <cell r="T1196">
            <v>50000</v>
          </cell>
          <cell r="U1196">
            <v>130000</v>
          </cell>
          <cell r="V1196">
            <v>0</v>
          </cell>
          <cell r="W1196">
            <v>0</v>
          </cell>
        </row>
        <row r="1197">
          <cell r="I1197" t="str">
            <v>WASHINGTON: MODIFY PROTECTION, INSTALL NEW PROTECTION       EQUIPMENT FOR LOAD DROPPING SCHEME.</v>
          </cell>
          <cell r="J1197">
            <v>42125</v>
          </cell>
          <cell r="K1197" t="e">
            <v>#N/A</v>
          </cell>
          <cell r="M1197">
            <v>0</v>
          </cell>
          <cell r="N1197">
            <v>0</v>
          </cell>
          <cell r="O1197">
            <v>0</v>
          </cell>
          <cell r="P1197">
            <v>0</v>
          </cell>
          <cell r="Q1197">
            <v>0</v>
          </cell>
          <cell r="R1197">
            <v>0</v>
          </cell>
          <cell r="S1197">
            <v>0</v>
          </cell>
          <cell r="T1197">
            <v>40000</v>
          </cell>
          <cell r="U1197">
            <v>100000</v>
          </cell>
          <cell r="V1197">
            <v>0</v>
          </cell>
          <cell r="W1197">
            <v>0</v>
          </cell>
        </row>
        <row r="1198">
          <cell r="O1198">
            <v>0</v>
          </cell>
          <cell r="P1198">
            <v>0</v>
          </cell>
          <cell r="Q1198">
            <v>0</v>
          </cell>
          <cell r="R1198">
            <v>0</v>
          </cell>
          <cell r="S1198">
            <v>0</v>
          </cell>
          <cell r="T1198">
            <v>90000</v>
          </cell>
          <cell r="U1198">
            <v>230000</v>
          </cell>
          <cell r="V1198">
            <v>0</v>
          </cell>
          <cell r="W1198">
            <v>0</v>
          </cell>
        </row>
        <row r="1199">
          <cell r="H1199" t="str">
            <v>800062728</v>
          </cell>
          <cell r="I1199" t="str">
            <v>ANTELOPE: INSTALL 4TH 280MVA 220/66KV TRANSFORMER, ADD 1 -220KV POSITION WITH 2-220KV CBS, ADD 2-66KV CBS. INCLUDE SA-2.</v>
          </cell>
          <cell r="J1199">
            <v>39600</v>
          </cell>
          <cell r="K1199" t="str">
            <v>T. Yim</v>
          </cell>
          <cell r="M1199">
            <v>100</v>
          </cell>
          <cell r="N1199">
            <v>100</v>
          </cell>
          <cell r="O1199">
            <v>0</v>
          </cell>
          <cell r="P1199">
            <v>0</v>
          </cell>
          <cell r="Q1199">
            <v>0</v>
          </cell>
          <cell r="R1199">
            <v>0</v>
          </cell>
          <cell r="S1199">
            <v>0</v>
          </cell>
          <cell r="T1199">
            <v>0</v>
          </cell>
          <cell r="U1199">
            <v>0</v>
          </cell>
          <cell r="V1199">
            <v>0</v>
          </cell>
          <cell r="W1199">
            <v>0</v>
          </cell>
        </row>
        <row r="1200">
          <cell r="O1200">
            <v>0</v>
          </cell>
          <cell r="P1200">
            <v>0</v>
          </cell>
          <cell r="Q1200">
            <v>0</v>
          </cell>
          <cell r="R1200">
            <v>0</v>
          </cell>
          <cell r="S1200">
            <v>0</v>
          </cell>
          <cell r="T1200">
            <v>0</v>
          </cell>
          <cell r="U1200">
            <v>0</v>
          </cell>
          <cell r="V1200">
            <v>0</v>
          </cell>
          <cell r="W1200">
            <v>0</v>
          </cell>
        </row>
        <row r="1201">
          <cell r="I1201" t="str">
            <v>ETIWANDA-ALDER-RANDALL RECONDUCTOR 16,000 FT TO 954 SAC IN THE ETIWANDA LEG.</v>
          </cell>
          <cell r="J1201">
            <v>40695</v>
          </cell>
          <cell r="K1201" t="str">
            <v>X. Vazquez</v>
          </cell>
          <cell r="M1201">
            <v>0</v>
          </cell>
          <cell r="N1201">
            <v>0</v>
          </cell>
          <cell r="O1201">
            <v>8000</v>
          </cell>
          <cell r="P1201">
            <v>558000</v>
          </cell>
          <cell r="Q1201">
            <v>1542000</v>
          </cell>
          <cell r="R1201">
            <v>0</v>
          </cell>
          <cell r="S1201">
            <v>0</v>
          </cell>
          <cell r="T1201">
            <v>0</v>
          </cell>
          <cell r="U1201">
            <v>0</v>
          </cell>
          <cell r="V1201">
            <v>0</v>
          </cell>
          <cell r="W1201">
            <v>0</v>
          </cell>
        </row>
        <row r="1202">
          <cell r="O1202">
            <v>8000</v>
          </cell>
          <cell r="P1202">
            <v>558000</v>
          </cell>
          <cell r="Q1202">
            <v>1542000</v>
          </cell>
          <cell r="R1202">
            <v>0</v>
          </cell>
          <cell r="S1202">
            <v>0</v>
          </cell>
          <cell r="T1202">
            <v>0</v>
          </cell>
          <cell r="U1202">
            <v>0</v>
          </cell>
          <cell r="V1202">
            <v>0</v>
          </cell>
          <cell r="W1202">
            <v>0</v>
          </cell>
        </row>
        <row r="1203">
          <cell r="I1203" t="str">
            <v>VALLEY-ELSINORE-IVYGLEN: RECONDUCTOR THE ELSINORE LEG TO 954SAC.</v>
          </cell>
          <cell r="J1203">
            <v>39965</v>
          </cell>
          <cell r="K1203" t="e">
            <v>#N/A</v>
          </cell>
          <cell r="M1203">
            <v>0</v>
          </cell>
          <cell r="N1203">
            <v>0</v>
          </cell>
          <cell r="O1203">
            <v>195000</v>
          </cell>
          <cell r="P1203">
            <v>0</v>
          </cell>
          <cell r="Q1203">
            <v>0</v>
          </cell>
          <cell r="R1203">
            <v>0</v>
          </cell>
          <cell r="S1203">
            <v>0</v>
          </cell>
          <cell r="T1203">
            <v>0</v>
          </cell>
          <cell r="U1203">
            <v>0</v>
          </cell>
          <cell r="V1203">
            <v>0</v>
          </cell>
          <cell r="W1203">
            <v>0</v>
          </cell>
        </row>
        <row r="1204">
          <cell r="O1204">
            <v>195000</v>
          </cell>
          <cell r="P1204">
            <v>0</v>
          </cell>
          <cell r="Q1204">
            <v>0</v>
          </cell>
          <cell r="R1204">
            <v>0</v>
          </cell>
          <cell r="S1204">
            <v>0</v>
          </cell>
          <cell r="T1204">
            <v>0</v>
          </cell>
          <cell r="U1204">
            <v>0</v>
          </cell>
          <cell r="V1204">
            <v>0</v>
          </cell>
          <cell r="W1204">
            <v>0</v>
          </cell>
        </row>
        <row r="1205">
          <cell r="H1205" t="str">
            <v>800061475</v>
          </cell>
          <cell r="I1205" t="str">
            <v>IVYGLEN: BRING IN SECOND 115KV LINE FROM VALLEY TO IVYGLEN.</v>
          </cell>
          <cell r="J1205">
            <v>39965</v>
          </cell>
          <cell r="K1205" t="str">
            <v>S. Ghoraishi</v>
          </cell>
          <cell r="M1205">
            <v>0</v>
          </cell>
          <cell r="N1205">
            <v>0</v>
          </cell>
          <cell r="O1205">
            <v>10241820.199999999</v>
          </cell>
          <cell r="P1205">
            <v>8503314.47676</v>
          </cell>
          <cell r="Q1205">
            <v>0</v>
          </cell>
          <cell r="R1205">
            <v>0</v>
          </cell>
          <cell r="S1205">
            <v>0</v>
          </cell>
          <cell r="T1205">
            <v>0</v>
          </cell>
          <cell r="U1205">
            <v>0</v>
          </cell>
          <cell r="V1205">
            <v>0</v>
          </cell>
          <cell r="W1205">
            <v>0</v>
          </cell>
        </row>
        <row r="1206">
          <cell r="H1206" t="str">
            <v>800062894</v>
          </cell>
          <cell r="I1206" t="str">
            <v>VALLEY SUB; EQUIP 115KV LINE POS</v>
          </cell>
          <cell r="J1206">
            <v>39965</v>
          </cell>
          <cell r="K1206" t="str">
            <v>S. Ghoraishi</v>
          </cell>
          <cell r="M1206">
            <v>0</v>
          </cell>
          <cell r="N1206">
            <v>0</v>
          </cell>
          <cell r="O1206">
            <v>802427.6316666666</v>
          </cell>
          <cell r="P1206">
            <v>0</v>
          </cell>
          <cell r="Q1206">
            <v>0</v>
          </cell>
          <cell r="R1206">
            <v>0</v>
          </cell>
          <cell r="S1206">
            <v>0</v>
          </cell>
          <cell r="T1206">
            <v>0</v>
          </cell>
          <cell r="U1206">
            <v>0</v>
          </cell>
          <cell r="V1206">
            <v>0</v>
          </cell>
          <cell r="W1206">
            <v>0</v>
          </cell>
        </row>
        <row r="1207">
          <cell r="I1207" t="str">
            <v>IVYGLEN SUB: EQUIP AN EXISTING LINE POS</v>
          </cell>
          <cell r="J1207">
            <v>39965</v>
          </cell>
          <cell r="K1207" t="str">
            <v>S. Ghoraishi</v>
          </cell>
          <cell r="M1207">
            <v>0</v>
          </cell>
          <cell r="N1207">
            <v>0</v>
          </cell>
          <cell r="O1207">
            <v>0</v>
          </cell>
          <cell r="P1207">
            <v>0</v>
          </cell>
          <cell r="Q1207">
            <v>0</v>
          </cell>
          <cell r="R1207">
            <v>0</v>
          </cell>
          <cell r="S1207">
            <v>0</v>
          </cell>
          <cell r="T1207">
            <v>0</v>
          </cell>
          <cell r="U1207">
            <v>0</v>
          </cell>
          <cell r="V1207">
            <v>0</v>
          </cell>
          <cell r="W1207">
            <v>0</v>
          </cell>
        </row>
        <row r="1208">
          <cell r="H1208">
            <v>800063635</v>
          </cell>
          <cell r="I1208" t="str">
            <v>Ivyglen Sub: Equip the 115 kV line position created in 2008 DSP project. (PWEE #24816)</v>
          </cell>
          <cell r="J1208">
            <v>40695</v>
          </cell>
          <cell r="N1208">
            <v>0</v>
          </cell>
          <cell r="O1208">
            <v>0</v>
          </cell>
        </row>
        <row r="1209">
          <cell r="I1209" t="str">
            <v>CRE Costs:  Valley-Ivyglen New 115kv source Sub</v>
          </cell>
          <cell r="J1209">
            <v>40178</v>
          </cell>
          <cell r="N1209">
            <v>0</v>
          </cell>
          <cell r="O1209">
            <v>0</v>
          </cell>
        </row>
        <row r="1210">
          <cell r="I1210" t="str">
            <v>IT Work Element:  Valley - Ivyglen Project: New 115kV Line Source</v>
          </cell>
          <cell r="J1210">
            <v>40695</v>
          </cell>
          <cell r="N1210">
            <v>0</v>
          </cell>
          <cell r="O1210">
            <v>0</v>
          </cell>
        </row>
        <row r="1211">
          <cell r="H1211" t="str">
            <v>800063634</v>
          </cell>
          <cell r="I1211" t="str">
            <v xml:space="preserve">IVYGLEN SUB: PRELIMINARY ENGINEERNG, RIGHTS CHECK </v>
          </cell>
          <cell r="J1211">
            <v>39873</v>
          </cell>
          <cell r="K1211" t="str">
            <v>S. Ghoraishi</v>
          </cell>
          <cell r="M1211">
            <v>0</v>
          </cell>
          <cell r="N1211">
            <v>0</v>
          </cell>
          <cell r="O1211">
            <v>150000</v>
          </cell>
          <cell r="P1211">
            <v>0</v>
          </cell>
          <cell r="Q1211">
            <v>0</v>
          </cell>
          <cell r="R1211">
            <v>0</v>
          </cell>
          <cell r="S1211">
            <v>0</v>
          </cell>
          <cell r="T1211">
            <v>0</v>
          </cell>
          <cell r="U1211">
            <v>0</v>
          </cell>
          <cell r="V1211">
            <v>0</v>
          </cell>
          <cell r="W1211">
            <v>0</v>
          </cell>
        </row>
        <row r="1212">
          <cell r="O1212">
            <v>11194247.831666665</v>
          </cell>
          <cell r="P1212">
            <v>8503314.47676</v>
          </cell>
          <cell r="Q1212">
            <v>0</v>
          </cell>
          <cell r="R1212">
            <v>0</v>
          </cell>
          <cell r="S1212">
            <v>0</v>
          </cell>
          <cell r="T1212">
            <v>0</v>
          </cell>
          <cell r="U1212">
            <v>0</v>
          </cell>
          <cell r="V1212">
            <v>0</v>
          </cell>
          <cell r="W1212">
            <v>0</v>
          </cell>
        </row>
        <row r="1213">
          <cell r="I1213" t="str">
            <v>PADUA-SAN ANTONIO 66KV: RECONDUCTOR .63 MILES TO 954 SAC</v>
          </cell>
          <cell r="J1213">
            <v>39965</v>
          </cell>
          <cell r="K1213" t="e">
            <v>#N/A</v>
          </cell>
          <cell r="M1213">
            <v>0</v>
          </cell>
          <cell r="N1213">
            <v>0</v>
          </cell>
          <cell r="O1213">
            <v>199000</v>
          </cell>
          <cell r="P1213">
            <v>0</v>
          </cell>
          <cell r="Q1213">
            <v>0</v>
          </cell>
          <cell r="R1213">
            <v>0</v>
          </cell>
          <cell r="S1213">
            <v>0</v>
          </cell>
          <cell r="T1213">
            <v>0</v>
          </cell>
          <cell r="U1213">
            <v>0</v>
          </cell>
          <cell r="V1213">
            <v>0</v>
          </cell>
          <cell r="W1213">
            <v>0</v>
          </cell>
        </row>
        <row r="1214">
          <cell r="O1214">
            <v>199000</v>
          </cell>
          <cell r="P1214">
            <v>0</v>
          </cell>
          <cell r="Q1214">
            <v>0</v>
          </cell>
          <cell r="R1214">
            <v>0</v>
          </cell>
          <cell r="S1214">
            <v>0</v>
          </cell>
          <cell r="T1214">
            <v>0</v>
          </cell>
          <cell r="U1214">
            <v>0</v>
          </cell>
          <cell r="V1214">
            <v>0</v>
          </cell>
          <cell r="W1214">
            <v>0</v>
          </cell>
        </row>
        <row r="1215">
          <cell r="I1215" t="str">
            <v>MALIBU ADD 2 14.4 MVAR CAP BANK</v>
          </cell>
          <cell r="J1215">
            <v>41791</v>
          </cell>
          <cell r="K1215" t="e">
            <v>#N/A</v>
          </cell>
          <cell r="M1215">
            <v>0</v>
          </cell>
          <cell r="N1215">
            <v>0</v>
          </cell>
          <cell r="O1215">
            <v>0</v>
          </cell>
          <cell r="P1215">
            <v>0</v>
          </cell>
          <cell r="Q1215">
            <v>0</v>
          </cell>
          <cell r="R1215">
            <v>0</v>
          </cell>
          <cell r="S1215">
            <v>250000</v>
          </cell>
          <cell r="T1215">
            <v>600000</v>
          </cell>
          <cell r="U1215">
            <v>0</v>
          </cell>
          <cell r="V1215">
            <v>0</v>
          </cell>
          <cell r="W1215">
            <v>0</v>
          </cell>
        </row>
        <row r="1216">
          <cell r="O1216">
            <v>0</v>
          </cell>
          <cell r="P1216">
            <v>0</v>
          </cell>
          <cell r="Q1216">
            <v>0</v>
          </cell>
          <cell r="R1216">
            <v>0</v>
          </cell>
          <cell r="S1216">
            <v>250000</v>
          </cell>
          <cell r="T1216">
            <v>600000</v>
          </cell>
          <cell r="U1216">
            <v>0</v>
          </cell>
          <cell r="V1216">
            <v>0</v>
          </cell>
          <cell r="W1216">
            <v>0</v>
          </cell>
        </row>
        <row r="1217">
          <cell r="I1217" t="str">
            <v>MOORPARK-ROYAL 66KV T/L: RECABLE THE 1750KCMIL UG</v>
          </cell>
          <cell r="J1217">
            <v>40695</v>
          </cell>
          <cell r="K1217" t="e">
            <v>#N/A</v>
          </cell>
          <cell r="M1217">
            <v>0</v>
          </cell>
          <cell r="N1217">
            <v>0</v>
          </cell>
          <cell r="O1217">
            <v>0</v>
          </cell>
          <cell r="P1217">
            <v>390000</v>
          </cell>
          <cell r="Q1217">
            <v>341000</v>
          </cell>
          <cell r="R1217">
            <v>0</v>
          </cell>
          <cell r="S1217">
            <v>0</v>
          </cell>
          <cell r="T1217">
            <v>0</v>
          </cell>
          <cell r="U1217">
            <v>0</v>
          </cell>
          <cell r="V1217">
            <v>0</v>
          </cell>
          <cell r="W1217">
            <v>0</v>
          </cell>
        </row>
        <row r="1218">
          <cell r="O1218">
            <v>0</v>
          </cell>
          <cell r="P1218">
            <v>390000</v>
          </cell>
          <cell r="Q1218">
            <v>341000</v>
          </cell>
          <cell r="R1218">
            <v>0</v>
          </cell>
          <cell r="S1218">
            <v>0</v>
          </cell>
          <cell r="T1218">
            <v>0</v>
          </cell>
          <cell r="U1218">
            <v>0</v>
          </cell>
          <cell r="V1218">
            <v>0</v>
          </cell>
          <cell r="W1218">
            <v>0</v>
          </cell>
        </row>
        <row r="1219">
          <cell r="I1219" t="str">
            <v>VALYERMO (ANTELOPE VALLEY) NEW 230/66KV SUB: DEVELOP A NEW 560MVA 220/66KV A STATION IN THE ANTELOPE VALLEY AREA.</v>
          </cell>
          <cell r="J1219">
            <v>41791</v>
          </cell>
          <cell r="K1219" t="e">
            <v>#N/A</v>
          </cell>
          <cell r="M1219">
            <v>40</v>
          </cell>
          <cell r="N1219">
            <v>40</v>
          </cell>
          <cell r="O1219">
            <v>0</v>
          </cell>
          <cell r="P1219">
            <v>1000000</v>
          </cell>
          <cell r="Q1219">
            <v>1000000</v>
          </cell>
          <cell r="R1219">
            <v>5000000</v>
          </cell>
          <cell r="S1219">
            <v>70000000</v>
          </cell>
          <cell r="T1219">
            <v>60000000</v>
          </cell>
          <cell r="U1219">
            <v>0</v>
          </cell>
          <cell r="V1219">
            <v>0</v>
          </cell>
          <cell r="W1219">
            <v>0</v>
          </cell>
        </row>
        <row r="1220">
          <cell r="O1220">
            <v>0</v>
          </cell>
          <cell r="P1220">
            <v>1000000</v>
          </cell>
          <cell r="Q1220">
            <v>1000000</v>
          </cell>
          <cell r="R1220">
            <v>5000000</v>
          </cell>
          <cell r="S1220">
            <v>70000000</v>
          </cell>
          <cell r="T1220">
            <v>60000000</v>
          </cell>
          <cell r="U1220">
            <v>0</v>
          </cell>
          <cell r="V1220">
            <v>0</v>
          </cell>
          <cell r="W1220">
            <v>0</v>
          </cell>
        </row>
        <row r="1221">
          <cell r="I1221" t="str">
            <v>CITRUS-DALTON-KIRKWALL OPEN SHIELDS</v>
          </cell>
          <cell r="J1221">
            <v>40330</v>
          </cell>
          <cell r="K1221" t="e">
            <v>#N/A</v>
          </cell>
          <cell r="M1221">
            <v>0</v>
          </cell>
          <cell r="N1221">
            <v>0</v>
          </cell>
          <cell r="O1221">
            <v>0</v>
          </cell>
          <cell r="P1221">
            <v>43000</v>
          </cell>
          <cell r="Q1221">
            <v>0</v>
          </cell>
          <cell r="R1221">
            <v>0</v>
          </cell>
          <cell r="S1221">
            <v>0</v>
          </cell>
          <cell r="T1221">
            <v>0</v>
          </cell>
          <cell r="U1221">
            <v>0</v>
          </cell>
          <cell r="V1221">
            <v>0</v>
          </cell>
          <cell r="W1221">
            <v>0</v>
          </cell>
        </row>
        <row r="1222">
          <cell r="I1222" t="str">
            <v>Citrus-Dalton-Kirkwall 66 kV: Recable 0.80 miles of 1750 kcmil to 2000 Cu on the Dalton leg</v>
          </cell>
          <cell r="J1222">
            <v>40330</v>
          </cell>
          <cell r="N1222">
            <v>0</v>
          </cell>
          <cell r="O1222">
            <v>0</v>
          </cell>
        </row>
        <row r="1223">
          <cell r="O1223">
            <v>0</v>
          </cell>
          <cell r="P1223">
            <v>43000</v>
          </cell>
          <cell r="Q1223">
            <v>0</v>
          </cell>
          <cell r="R1223">
            <v>0</v>
          </cell>
          <cell r="S1223">
            <v>0</v>
          </cell>
          <cell r="T1223">
            <v>0</v>
          </cell>
          <cell r="U1223">
            <v>0</v>
          </cell>
          <cell r="V1223">
            <v>0</v>
          </cell>
          <cell r="W1223">
            <v>0</v>
          </cell>
        </row>
        <row r="1224">
          <cell r="I1224" t="str">
            <v>MESA-NARROWS RECOND APPROX 4.7 MILES OF 66KV TO 954 SAC</v>
          </cell>
          <cell r="J1224">
            <v>41791</v>
          </cell>
          <cell r="K1224" t="e">
            <v>#N/A</v>
          </cell>
          <cell r="M1224">
            <v>0</v>
          </cell>
          <cell r="N1224">
            <v>0</v>
          </cell>
          <cell r="O1224">
            <v>0</v>
          </cell>
          <cell r="P1224">
            <v>0</v>
          </cell>
          <cell r="Q1224">
            <v>0</v>
          </cell>
          <cell r="R1224">
            <v>0</v>
          </cell>
          <cell r="S1224">
            <v>632000</v>
          </cell>
          <cell r="T1224">
            <v>889000</v>
          </cell>
          <cell r="U1224">
            <v>0</v>
          </cell>
          <cell r="V1224">
            <v>0</v>
          </cell>
          <cell r="W1224">
            <v>0</v>
          </cell>
        </row>
        <row r="1225">
          <cell r="O1225">
            <v>0</v>
          </cell>
          <cell r="P1225">
            <v>0</v>
          </cell>
          <cell r="Q1225">
            <v>0</v>
          </cell>
          <cell r="R1225">
            <v>0</v>
          </cell>
          <cell r="S1225">
            <v>632000</v>
          </cell>
          <cell r="T1225">
            <v>889000</v>
          </cell>
          <cell r="U1225">
            <v>0</v>
          </cell>
          <cell r="V1225">
            <v>0</v>
          </cell>
          <cell r="W1225">
            <v>0</v>
          </cell>
        </row>
        <row r="1226">
          <cell r="I1226" t="str">
            <v>REDLANDS-TENNESSEE-YUCAIPA RECONDUCTOR 2.52 MILES TO 954 SAC</v>
          </cell>
          <cell r="J1226">
            <v>42156</v>
          </cell>
          <cell r="K1226" t="e">
            <v>#N/A</v>
          </cell>
          <cell r="M1226">
            <v>0</v>
          </cell>
          <cell r="N1226">
            <v>0</v>
          </cell>
          <cell r="O1226">
            <v>0</v>
          </cell>
          <cell r="P1226">
            <v>0</v>
          </cell>
          <cell r="Q1226">
            <v>0</v>
          </cell>
          <cell r="R1226">
            <v>0</v>
          </cell>
          <cell r="S1226">
            <v>0</v>
          </cell>
          <cell r="T1226">
            <v>478000</v>
          </cell>
          <cell r="U1226">
            <v>780000</v>
          </cell>
          <cell r="V1226">
            <v>0</v>
          </cell>
          <cell r="W1226">
            <v>0</v>
          </cell>
        </row>
        <row r="1227">
          <cell r="O1227">
            <v>0</v>
          </cell>
          <cell r="P1227">
            <v>0</v>
          </cell>
          <cell r="Q1227">
            <v>0</v>
          </cell>
          <cell r="R1227">
            <v>0</v>
          </cell>
          <cell r="S1227">
            <v>0</v>
          </cell>
          <cell r="T1227">
            <v>478000</v>
          </cell>
          <cell r="U1227">
            <v>780000</v>
          </cell>
          <cell r="V1227">
            <v>0</v>
          </cell>
          <cell r="W1227">
            <v>0</v>
          </cell>
        </row>
        <row r="1228">
          <cell r="I1228" t="str">
            <v>RECTOR-VENICE HILL-VENIDA RECOND 4.39 MILES IN THE VENIDA LEG TO 954 SAC</v>
          </cell>
          <cell r="J1228">
            <v>40695</v>
          </cell>
          <cell r="K1228" t="e">
            <v>#N/A</v>
          </cell>
          <cell r="M1228">
            <v>0</v>
          </cell>
          <cell r="N1228">
            <v>0</v>
          </cell>
          <cell r="O1228">
            <v>0</v>
          </cell>
          <cell r="P1228">
            <v>36000</v>
          </cell>
          <cell r="Q1228">
            <v>966000</v>
          </cell>
          <cell r="R1228">
            <v>0</v>
          </cell>
          <cell r="S1228">
            <v>0</v>
          </cell>
          <cell r="T1228">
            <v>0</v>
          </cell>
          <cell r="U1228">
            <v>0</v>
          </cell>
          <cell r="V1228">
            <v>0</v>
          </cell>
          <cell r="W1228">
            <v>0</v>
          </cell>
        </row>
        <row r="1229">
          <cell r="O1229">
            <v>0</v>
          </cell>
          <cell r="P1229">
            <v>36000</v>
          </cell>
          <cell r="Q1229">
            <v>966000</v>
          </cell>
          <cell r="R1229">
            <v>0</v>
          </cell>
          <cell r="S1229">
            <v>0</v>
          </cell>
          <cell r="T1229">
            <v>0</v>
          </cell>
          <cell r="U1229">
            <v>0</v>
          </cell>
          <cell r="V1229">
            <v>0</v>
          </cell>
          <cell r="W1229">
            <v>0</v>
          </cell>
        </row>
        <row r="1230">
          <cell r="I1230" t="str">
            <v>SAUGUS-NEWHALL NO 1 RECONDUCTOR 2.5 MILES TO 2000 CU</v>
          </cell>
          <cell r="J1230">
            <v>40695</v>
          </cell>
          <cell r="K1230" t="e">
            <v>#N/A</v>
          </cell>
          <cell r="M1230">
            <v>0</v>
          </cell>
          <cell r="N1230">
            <v>0</v>
          </cell>
          <cell r="O1230">
            <v>2057000</v>
          </cell>
          <cell r="P1230">
            <v>1949000</v>
          </cell>
          <cell r="Q1230">
            <v>999000</v>
          </cell>
          <cell r="R1230">
            <v>0</v>
          </cell>
          <cell r="S1230">
            <v>0</v>
          </cell>
          <cell r="T1230">
            <v>0</v>
          </cell>
          <cell r="U1230">
            <v>0</v>
          </cell>
          <cell r="V1230">
            <v>0</v>
          </cell>
          <cell r="W1230">
            <v>0</v>
          </cell>
        </row>
        <row r="1231">
          <cell r="I1231" t="str">
            <v>Saugus-Newhall No.1 66 kV &amp; Saugus-Newhall No.2 66 kV: Reconductor 2.5 miles (each) of 1750 XLP to 2000 Cu.</v>
          </cell>
          <cell r="J1231">
            <v>40695</v>
          </cell>
          <cell r="N1231">
            <v>0</v>
          </cell>
          <cell r="O1231">
            <v>0</v>
          </cell>
        </row>
        <row r="1232">
          <cell r="O1232">
            <v>2057000</v>
          </cell>
          <cell r="P1232">
            <v>1949000</v>
          </cell>
          <cell r="Q1232">
            <v>999000</v>
          </cell>
          <cell r="R1232">
            <v>0</v>
          </cell>
          <cell r="S1232">
            <v>0</v>
          </cell>
          <cell r="T1232">
            <v>0</v>
          </cell>
          <cell r="U1232">
            <v>0</v>
          </cell>
          <cell r="V1232">
            <v>0</v>
          </cell>
          <cell r="W1232">
            <v>0</v>
          </cell>
        </row>
        <row r="1233">
          <cell r="I1233" t="str">
            <v>ALDER ADD 1 14.4MVAR CAP BANK</v>
          </cell>
          <cell r="J1233">
            <v>41061</v>
          </cell>
          <cell r="K1233" t="e">
            <v>#N/A</v>
          </cell>
          <cell r="M1233">
            <v>0</v>
          </cell>
          <cell r="N1233">
            <v>0</v>
          </cell>
          <cell r="O1233">
            <v>0</v>
          </cell>
          <cell r="P1233">
            <v>0</v>
          </cell>
          <cell r="Q1233">
            <v>320000</v>
          </cell>
          <cell r="R1233">
            <v>360000</v>
          </cell>
          <cell r="S1233">
            <v>0</v>
          </cell>
          <cell r="T1233">
            <v>0</v>
          </cell>
          <cell r="U1233">
            <v>0</v>
          </cell>
          <cell r="V1233">
            <v>0</v>
          </cell>
          <cell r="W1233">
            <v>0</v>
          </cell>
        </row>
        <row r="1234">
          <cell r="O1234">
            <v>0</v>
          </cell>
          <cell r="P1234">
            <v>0</v>
          </cell>
          <cell r="Q1234">
            <v>320000</v>
          </cell>
          <cell r="R1234">
            <v>360000</v>
          </cell>
          <cell r="S1234">
            <v>0</v>
          </cell>
          <cell r="T1234">
            <v>0</v>
          </cell>
          <cell r="U1234">
            <v>0</v>
          </cell>
          <cell r="V1234">
            <v>0</v>
          </cell>
          <cell r="W1234">
            <v>0</v>
          </cell>
        </row>
        <row r="1235">
          <cell r="I1235" t="str">
            <v>MESA-LAGUNA BELL-NARROWS RECONDUCTOR APPROX 2.3 MILES TO 954 IN THE NAROOWS LEG</v>
          </cell>
          <cell r="J1235">
            <v>42156</v>
          </cell>
          <cell r="K1235" t="e">
            <v>#N/A</v>
          </cell>
          <cell r="M1235">
            <v>0</v>
          </cell>
          <cell r="N1235">
            <v>0</v>
          </cell>
          <cell r="O1235">
            <v>0</v>
          </cell>
          <cell r="P1235">
            <v>0</v>
          </cell>
          <cell r="Q1235">
            <v>0</v>
          </cell>
          <cell r="R1235">
            <v>0</v>
          </cell>
          <cell r="S1235">
            <v>0</v>
          </cell>
          <cell r="T1235">
            <v>438000</v>
          </cell>
          <cell r="U1235">
            <v>533000</v>
          </cell>
          <cell r="V1235">
            <v>0</v>
          </cell>
          <cell r="W1235">
            <v>0</v>
          </cell>
        </row>
        <row r="1236">
          <cell r="O1236">
            <v>0</v>
          </cell>
          <cell r="P1236">
            <v>0</v>
          </cell>
          <cell r="Q1236">
            <v>0</v>
          </cell>
          <cell r="R1236">
            <v>0</v>
          </cell>
          <cell r="S1236">
            <v>0</v>
          </cell>
          <cell r="T1236">
            <v>438000</v>
          </cell>
          <cell r="U1236">
            <v>533000</v>
          </cell>
          <cell r="V1236">
            <v>0</v>
          </cell>
          <cell r="W1236">
            <v>0</v>
          </cell>
        </row>
        <row r="1237">
          <cell r="I1237" t="str">
            <v>PADUA-LIVE OAK RECOND 1.78 MILESOF 66KV LINES TO 954 SAC.</v>
          </cell>
          <cell r="J1237">
            <v>40330</v>
          </cell>
          <cell r="K1237" t="e">
            <v>#N/A</v>
          </cell>
          <cell r="M1237">
            <v>0</v>
          </cell>
          <cell r="N1237">
            <v>0</v>
          </cell>
          <cell r="O1237">
            <v>179000</v>
          </cell>
          <cell r="P1237">
            <v>393000</v>
          </cell>
          <cell r="Q1237">
            <v>0</v>
          </cell>
          <cell r="R1237">
            <v>0</v>
          </cell>
          <cell r="S1237">
            <v>0</v>
          </cell>
          <cell r="T1237">
            <v>0</v>
          </cell>
          <cell r="U1237">
            <v>0</v>
          </cell>
          <cell r="V1237">
            <v>0</v>
          </cell>
          <cell r="W1237">
            <v>0</v>
          </cell>
        </row>
        <row r="1238">
          <cell r="O1238">
            <v>179000</v>
          </cell>
          <cell r="P1238">
            <v>393000</v>
          </cell>
          <cell r="Q1238">
            <v>0</v>
          </cell>
          <cell r="R1238">
            <v>0</v>
          </cell>
          <cell r="S1238">
            <v>0</v>
          </cell>
          <cell r="T1238">
            <v>0</v>
          </cell>
          <cell r="U1238">
            <v>0</v>
          </cell>
          <cell r="V1238">
            <v>0</v>
          </cell>
          <cell r="W1238">
            <v>0</v>
          </cell>
        </row>
        <row r="1239">
          <cell r="I1239" t="str">
            <v>TENNESSEE-YUCAIPA RECONDUCTOR 3.56 MILES TO 954 SAC</v>
          </cell>
          <cell r="J1239">
            <v>41061</v>
          </cell>
          <cell r="K1239" t="e">
            <v>#N/A</v>
          </cell>
          <cell r="M1239">
            <v>0</v>
          </cell>
          <cell r="N1239">
            <v>0</v>
          </cell>
          <cell r="O1239">
            <v>0</v>
          </cell>
          <cell r="P1239">
            <v>0</v>
          </cell>
          <cell r="Q1239">
            <v>656000</v>
          </cell>
          <cell r="R1239">
            <v>1111000</v>
          </cell>
          <cell r="S1239">
            <v>0</v>
          </cell>
          <cell r="T1239">
            <v>0</v>
          </cell>
          <cell r="U1239">
            <v>0</v>
          </cell>
          <cell r="V1239">
            <v>0</v>
          </cell>
          <cell r="W1239">
            <v>0</v>
          </cell>
        </row>
        <row r="1240">
          <cell r="O1240">
            <v>0</v>
          </cell>
          <cell r="P1240">
            <v>0</v>
          </cell>
          <cell r="Q1240">
            <v>656000</v>
          </cell>
          <cell r="R1240">
            <v>1111000</v>
          </cell>
          <cell r="S1240">
            <v>0</v>
          </cell>
          <cell r="T1240">
            <v>0</v>
          </cell>
          <cell r="U1240">
            <v>0</v>
          </cell>
          <cell r="V1240">
            <v>0</v>
          </cell>
          <cell r="W1240">
            <v>0</v>
          </cell>
        </row>
        <row r="1241">
          <cell r="I1241" t="str">
            <v>VALDEZ ADD 14.4MVAR CAP BANK</v>
          </cell>
          <cell r="J1241">
            <v>41061</v>
          </cell>
          <cell r="K1241" t="e">
            <v>#N/A</v>
          </cell>
          <cell r="M1241">
            <v>0</v>
          </cell>
          <cell r="N1241">
            <v>0</v>
          </cell>
          <cell r="O1241">
            <v>0</v>
          </cell>
          <cell r="P1241">
            <v>0</v>
          </cell>
          <cell r="Q1241">
            <v>70000</v>
          </cell>
          <cell r="R1241">
            <v>80000</v>
          </cell>
          <cell r="S1241">
            <v>0</v>
          </cell>
          <cell r="T1241">
            <v>0</v>
          </cell>
          <cell r="U1241">
            <v>0</v>
          </cell>
          <cell r="V1241">
            <v>0</v>
          </cell>
          <cell r="W1241">
            <v>0</v>
          </cell>
        </row>
        <row r="1242">
          <cell r="O1242">
            <v>0</v>
          </cell>
          <cell r="P1242">
            <v>0</v>
          </cell>
          <cell r="Q1242">
            <v>70000</v>
          </cell>
          <cell r="R1242">
            <v>80000</v>
          </cell>
          <cell r="S1242">
            <v>0</v>
          </cell>
          <cell r="T1242">
            <v>0</v>
          </cell>
          <cell r="U1242">
            <v>0</v>
          </cell>
          <cell r="V1242">
            <v>0</v>
          </cell>
          <cell r="W1242">
            <v>0</v>
          </cell>
        </row>
        <row r="1243">
          <cell r="I1243" t="str">
            <v>MIRA LOMA-MILLIKEN &amp; ETIWANDA-INLAND-WIMBLEDON 66KV: RECONDUCTOR 12,707 FT OF 4/0 TO 953 SAC.</v>
          </cell>
          <cell r="J1243">
            <v>41426</v>
          </cell>
          <cell r="K1243" t="e">
            <v>#N/A</v>
          </cell>
          <cell r="M1243">
            <v>0</v>
          </cell>
          <cell r="N1243">
            <v>0</v>
          </cell>
          <cell r="O1243">
            <v>0</v>
          </cell>
          <cell r="P1243">
            <v>0</v>
          </cell>
          <cell r="Q1243">
            <v>0</v>
          </cell>
          <cell r="R1243">
            <v>273000</v>
          </cell>
          <cell r="S1243">
            <v>568000</v>
          </cell>
          <cell r="T1243">
            <v>0</v>
          </cell>
          <cell r="U1243">
            <v>0</v>
          </cell>
          <cell r="V1243">
            <v>0</v>
          </cell>
          <cell r="W1243">
            <v>0</v>
          </cell>
        </row>
        <row r="1244">
          <cell r="O1244">
            <v>0</v>
          </cell>
          <cell r="P1244">
            <v>0</v>
          </cell>
          <cell r="Q1244">
            <v>0</v>
          </cell>
          <cell r="R1244">
            <v>273000</v>
          </cell>
          <cell r="S1244">
            <v>568000</v>
          </cell>
          <cell r="T1244">
            <v>0</v>
          </cell>
          <cell r="U1244">
            <v>0</v>
          </cell>
          <cell r="V1244">
            <v>0</v>
          </cell>
          <cell r="W1244">
            <v>0</v>
          </cell>
        </row>
        <row r="1245">
          <cell r="I1245" t="str">
            <v>MIRAGE-CONCHO-TAMARISK NEW 115KV SOURCE LINE S/T: FORMED BY INSTALLING 8.2 MILES OF NEW 954 SAC CONDUCTOR</v>
          </cell>
          <cell r="J1245">
            <v>41426</v>
          </cell>
          <cell r="K1245" t="e">
            <v>#N/A</v>
          </cell>
          <cell r="M1245">
            <v>0</v>
          </cell>
          <cell r="N1245">
            <v>0</v>
          </cell>
          <cell r="O1245">
            <v>0</v>
          </cell>
          <cell r="P1245">
            <v>97000</v>
          </cell>
          <cell r="Q1245">
            <v>609000</v>
          </cell>
          <cell r="R1245">
            <v>12861000</v>
          </cell>
          <cell r="S1245">
            <v>7433000</v>
          </cell>
          <cell r="T1245">
            <v>0</v>
          </cell>
          <cell r="U1245">
            <v>0</v>
          </cell>
          <cell r="V1245">
            <v>0</v>
          </cell>
          <cell r="W1245">
            <v>0</v>
          </cell>
        </row>
        <row r="1246">
          <cell r="I1246" t="str">
            <v>MIRAGE INSTALL 1 115KV LINE POS</v>
          </cell>
          <cell r="J1246">
            <v>41426</v>
          </cell>
          <cell r="K1246" t="e">
            <v>#N/A</v>
          </cell>
          <cell r="M1246">
            <v>0</v>
          </cell>
          <cell r="N1246">
            <v>0</v>
          </cell>
          <cell r="O1246">
            <v>0</v>
          </cell>
          <cell r="P1246">
            <v>0</v>
          </cell>
          <cell r="Q1246">
            <v>0</v>
          </cell>
          <cell r="R1246">
            <v>400000</v>
          </cell>
          <cell r="S1246">
            <v>600000</v>
          </cell>
          <cell r="T1246">
            <v>0</v>
          </cell>
          <cell r="U1246">
            <v>0</v>
          </cell>
          <cell r="V1246">
            <v>0</v>
          </cell>
          <cell r="W1246">
            <v>0</v>
          </cell>
        </row>
        <row r="1247">
          <cell r="I1247" t="str">
            <v>CONCHO INSTALL 115KV LINE POS</v>
          </cell>
          <cell r="J1247">
            <v>41426</v>
          </cell>
          <cell r="K1247" t="e">
            <v>#N/A</v>
          </cell>
          <cell r="M1247">
            <v>0</v>
          </cell>
          <cell r="N1247">
            <v>0</v>
          </cell>
          <cell r="O1247">
            <v>0</v>
          </cell>
          <cell r="P1247">
            <v>0</v>
          </cell>
          <cell r="Q1247">
            <v>0</v>
          </cell>
          <cell r="R1247">
            <v>400000</v>
          </cell>
          <cell r="S1247">
            <v>400000</v>
          </cell>
          <cell r="T1247">
            <v>0</v>
          </cell>
          <cell r="U1247">
            <v>0</v>
          </cell>
          <cell r="V1247">
            <v>0</v>
          </cell>
          <cell r="W1247">
            <v>0</v>
          </cell>
        </row>
        <row r="1248">
          <cell r="I1248" t="str">
            <v>TAMARISK UPGRADE PROTECTION</v>
          </cell>
          <cell r="J1248">
            <v>41426</v>
          </cell>
          <cell r="K1248" t="e">
            <v>#N/A</v>
          </cell>
          <cell r="M1248">
            <v>0</v>
          </cell>
          <cell r="N1248">
            <v>0</v>
          </cell>
          <cell r="O1248">
            <v>0</v>
          </cell>
          <cell r="P1248">
            <v>0</v>
          </cell>
          <cell r="Q1248">
            <v>0</v>
          </cell>
          <cell r="R1248">
            <v>200000</v>
          </cell>
          <cell r="S1248">
            <v>300000</v>
          </cell>
          <cell r="T1248">
            <v>0</v>
          </cell>
          <cell r="U1248">
            <v>0</v>
          </cell>
          <cell r="V1248">
            <v>0</v>
          </cell>
          <cell r="W1248">
            <v>0</v>
          </cell>
        </row>
        <row r="1249">
          <cell r="O1249">
            <v>0</v>
          </cell>
          <cell r="P1249">
            <v>97000</v>
          </cell>
          <cell r="Q1249">
            <v>609000</v>
          </cell>
          <cell r="R1249">
            <v>13861000</v>
          </cell>
          <cell r="S1249">
            <v>8733000</v>
          </cell>
          <cell r="T1249">
            <v>0</v>
          </cell>
          <cell r="U1249">
            <v>0</v>
          </cell>
          <cell r="V1249">
            <v>0</v>
          </cell>
          <cell r="W1249">
            <v>0</v>
          </cell>
        </row>
        <row r="1250">
          <cell r="I1250" t="str">
            <v>PADUA-SAN ANTONIO: RECONDUCTOR .63MILES OF 653 TO 954SAC</v>
          </cell>
          <cell r="J1250">
            <v>41061</v>
          </cell>
          <cell r="K1250" t="e">
            <v>#N/A</v>
          </cell>
          <cell r="M1250">
            <v>0</v>
          </cell>
          <cell r="N1250">
            <v>0</v>
          </cell>
          <cell r="O1250">
            <v>0</v>
          </cell>
          <cell r="P1250">
            <v>0</v>
          </cell>
          <cell r="Q1250">
            <v>637000</v>
          </cell>
          <cell r="R1250">
            <v>363000</v>
          </cell>
          <cell r="S1250">
            <v>0</v>
          </cell>
          <cell r="T1250">
            <v>0</v>
          </cell>
          <cell r="U1250">
            <v>0</v>
          </cell>
          <cell r="V1250">
            <v>0</v>
          </cell>
          <cell r="W1250">
            <v>0</v>
          </cell>
        </row>
        <row r="1251">
          <cell r="I1251" t="str">
            <v>PADUA SUB: INSTALL 1 66KV LINE POS</v>
          </cell>
          <cell r="J1251">
            <v>41061</v>
          </cell>
          <cell r="K1251" t="e">
            <v>#N/A</v>
          </cell>
          <cell r="M1251">
            <v>0</v>
          </cell>
          <cell r="N1251">
            <v>0</v>
          </cell>
          <cell r="O1251">
            <v>0</v>
          </cell>
          <cell r="P1251">
            <v>0</v>
          </cell>
          <cell r="Q1251">
            <v>250000</v>
          </cell>
          <cell r="R1251">
            <v>300000</v>
          </cell>
          <cell r="S1251">
            <v>0</v>
          </cell>
          <cell r="T1251">
            <v>0</v>
          </cell>
          <cell r="U1251">
            <v>0</v>
          </cell>
          <cell r="V1251">
            <v>0</v>
          </cell>
          <cell r="W1251">
            <v>0</v>
          </cell>
        </row>
        <row r="1252">
          <cell r="I1252" t="str">
            <v>SAN ANTONIO SUB: INSTALL 1 66KV LINE POS</v>
          </cell>
          <cell r="J1252">
            <v>41061</v>
          </cell>
          <cell r="K1252" t="e">
            <v>#N/A</v>
          </cell>
          <cell r="M1252">
            <v>0</v>
          </cell>
          <cell r="N1252">
            <v>0</v>
          </cell>
          <cell r="O1252">
            <v>0</v>
          </cell>
          <cell r="P1252">
            <v>0</v>
          </cell>
          <cell r="Q1252">
            <v>100000</v>
          </cell>
          <cell r="R1252">
            <v>300000</v>
          </cell>
          <cell r="S1252">
            <v>0</v>
          </cell>
          <cell r="T1252">
            <v>0</v>
          </cell>
          <cell r="U1252">
            <v>0</v>
          </cell>
          <cell r="V1252">
            <v>0</v>
          </cell>
          <cell r="W1252">
            <v>0</v>
          </cell>
        </row>
        <row r="1253">
          <cell r="O1253">
            <v>0</v>
          </cell>
          <cell r="P1253">
            <v>0</v>
          </cell>
          <cell r="Q1253">
            <v>987000</v>
          </cell>
          <cell r="R1253">
            <v>963000</v>
          </cell>
          <cell r="S1253">
            <v>0</v>
          </cell>
          <cell r="T1253">
            <v>0</v>
          </cell>
          <cell r="U1253">
            <v>0</v>
          </cell>
          <cell r="V1253">
            <v>0</v>
          </cell>
          <cell r="W1253">
            <v>0</v>
          </cell>
        </row>
        <row r="1254">
          <cell r="I1254" t="str">
            <v>SAN BERNARDINO-CARDIFF RECABLE APPROX 500 FT WITH 2000 CU</v>
          </cell>
          <cell r="J1254">
            <v>42156</v>
          </cell>
          <cell r="K1254" t="e">
            <v>#N/A</v>
          </cell>
          <cell r="M1254">
            <v>0</v>
          </cell>
          <cell r="N1254">
            <v>0</v>
          </cell>
          <cell r="O1254">
            <v>0</v>
          </cell>
          <cell r="P1254">
            <v>0</v>
          </cell>
          <cell r="Q1254">
            <v>0</v>
          </cell>
          <cell r="R1254">
            <v>0</v>
          </cell>
          <cell r="S1254">
            <v>0</v>
          </cell>
          <cell r="T1254">
            <v>0</v>
          </cell>
          <cell r="U1254">
            <v>454000</v>
          </cell>
          <cell r="V1254">
            <v>0</v>
          </cell>
          <cell r="W1254">
            <v>0</v>
          </cell>
        </row>
        <row r="1255">
          <cell r="I1255" t="str">
            <v>San Bernardino-Cardiff 66 kV: Recable approx 1280 feet of 1750 kcmil with 2000 Cu</v>
          </cell>
          <cell r="J1255">
            <v>40330</v>
          </cell>
          <cell r="N1255">
            <v>0</v>
          </cell>
          <cell r="O1255">
            <v>0</v>
          </cell>
        </row>
        <row r="1256">
          <cell r="O1256">
            <v>0</v>
          </cell>
          <cell r="P1256">
            <v>0</v>
          </cell>
          <cell r="Q1256">
            <v>0</v>
          </cell>
          <cell r="R1256">
            <v>0</v>
          </cell>
          <cell r="S1256">
            <v>0</v>
          </cell>
          <cell r="T1256">
            <v>0</v>
          </cell>
          <cell r="U1256">
            <v>454000</v>
          </cell>
          <cell r="V1256">
            <v>0</v>
          </cell>
          <cell r="W1256">
            <v>0</v>
          </cell>
        </row>
        <row r="1257">
          <cell r="I1257" t="str">
            <v>MOORPARK-CRATER-MALIBU RECONDUCTOR 2.7 MILES TO 954 SAC IN THE CRATER LEG.</v>
          </cell>
          <cell r="J1257">
            <v>41426</v>
          </cell>
          <cell r="K1257" t="e">
            <v>#N/A</v>
          </cell>
          <cell r="M1257">
            <v>0</v>
          </cell>
          <cell r="N1257">
            <v>0</v>
          </cell>
          <cell r="O1257">
            <v>0</v>
          </cell>
          <cell r="P1257">
            <v>0</v>
          </cell>
          <cell r="Q1257">
            <v>0</v>
          </cell>
          <cell r="R1257">
            <v>33000</v>
          </cell>
          <cell r="S1257">
            <v>1308000</v>
          </cell>
          <cell r="T1257">
            <v>0</v>
          </cell>
          <cell r="U1257">
            <v>0</v>
          </cell>
          <cell r="V1257">
            <v>0</v>
          </cell>
          <cell r="W1257">
            <v>0</v>
          </cell>
        </row>
        <row r="1258">
          <cell r="O1258">
            <v>0</v>
          </cell>
          <cell r="P1258">
            <v>0</v>
          </cell>
          <cell r="Q1258">
            <v>0</v>
          </cell>
          <cell r="R1258">
            <v>33000</v>
          </cell>
          <cell r="S1258">
            <v>1308000</v>
          </cell>
          <cell r="T1258">
            <v>0</v>
          </cell>
          <cell r="U1258">
            <v>0</v>
          </cell>
          <cell r="V1258">
            <v>0</v>
          </cell>
          <cell r="W1258">
            <v>0</v>
          </cell>
        </row>
        <row r="1259">
          <cell r="I1259" t="str">
            <v>DISTRIBUTION SUB: VARIOUS</v>
          </cell>
          <cell r="J1259">
            <v>42156</v>
          </cell>
          <cell r="K1259" t="e">
            <v>#N/A</v>
          </cell>
          <cell r="M1259">
            <v>0</v>
          </cell>
          <cell r="N1259">
            <v>0</v>
          </cell>
          <cell r="O1259">
            <v>0</v>
          </cell>
          <cell r="P1259">
            <v>0</v>
          </cell>
          <cell r="Q1259">
            <v>0</v>
          </cell>
          <cell r="R1259">
            <v>0</v>
          </cell>
          <cell r="S1259">
            <v>0</v>
          </cell>
          <cell r="T1259">
            <v>2000000</v>
          </cell>
          <cell r="U1259">
            <v>3000000</v>
          </cell>
          <cell r="V1259">
            <v>0</v>
          </cell>
          <cell r="W1259">
            <v>0</v>
          </cell>
        </row>
        <row r="1260">
          <cell r="I1260" t="str">
            <v>SAN JOAQUIN VALLEY NEW 230/66KV SUB: DEVELOP A NEW 560MVA 220/66 KV A STATION IN THE SAN JOAQUIN VALLEY AREA.</v>
          </cell>
          <cell r="J1260">
            <v>42156</v>
          </cell>
          <cell r="K1260" t="e">
            <v>#N/A</v>
          </cell>
          <cell r="M1260">
            <v>15</v>
          </cell>
          <cell r="N1260">
            <v>15</v>
          </cell>
          <cell r="O1260">
            <v>0</v>
          </cell>
          <cell r="P1260">
            <v>0</v>
          </cell>
          <cell r="Q1260">
            <v>500000</v>
          </cell>
          <cell r="R1260">
            <v>5000000</v>
          </cell>
          <cell r="S1260">
            <v>5000000</v>
          </cell>
          <cell r="T1260">
            <v>20000000</v>
          </cell>
          <cell r="U1260">
            <v>20000000</v>
          </cell>
          <cell r="V1260">
            <v>0</v>
          </cell>
          <cell r="W1260">
            <v>0</v>
          </cell>
        </row>
        <row r="1261">
          <cell r="I1261" t="str">
            <v>VARIOUS S/T</v>
          </cell>
          <cell r="J1261">
            <v>42156</v>
          </cell>
          <cell r="K1261" t="e">
            <v>#N/A</v>
          </cell>
          <cell r="M1261">
            <v>0</v>
          </cell>
          <cell r="N1261">
            <v>0</v>
          </cell>
          <cell r="O1261">
            <v>0</v>
          </cell>
          <cell r="P1261">
            <v>0</v>
          </cell>
          <cell r="Q1261">
            <v>0</v>
          </cell>
          <cell r="R1261">
            <v>0</v>
          </cell>
          <cell r="S1261">
            <v>64000</v>
          </cell>
          <cell r="T1261">
            <v>7303000</v>
          </cell>
          <cell r="U1261">
            <v>2633000</v>
          </cell>
          <cell r="V1261">
            <v>0</v>
          </cell>
          <cell r="W1261">
            <v>0</v>
          </cell>
        </row>
        <row r="1262">
          <cell r="I1262" t="str">
            <v>VARIOUS TRANS LINE</v>
          </cell>
          <cell r="J1262">
            <v>42156</v>
          </cell>
          <cell r="K1262" t="e">
            <v>#N/A</v>
          </cell>
          <cell r="M1262">
            <v>100</v>
          </cell>
          <cell r="N1262">
            <v>100</v>
          </cell>
          <cell r="O1262">
            <v>0</v>
          </cell>
          <cell r="P1262">
            <v>0</v>
          </cell>
          <cell r="Q1262">
            <v>0</v>
          </cell>
          <cell r="R1262">
            <v>0</v>
          </cell>
          <cell r="S1262">
            <v>0</v>
          </cell>
          <cell r="T1262">
            <v>2000000</v>
          </cell>
          <cell r="U1262">
            <v>3000000</v>
          </cell>
          <cell r="V1262">
            <v>0</v>
          </cell>
          <cell r="W1262">
            <v>0</v>
          </cell>
        </row>
        <row r="1263">
          <cell r="O1263">
            <v>0</v>
          </cell>
          <cell r="P1263">
            <v>0</v>
          </cell>
          <cell r="Q1263">
            <v>500000</v>
          </cell>
          <cell r="R1263">
            <v>5000000</v>
          </cell>
          <cell r="S1263">
            <v>5064000</v>
          </cell>
          <cell r="T1263">
            <v>31303000</v>
          </cell>
          <cell r="U1263">
            <v>28633000</v>
          </cell>
          <cell r="V1263">
            <v>0</v>
          </cell>
          <cell r="W1263">
            <v>0</v>
          </cell>
        </row>
        <row r="1264">
          <cell r="I1264" t="str">
            <v>REDLANDS-TENNESSEE 66KV NEW LINE SOURCE S/T: CONSTRUCT NEW 66 KV FROM REDLANDS TO TENNESSEE.</v>
          </cell>
          <cell r="J1264">
            <v>42156</v>
          </cell>
          <cell r="K1264" t="e">
            <v>#N/A</v>
          </cell>
          <cell r="M1264">
            <v>0</v>
          </cell>
          <cell r="N1264">
            <v>0</v>
          </cell>
          <cell r="O1264">
            <v>0</v>
          </cell>
          <cell r="P1264">
            <v>0</v>
          </cell>
          <cell r="Q1264">
            <v>0</v>
          </cell>
          <cell r="R1264">
            <v>0</v>
          </cell>
          <cell r="S1264">
            <v>0</v>
          </cell>
          <cell r="T1264">
            <v>1807000</v>
          </cell>
          <cell r="U1264">
            <v>2815000</v>
          </cell>
          <cell r="V1264">
            <v>0</v>
          </cell>
          <cell r="W1264">
            <v>0</v>
          </cell>
        </row>
        <row r="1265">
          <cell r="I1265" t="str">
            <v>TENNESSEE: INSTALL 1 66KV LINE POS</v>
          </cell>
          <cell r="J1265">
            <v>42156</v>
          </cell>
          <cell r="K1265" t="e">
            <v>#N/A</v>
          </cell>
          <cell r="M1265">
            <v>0</v>
          </cell>
          <cell r="N1265">
            <v>0</v>
          </cell>
          <cell r="O1265">
            <v>0</v>
          </cell>
          <cell r="P1265">
            <v>0</v>
          </cell>
          <cell r="Q1265">
            <v>0</v>
          </cell>
          <cell r="R1265">
            <v>0</v>
          </cell>
          <cell r="S1265">
            <v>0</v>
          </cell>
          <cell r="T1265">
            <v>330000</v>
          </cell>
          <cell r="U1265">
            <v>320000</v>
          </cell>
          <cell r="V1265">
            <v>0</v>
          </cell>
          <cell r="W1265">
            <v>0</v>
          </cell>
        </row>
        <row r="1266">
          <cell r="I1266" t="str">
            <v>REDLANDSSUB: INSTALL 1 66KV LINE POS</v>
          </cell>
          <cell r="J1266">
            <v>42156</v>
          </cell>
          <cell r="K1266" t="e">
            <v>#N/A</v>
          </cell>
          <cell r="M1266">
            <v>0</v>
          </cell>
          <cell r="N1266">
            <v>0</v>
          </cell>
          <cell r="O1266">
            <v>0</v>
          </cell>
          <cell r="P1266">
            <v>0</v>
          </cell>
          <cell r="Q1266">
            <v>0</v>
          </cell>
          <cell r="R1266">
            <v>0</v>
          </cell>
          <cell r="S1266">
            <v>0</v>
          </cell>
          <cell r="T1266">
            <v>330000</v>
          </cell>
          <cell r="U1266">
            <v>320000</v>
          </cell>
          <cell r="V1266">
            <v>0</v>
          </cell>
          <cell r="W1266">
            <v>0</v>
          </cell>
        </row>
        <row r="1267">
          <cell r="O1267">
            <v>0</v>
          </cell>
          <cell r="P1267">
            <v>0</v>
          </cell>
          <cell r="Q1267">
            <v>0</v>
          </cell>
          <cell r="R1267">
            <v>0</v>
          </cell>
          <cell r="S1267">
            <v>0</v>
          </cell>
          <cell r="T1267">
            <v>2467000</v>
          </cell>
          <cell r="U1267">
            <v>3455000</v>
          </cell>
          <cell r="V1267">
            <v>0</v>
          </cell>
          <cell r="W1267">
            <v>0</v>
          </cell>
        </row>
        <row r="1268">
          <cell r="I1268" t="str">
            <v>PARDEE-SAUGUS : INSTALL CABLES TO CONNECT NEW SAUGUS BANK TO PARDEE POS 12. PARDEE</v>
          </cell>
          <cell r="J1268">
            <v>42156</v>
          </cell>
          <cell r="K1268" t="e">
            <v>#N/A</v>
          </cell>
          <cell r="M1268">
            <v>0</v>
          </cell>
          <cell r="N1268">
            <v>0</v>
          </cell>
          <cell r="O1268">
            <v>0</v>
          </cell>
          <cell r="P1268">
            <v>0</v>
          </cell>
          <cell r="Q1268">
            <v>0</v>
          </cell>
          <cell r="R1268">
            <v>0</v>
          </cell>
          <cell r="S1268">
            <v>0</v>
          </cell>
          <cell r="T1268">
            <v>1000000</v>
          </cell>
          <cell r="U1268">
            <v>1700000</v>
          </cell>
          <cell r="V1268">
            <v>0</v>
          </cell>
          <cell r="W1268">
            <v>0</v>
          </cell>
        </row>
        <row r="1269">
          <cell r="I1269" t="str">
            <v>VAIOUS 66KV S/T</v>
          </cell>
          <cell r="J1269">
            <v>42156</v>
          </cell>
          <cell r="K1269" t="e">
            <v>#N/A</v>
          </cell>
          <cell r="M1269">
            <v>0</v>
          </cell>
          <cell r="N1269">
            <v>0</v>
          </cell>
          <cell r="O1269">
            <v>0</v>
          </cell>
          <cell r="P1269">
            <v>0</v>
          </cell>
          <cell r="Q1269">
            <v>0</v>
          </cell>
          <cell r="R1269">
            <v>0</v>
          </cell>
          <cell r="S1269">
            <v>0</v>
          </cell>
          <cell r="T1269">
            <v>500000</v>
          </cell>
          <cell r="U1269">
            <v>500000</v>
          </cell>
          <cell r="V1269">
            <v>0</v>
          </cell>
          <cell r="W1269">
            <v>0</v>
          </cell>
        </row>
        <row r="1270">
          <cell r="I1270" t="str">
            <v>SAUGUS: INSTALL 4TH 280MVA 220/66KV TRANSFORMER. DROP THE NEW 66KV LEADS FROM THE 4A BANK TO POS 2 ON THE THE 66KV RACK.</v>
          </cell>
          <cell r="J1270">
            <v>42156</v>
          </cell>
          <cell r="K1270" t="e">
            <v>#N/A</v>
          </cell>
          <cell r="M1270">
            <v>0</v>
          </cell>
          <cell r="N1270">
            <v>0</v>
          </cell>
          <cell r="O1270">
            <v>0</v>
          </cell>
          <cell r="P1270">
            <v>0</v>
          </cell>
          <cell r="Q1270">
            <v>0</v>
          </cell>
          <cell r="R1270">
            <v>0</v>
          </cell>
          <cell r="S1270">
            <v>0</v>
          </cell>
          <cell r="T1270">
            <v>5000000</v>
          </cell>
          <cell r="U1270">
            <v>4000000</v>
          </cell>
          <cell r="V1270">
            <v>0</v>
          </cell>
          <cell r="W1270">
            <v>0</v>
          </cell>
        </row>
        <row r="1271">
          <cell r="I1271" t="str">
            <v>PARDEE: INSTALL A DOUBLE BREAKER TO TERMINATE THE 4TH A BANK IN POS 11</v>
          </cell>
          <cell r="J1271">
            <v>42156</v>
          </cell>
          <cell r="K1271" t="e">
            <v>#N/A</v>
          </cell>
          <cell r="M1271">
            <v>0</v>
          </cell>
          <cell r="N1271">
            <v>0</v>
          </cell>
          <cell r="O1271">
            <v>0</v>
          </cell>
          <cell r="P1271">
            <v>0</v>
          </cell>
          <cell r="Q1271">
            <v>0</v>
          </cell>
          <cell r="R1271">
            <v>0</v>
          </cell>
          <cell r="S1271">
            <v>0</v>
          </cell>
          <cell r="T1271">
            <v>2700000</v>
          </cell>
          <cell r="U1271">
            <v>2000000</v>
          </cell>
          <cell r="V1271">
            <v>0</v>
          </cell>
          <cell r="W1271">
            <v>0</v>
          </cell>
        </row>
        <row r="1272">
          <cell r="O1272">
            <v>0</v>
          </cell>
          <cell r="P1272">
            <v>0</v>
          </cell>
          <cell r="Q1272">
            <v>0</v>
          </cell>
          <cell r="R1272">
            <v>0</v>
          </cell>
          <cell r="S1272">
            <v>0</v>
          </cell>
          <cell r="T1272">
            <v>9200000</v>
          </cell>
          <cell r="U1272">
            <v>8200000</v>
          </cell>
          <cell r="V1272">
            <v>0</v>
          </cell>
          <cell r="W1272">
            <v>0</v>
          </cell>
        </row>
        <row r="1273">
          <cell r="I1273" t="str">
            <v>RECTOR OFFLOAD RECONDUCTOR PROJECT 1</v>
          </cell>
          <cell r="J1273">
            <v>41061</v>
          </cell>
          <cell r="K1273" t="str">
            <v>S. Ghoraishi</v>
          </cell>
          <cell r="M1273">
            <v>0</v>
          </cell>
          <cell r="N1273">
            <v>0</v>
          </cell>
          <cell r="O1273">
            <v>0</v>
          </cell>
          <cell r="P1273">
            <v>0</v>
          </cell>
          <cell r="Q1273">
            <v>600000</v>
          </cell>
          <cell r="R1273">
            <v>750000</v>
          </cell>
          <cell r="S1273">
            <v>0</v>
          </cell>
          <cell r="T1273">
            <v>0</v>
          </cell>
          <cell r="U1273">
            <v>0</v>
          </cell>
          <cell r="V1273">
            <v>0</v>
          </cell>
          <cell r="W1273">
            <v>0</v>
          </cell>
        </row>
        <row r="1274">
          <cell r="I1274" t="str">
            <v>S/T PROJECT 1</v>
          </cell>
          <cell r="J1274">
            <v>41061</v>
          </cell>
          <cell r="K1274" t="str">
            <v>S. Ghoraishi</v>
          </cell>
          <cell r="M1274">
            <v>0</v>
          </cell>
          <cell r="N1274">
            <v>0</v>
          </cell>
          <cell r="O1274">
            <v>0</v>
          </cell>
          <cell r="P1274">
            <v>0</v>
          </cell>
          <cell r="Q1274">
            <v>100000</v>
          </cell>
          <cell r="R1274">
            <v>480000</v>
          </cell>
          <cell r="S1274">
            <v>0</v>
          </cell>
          <cell r="T1274">
            <v>0</v>
          </cell>
          <cell r="U1274">
            <v>0</v>
          </cell>
          <cell r="V1274">
            <v>0</v>
          </cell>
          <cell r="W1274">
            <v>0</v>
          </cell>
        </row>
        <row r="1275">
          <cell r="O1275">
            <v>0</v>
          </cell>
          <cell r="P1275">
            <v>0</v>
          </cell>
          <cell r="Q1275">
            <v>700000</v>
          </cell>
          <cell r="R1275">
            <v>1230000</v>
          </cell>
          <cell r="S1275">
            <v>0</v>
          </cell>
          <cell r="T1275">
            <v>0</v>
          </cell>
          <cell r="U1275">
            <v>0</v>
          </cell>
          <cell r="V1275">
            <v>0</v>
          </cell>
          <cell r="W1275">
            <v>0</v>
          </cell>
        </row>
        <row r="1276">
          <cell r="I1276" t="str">
            <v>GOLETA SUB: INSTALL 4-220KV CBS</v>
          </cell>
          <cell r="J1276">
            <v>40695</v>
          </cell>
          <cell r="K1276" t="e">
            <v>#N/A</v>
          </cell>
          <cell r="M1276">
            <v>0</v>
          </cell>
          <cell r="N1276">
            <v>0</v>
          </cell>
          <cell r="O1276">
            <v>0</v>
          </cell>
          <cell r="P1276">
            <v>1000000</v>
          </cell>
          <cell r="Q1276">
            <v>2000000</v>
          </cell>
          <cell r="R1276">
            <v>0</v>
          </cell>
          <cell r="S1276">
            <v>0</v>
          </cell>
          <cell r="T1276">
            <v>0</v>
          </cell>
          <cell r="U1276">
            <v>0</v>
          </cell>
          <cell r="V1276">
            <v>0</v>
          </cell>
          <cell r="W1276">
            <v>0</v>
          </cell>
        </row>
        <row r="1277">
          <cell r="O1277">
            <v>0</v>
          </cell>
          <cell r="P1277">
            <v>1000000</v>
          </cell>
          <cell r="Q1277">
            <v>2000000</v>
          </cell>
          <cell r="R1277">
            <v>0</v>
          </cell>
          <cell r="S1277">
            <v>0</v>
          </cell>
          <cell r="T1277">
            <v>0</v>
          </cell>
          <cell r="U1277">
            <v>0</v>
          </cell>
          <cell r="V1277">
            <v>0</v>
          </cell>
          <cell r="W1277">
            <v>0</v>
          </cell>
        </row>
        <row r="1278">
          <cell r="I1278" t="str">
            <v>ELLIS SUB: INCREASE TRANSFORMER CAPACITY TO 560MVA</v>
          </cell>
          <cell r="J1278">
            <v>40695</v>
          </cell>
          <cell r="K1278" t="e">
            <v>#N/A</v>
          </cell>
          <cell r="M1278">
            <v>0</v>
          </cell>
          <cell r="N1278">
            <v>0</v>
          </cell>
          <cell r="O1278">
            <v>0</v>
          </cell>
          <cell r="P1278">
            <v>2000000</v>
          </cell>
          <cell r="Q1278">
            <v>8200000</v>
          </cell>
          <cell r="R1278">
            <v>0</v>
          </cell>
          <cell r="S1278">
            <v>0</v>
          </cell>
          <cell r="T1278">
            <v>0</v>
          </cell>
          <cell r="U1278">
            <v>0</v>
          </cell>
          <cell r="V1278">
            <v>0</v>
          </cell>
          <cell r="W1278">
            <v>0</v>
          </cell>
        </row>
        <row r="1279">
          <cell r="O1279">
            <v>0</v>
          </cell>
          <cell r="P1279">
            <v>2000000</v>
          </cell>
          <cell r="Q1279">
            <v>8200000</v>
          </cell>
          <cell r="R1279">
            <v>0</v>
          </cell>
          <cell r="S1279">
            <v>0</v>
          </cell>
          <cell r="T1279">
            <v>0</v>
          </cell>
          <cell r="U1279">
            <v>0</v>
          </cell>
          <cell r="V1279">
            <v>0</v>
          </cell>
          <cell r="W1279">
            <v>0</v>
          </cell>
        </row>
        <row r="1280">
          <cell r="H1280" t="str">
            <v>800063022</v>
          </cell>
          <cell r="I1280" t="str">
            <v>SANTIAGO SUB: INCREASE TRANSFORMER CAPACITY TO 1120MVA</v>
          </cell>
          <cell r="J1280">
            <v>40330</v>
          </cell>
          <cell r="K1280" t="str">
            <v>D. Gazzola</v>
          </cell>
          <cell r="M1280">
            <v>0</v>
          </cell>
          <cell r="N1280">
            <v>0</v>
          </cell>
          <cell r="O1280">
            <v>4000000</v>
          </cell>
          <cell r="P1280">
            <v>3985000</v>
          </cell>
          <cell r="Q1280">
            <v>9148911.5351087991</v>
          </cell>
          <cell r="R1280">
            <v>0</v>
          </cell>
          <cell r="S1280">
            <v>0</v>
          </cell>
          <cell r="T1280">
            <v>0</v>
          </cell>
          <cell r="U1280">
            <v>0</v>
          </cell>
          <cell r="V1280">
            <v>0</v>
          </cell>
          <cell r="W1280">
            <v>0</v>
          </cell>
        </row>
        <row r="1281">
          <cell r="H1281" t="str">
            <v>T004</v>
          </cell>
          <cell r="I1281" t="str">
            <v>Subtrans line relocations within Santiago Sub</v>
          </cell>
          <cell r="J1281">
            <v>40330</v>
          </cell>
          <cell r="K1281" t="str">
            <v>D. Gazzola</v>
          </cell>
          <cell r="M1281">
            <v>0</v>
          </cell>
          <cell r="N1281">
            <v>0</v>
          </cell>
          <cell r="O1281">
            <v>400000</v>
          </cell>
          <cell r="P1281">
            <v>428001.23200000002</v>
          </cell>
          <cell r="Q1281">
            <v>653493.6810792</v>
          </cell>
          <cell r="R1281">
            <v>0</v>
          </cell>
          <cell r="S1281">
            <v>0</v>
          </cell>
          <cell r="U1281">
            <v>0</v>
          </cell>
          <cell r="V1281">
            <v>0</v>
          </cell>
          <cell r="W1281">
            <v>0</v>
          </cell>
        </row>
        <row r="1282">
          <cell r="O1282">
            <v>4400000</v>
          </cell>
          <cell r="P1282">
            <v>4413001.2319999998</v>
          </cell>
          <cell r="Q1282">
            <v>9802405.2161879987</v>
          </cell>
          <cell r="R1282">
            <v>0</v>
          </cell>
          <cell r="S1282">
            <v>0</v>
          </cell>
          <cell r="T1282">
            <v>0</v>
          </cell>
          <cell r="U1282">
            <v>0</v>
          </cell>
          <cell r="V1282">
            <v>0</v>
          </cell>
          <cell r="W1282">
            <v>0</v>
          </cell>
        </row>
        <row r="1283">
          <cell r="H1283">
            <v>800062610</v>
          </cell>
          <cell r="I1283" t="str">
            <v>EL NIDO: REPLACE 66KV CB #57 &amp; 58</v>
          </cell>
          <cell r="J1283">
            <v>40330</v>
          </cell>
          <cell r="K1283" t="e">
            <v>#N/A</v>
          </cell>
          <cell r="M1283">
            <v>0</v>
          </cell>
          <cell r="N1283">
            <v>0</v>
          </cell>
          <cell r="O1283">
            <v>150000</v>
          </cell>
          <cell r="P1283">
            <v>200000</v>
          </cell>
          <cell r="Q1283">
            <v>0</v>
          </cell>
          <cell r="R1283">
            <v>0</v>
          </cell>
          <cell r="S1283">
            <v>0</v>
          </cell>
          <cell r="T1283">
            <v>0</v>
          </cell>
          <cell r="U1283">
            <v>0</v>
          </cell>
          <cell r="V1283">
            <v>0</v>
          </cell>
          <cell r="W1283">
            <v>0</v>
          </cell>
        </row>
        <row r="1284">
          <cell r="O1284">
            <v>150000</v>
          </cell>
          <cell r="P1284">
            <v>200000</v>
          </cell>
          <cell r="Q1284">
            <v>0</v>
          </cell>
          <cell r="R1284">
            <v>0</v>
          </cell>
          <cell r="S1284">
            <v>0</v>
          </cell>
          <cell r="T1284">
            <v>0</v>
          </cell>
          <cell r="U1284">
            <v>0</v>
          </cell>
          <cell r="V1284">
            <v>0</v>
          </cell>
          <cell r="W1284">
            <v>0</v>
          </cell>
        </row>
        <row r="1285">
          <cell r="I1285" t="str">
            <v>RIO-HONDO-LARK ELLEN-PACKAGE-WALNUT: RECOND .55 MI 4/0 TO 954 AND 4.25MI 336.4 TO 954.</v>
          </cell>
          <cell r="J1285">
            <v>40330</v>
          </cell>
          <cell r="K1285" t="e">
            <v>#N/A</v>
          </cell>
          <cell r="M1285">
            <v>0</v>
          </cell>
          <cell r="N1285">
            <v>0</v>
          </cell>
          <cell r="O1285">
            <v>572000</v>
          </cell>
          <cell r="P1285">
            <v>882000</v>
          </cell>
          <cell r="Q1285">
            <v>0</v>
          </cell>
          <cell r="R1285">
            <v>0</v>
          </cell>
          <cell r="S1285">
            <v>0</v>
          </cell>
          <cell r="T1285">
            <v>0</v>
          </cell>
          <cell r="U1285">
            <v>0</v>
          </cell>
          <cell r="V1285">
            <v>0</v>
          </cell>
          <cell r="W1285">
            <v>0</v>
          </cell>
        </row>
        <row r="1286">
          <cell r="O1286">
            <v>572000</v>
          </cell>
          <cell r="P1286">
            <v>882000</v>
          </cell>
          <cell r="Q1286">
            <v>0</v>
          </cell>
          <cell r="R1286">
            <v>0</v>
          </cell>
          <cell r="S1286">
            <v>0</v>
          </cell>
          <cell r="T1286">
            <v>0</v>
          </cell>
          <cell r="U1286">
            <v>0</v>
          </cell>
          <cell r="V1286">
            <v>0</v>
          </cell>
          <cell r="W1286">
            <v>0</v>
          </cell>
        </row>
        <row r="1287">
          <cell r="I1287" t="str">
            <v>VESTAL : REPLACE 2A WITH NEW 280MVA TRANSFORMER</v>
          </cell>
          <cell r="J1287">
            <v>41061</v>
          </cell>
          <cell r="K1287" t="e">
            <v>#N/A</v>
          </cell>
          <cell r="M1287">
            <v>0</v>
          </cell>
          <cell r="N1287">
            <v>0</v>
          </cell>
          <cell r="O1287">
            <v>0</v>
          </cell>
          <cell r="P1287">
            <v>0</v>
          </cell>
          <cell r="Q1287">
            <v>4000000</v>
          </cell>
          <cell r="R1287">
            <v>4500000</v>
          </cell>
          <cell r="S1287">
            <v>0</v>
          </cell>
          <cell r="T1287">
            <v>0</v>
          </cell>
          <cell r="U1287">
            <v>0</v>
          </cell>
          <cell r="V1287">
            <v>0</v>
          </cell>
          <cell r="W1287">
            <v>0</v>
          </cell>
        </row>
        <row r="1288">
          <cell r="O1288">
            <v>0</v>
          </cell>
          <cell r="P1288">
            <v>0</v>
          </cell>
          <cell r="Q1288">
            <v>4000000</v>
          </cell>
          <cell r="R1288">
            <v>4500000</v>
          </cell>
          <cell r="S1288">
            <v>0</v>
          </cell>
          <cell r="T1288">
            <v>0</v>
          </cell>
          <cell r="U1288">
            <v>0</v>
          </cell>
          <cell r="V1288">
            <v>0</v>
          </cell>
          <cell r="W1288">
            <v>0</v>
          </cell>
        </row>
        <row r="1289">
          <cell r="I1289" t="str">
            <v>LA CIENEGA SUB: INCREASE CAPACITY TO 840MVA</v>
          </cell>
          <cell r="J1289">
            <v>41426</v>
          </cell>
          <cell r="K1289" t="e">
            <v>#N/A</v>
          </cell>
          <cell r="M1289">
            <v>0</v>
          </cell>
          <cell r="N1289">
            <v>0</v>
          </cell>
          <cell r="O1289">
            <v>0</v>
          </cell>
          <cell r="P1289">
            <v>0</v>
          </cell>
          <cell r="Q1289">
            <v>0</v>
          </cell>
          <cell r="R1289">
            <v>5000000</v>
          </cell>
          <cell r="S1289">
            <v>5000000</v>
          </cell>
          <cell r="T1289">
            <v>0</v>
          </cell>
          <cell r="U1289">
            <v>0</v>
          </cell>
          <cell r="V1289">
            <v>0</v>
          </cell>
          <cell r="W1289">
            <v>0</v>
          </cell>
        </row>
        <row r="1290">
          <cell r="O1290">
            <v>0</v>
          </cell>
          <cell r="P1290">
            <v>0</v>
          </cell>
          <cell r="Q1290">
            <v>0</v>
          </cell>
          <cell r="R1290">
            <v>5000000</v>
          </cell>
          <cell r="S1290">
            <v>5000000</v>
          </cell>
          <cell r="T1290">
            <v>0</v>
          </cell>
          <cell r="U1290">
            <v>0</v>
          </cell>
          <cell r="V1290">
            <v>0</v>
          </cell>
          <cell r="W1290">
            <v>0</v>
          </cell>
        </row>
        <row r="1291">
          <cell r="I1291" t="str">
            <v>ETIWANDA SUB: INSTALL A 280MVA ON B BUS SECTION</v>
          </cell>
          <cell r="J1291">
            <v>42156</v>
          </cell>
          <cell r="K1291" t="e">
            <v>#N/A</v>
          </cell>
          <cell r="M1291">
            <v>0</v>
          </cell>
          <cell r="N1291">
            <v>0</v>
          </cell>
          <cell r="O1291">
            <v>0</v>
          </cell>
          <cell r="P1291">
            <v>0</v>
          </cell>
          <cell r="Q1291">
            <v>0</v>
          </cell>
          <cell r="R1291">
            <v>0</v>
          </cell>
          <cell r="S1291">
            <v>0</v>
          </cell>
          <cell r="T1291">
            <v>4000000</v>
          </cell>
          <cell r="U1291">
            <v>5000000</v>
          </cell>
          <cell r="V1291">
            <v>0</v>
          </cell>
          <cell r="W1291">
            <v>0</v>
          </cell>
        </row>
        <row r="1292">
          <cell r="O1292">
            <v>0</v>
          </cell>
          <cell r="P1292">
            <v>0</v>
          </cell>
          <cell r="Q1292">
            <v>0</v>
          </cell>
          <cell r="R1292">
            <v>0</v>
          </cell>
          <cell r="S1292">
            <v>0</v>
          </cell>
          <cell r="T1292">
            <v>4000000</v>
          </cell>
          <cell r="U1292">
            <v>5000000</v>
          </cell>
          <cell r="V1292">
            <v>0</v>
          </cell>
          <cell r="W1292">
            <v>0</v>
          </cell>
        </row>
        <row r="1293">
          <cell r="I1293" t="str">
            <v>BARRE SUB: EQUIP POS 13 WITH NEW DBL CB AND DISC SW. EQUIP POS 14 WITH NEW CB AND DISC SW, ETC</v>
          </cell>
          <cell r="J1293">
            <v>42522</v>
          </cell>
          <cell r="K1293" t="e">
            <v>#N/A</v>
          </cell>
          <cell r="M1293">
            <v>0</v>
          </cell>
          <cell r="N1293">
            <v>0</v>
          </cell>
          <cell r="O1293">
            <v>0</v>
          </cell>
          <cell r="P1293">
            <v>0</v>
          </cell>
          <cell r="Q1293">
            <v>0</v>
          </cell>
          <cell r="R1293">
            <v>0</v>
          </cell>
          <cell r="S1293">
            <v>0</v>
          </cell>
          <cell r="T1293">
            <v>0</v>
          </cell>
          <cell r="U1293">
            <v>1000000</v>
          </cell>
          <cell r="V1293">
            <v>800000</v>
          </cell>
          <cell r="W1293">
            <v>0</v>
          </cell>
        </row>
        <row r="1294">
          <cell r="O1294">
            <v>0</v>
          </cell>
          <cell r="P1294">
            <v>0</v>
          </cell>
          <cell r="Q1294">
            <v>0</v>
          </cell>
          <cell r="R1294">
            <v>0</v>
          </cell>
          <cell r="S1294">
            <v>0</v>
          </cell>
          <cell r="T1294">
            <v>0</v>
          </cell>
          <cell r="U1294">
            <v>1000000</v>
          </cell>
          <cell r="V1294">
            <v>800000</v>
          </cell>
          <cell r="W1294">
            <v>0</v>
          </cell>
        </row>
        <row r="1295">
          <cell r="I1295" t="str">
            <v>BLOOMINGTON-COLTON-GLEN AVON RECONFIGURE 66KV TRANSFER FROM MIRA LOMA SYSTEM TO VISTA A SYSTEM</v>
          </cell>
          <cell r="J1295">
            <v>42522</v>
          </cell>
          <cell r="K1295" t="e">
            <v>#N/A</v>
          </cell>
          <cell r="M1295">
            <v>0</v>
          </cell>
          <cell r="N1295">
            <v>0</v>
          </cell>
          <cell r="O1295">
            <v>0</v>
          </cell>
          <cell r="P1295">
            <v>0</v>
          </cell>
          <cell r="Q1295">
            <v>0</v>
          </cell>
          <cell r="R1295">
            <v>100000</v>
          </cell>
          <cell r="S1295">
            <v>100000</v>
          </cell>
          <cell r="T1295">
            <v>100000</v>
          </cell>
          <cell r="U1295">
            <v>2000000</v>
          </cell>
          <cell r="V1295">
            <v>4000000</v>
          </cell>
          <cell r="W1295">
            <v>0</v>
          </cell>
        </row>
        <row r="1296">
          <cell r="O1296">
            <v>0</v>
          </cell>
          <cell r="P1296">
            <v>0</v>
          </cell>
          <cell r="Q1296">
            <v>0</v>
          </cell>
          <cell r="R1296">
            <v>100000</v>
          </cell>
          <cell r="S1296">
            <v>100000</v>
          </cell>
          <cell r="T1296">
            <v>100000</v>
          </cell>
          <cell r="U1296">
            <v>2000000</v>
          </cell>
          <cell r="V1296">
            <v>4000000</v>
          </cell>
          <cell r="W1296">
            <v>0</v>
          </cell>
        </row>
        <row r="1297">
          <cell r="I1297" t="str">
            <v>BARRE-KINDER-LAMPSON 66KV T/L: RECOND 3.735MILES OF 4/0</v>
          </cell>
          <cell r="J1297">
            <v>41791</v>
          </cell>
          <cell r="K1297" t="e">
            <v>#N/A</v>
          </cell>
          <cell r="M1297">
            <v>0</v>
          </cell>
          <cell r="N1297">
            <v>0</v>
          </cell>
          <cell r="O1297">
            <v>0</v>
          </cell>
          <cell r="P1297">
            <v>0</v>
          </cell>
          <cell r="Q1297">
            <v>0</v>
          </cell>
          <cell r="R1297">
            <v>0</v>
          </cell>
          <cell r="S1297">
            <v>0</v>
          </cell>
          <cell r="T1297">
            <v>212000</v>
          </cell>
          <cell r="U1297">
            <v>0</v>
          </cell>
          <cell r="V1297">
            <v>0</v>
          </cell>
          <cell r="W1297">
            <v>0</v>
          </cell>
        </row>
        <row r="1298">
          <cell r="O1298">
            <v>0</v>
          </cell>
          <cell r="P1298">
            <v>0</v>
          </cell>
          <cell r="Q1298">
            <v>0</v>
          </cell>
          <cell r="R1298">
            <v>0</v>
          </cell>
          <cell r="S1298">
            <v>0</v>
          </cell>
          <cell r="T1298">
            <v>212000</v>
          </cell>
          <cell r="U1298">
            <v>0</v>
          </cell>
          <cell r="V1298">
            <v>0</v>
          </cell>
          <cell r="W1298">
            <v>0</v>
          </cell>
        </row>
        <row r="1299">
          <cell r="I1299" t="str">
            <v>BARRE-LAMPSON 66KV T/L: RECOND 17358 FT OF 4/0</v>
          </cell>
          <cell r="J1299">
            <v>41791</v>
          </cell>
          <cell r="K1299" t="e">
            <v>#N/A</v>
          </cell>
          <cell r="M1299">
            <v>0</v>
          </cell>
          <cell r="N1299">
            <v>0</v>
          </cell>
          <cell r="O1299">
            <v>0</v>
          </cell>
          <cell r="P1299">
            <v>0</v>
          </cell>
          <cell r="Q1299">
            <v>0</v>
          </cell>
          <cell r="R1299">
            <v>0</v>
          </cell>
          <cell r="S1299">
            <v>0</v>
          </cell>
          <cell r="T1299">
            <v>802000</v>
          </cell>
          <cell r="U1299">
            <v>0</v>
          </cell>
          <cell r="V1299">
            <v>0</v>
          </cell>
          <cell r="W1299">
            <v>0</v>
          </cell>
        </row>
        <row r="1300">
          <cell r="O1300">
            <v>0</v>
          </cell>
          <cell r="P1300">
            <v>0</v>
          </cell>
          <cell r="Q1300">
            <v>0</v>
          </cell>
          <cell r="R1300">
            <v>0</v>
          </cell>
          <cell r="S1300">
            <v>0</v>
          </cell>
          <cell r="T1300">
            <v>802000</v>
          </cell>
          <cell r="U1300">
            <v>0</v>
          </cell>
          <cell r="V1300">
            <v>0</v>
          </cell>
          <cell r="W1300">
            <v>0</v>
          </cell>
        </row>
        <row r="1301">
          <cell r="I1301" t="str">
            <v>SAWTELLE-CULVER 66KV T/L: RECABLE THE 1750KCMIL UG</v>
          </cell>
          <cell r="J1301">
            <v>41426</v>
          </cell>
          <cell r="K1301" t="e">
            <v>#N/A</v>
          </cell>
          <cell r="M1301">
            <v>0</v>
          </cell>
          <cell r="N1301">
            <v>0</v>
          </cell>
          <cell r="O1301">
            <v>0</v>
          </cell>
          <cell r="P1301">
            <v>0</v>
          </cell>
          <cell r="Q1301">
            <v>0</v>
          </cell>
          <cell r="R1301">
            <v>40000</v>
          </cell>
          <cell r="S1301">
            <v>662000</v>
          </cell>
          <cell r="T1301">
            <v>0</v>
          </cell>
          <cell r="U1301">
            <v>0</v>
          </cell>
          <cell r="V1301">
            <v>0</v>
          </cell>
          <cell r="W1301">
            <v>0</v>
          </cell>
        </row>
        <row r="1302">
          <cell r="O1302">
            <v>0</v>
          </cell>
          <cell r="P1302">
            <v>0</v>
          </cell>
          <cell r="Q1302">
            <v>0</v>
          </cell>
          <cell r="R1302">
            <v>40000</v>
          </cell>
          <cell r="S1302">
            <v>662000</v>
          </cell>
          <cell r="T1302">
            <v>0</v>
          </cell>
          <cell r="U1302">
            <v>0</v>
          </cell>
          <cell r="V1302">
            <v>0</v>
          </cell>
          <cell r="W1302">
            <v>0</v>
          </cell>
        </row>
        <row r="1303">
          <cell r="I1303" t="str">
            <v>LA CIENEGA-BEVERLY-CULVER66KV T/L: RECABLE THE 1750KCMIL UG</v>
          </cell>
          <cell r="J1303">
            <v>41061</v>
          </cell>
          <cell r="K1303" t="e">
            <v>#N/A</v>
          </cell>
          <cell r="M1303">
            <v>0</v>
          </cell>
          <cell r="N1303">
            <v>0</v>
          </cell>
          <cell r="O1303">
            <v>0</v>
          </cell>
          <cell r="P1303">
            <v>0</v>
          </cell>
          <cell r="Q1303">
            <v>983000</v>
          </cell>
          <cell r="R1303">
            <v>571000</v>
          </cell>
          <cell r="S1303">
            <v>0</v>
          </cell>
          <cell r="T1303">
            <v>0</v>
          </cell>
          <cell r="U1303">
            <v>0</v>
          </cell>
          <cell r="V1303">
            <v>0</v>
          </cell>
          <cell r="W1303">
            <v>0</v>
          </cell>
        </row>
        <row r="1304">
          <cell r="O1304">
            <v>0</v>
          </cell>
          <cell r="P1304">
            <v>0</v>
          </cell>
          <cell r="Q1304">
            <v>983000</v>
          </cell>
          <cell r="R1304">
            <v>571000</v>
          </cell>
          <cell r="S1304">
            <v>0</v>
          </cell>
          <cell r="T1304">
            <v>0</v>
          </cell>
          <cell r="U1304">
            <v>0</v>
          </cell>
          <cell r="V1304">
            <v>0</v>
          </cell>
          <cell r="W1304">
            <v>0</v>
          </cell>
        </row>
        <row r="1305">
          <cell r="I1305" t="str">
            <v>LA CIENEGA-CULVER66KV T/L: RECABLE THE 1750KCMIL UG</v>
          </cell>
          <cell r="J1305">
            <v>41791</v>
          </cell>
          <cell r="K1305" t="e">
            <v>#N/A</v>
          </cell>
          <cell r="M1305">
            <v>0</v>
          </cell>
          <cell r="N1305">
            <v>0</v>
          </cell>
          <cell r="O1305">
            <v>0</v>
          </cell>
          <cell r="P1305">
            <v>0</v>
          </cell>
          <cell r="Q1305">
            <v>0</v>
          </cell>
          <cell r="R1305">
            <v>0</v>
          </cell>
          <cell r="S1305">
            <v>1010000</v>
          </cell>
          <cell r="T1305">
            <v>571000</v>
          </cell>
          <cell r="U1305">
            <v>0</v>
          </cell>
          <cell r="V1305">
            <v>0</v>
          </cell>
          <cell r="W1305">
            <v>0</v>
          </cell>
        </row>
        <row r="1306">
          <cell r="O1306">
            <v>0</v>
          </cell>
          <cell r="P1306">
            <v>0</v>
          </cell>
          <cell r="Q1306">
            <v>0</v>
          </cell>
          <cell r="R1306">
            <v>0</v>
          </cell>
          <cell r="S1306">
            <v>1010000</v>
          </cell>
          <cell r="T1306">
            <v>571000</v>
          </cell>
          <cell r="U1306">
            <v>0</v>
          </cell>
          <cell r="V1306">
            <v>0</v>
          </cell>
          <cell r="W1306">
            <v>0</v>
          </cell>
        </row>
        <row r="1307">
          <cell r="I1307" t="str">
            <v>LAYFAIR-SAN ANTONIO: OPEN SHIELDS</v>
          </cell>
          <cell r="J1307">
            <v>42522</v>
          </cell>
          <cell r="K1307" t="e">
            <v>#N/A</v>
          </cell>
          <cell r="M1307">
            <v>0</v>
          </cell>
          <cell r="N1307">
            <v>0</v>
          </cell>
          <cell r="O1307">
            <v>0</v>
          </cell>
          <cell r="P1307">
            <v>0</v>
          </cell>
          <cell r="Q1307">
            <v>0</v>
          </cell>
          <cell r="R1307">
            <v>0</v>
          </cell>
          <cell r="S1307">
            <v>0</v>
          </cell>
          <cell r="T1307">
            <v>0</v>
          </cell>
          <cell r="U1307">
            <v>0</v>
          </cell>
          <cell r="V1307">
            <v>40000</v>
          </cell>
          <cell r="W1307">
            <v>0</v>
          </cell>
        </row>
        <row r="1308">
          <cell r="O1308">
            <v>0</v>
          </cell>
          <cell r="P1308">
            <v>0</v>
          </cell>
          <cell r="Q1308">
            <v>0</v>
          </cell>
          <cell r="R1308">
            <v>0</v>
          </cell>
          <cell r="S1308">
            <v>0</v>
          </cell>
          <cell r="T1308">
            <v>0</v>
          </cell>
          <cell r="U1308">
            <v>0</v>
          </cell>
          <cell r="V1308">
            <v>40000</v>
          </cell>
          <cell r="W1308">
            <v>0</v>
          </cell>
        </row>
        <row r="1309">
          <cell r="I1309" t="str">
            <v>MIRA LOMA-BAIN-PEDLEY 66KV T/L: REPLACE PS 456 WITH RTS</v>
          </cell>
          <cell r="J1309">
            <v>42156</v>
          </cell>
          <cell r="K1309" t="e">
            <v>#N/A</v>
          </cell>
          <cell r="M1309">
            <v>0</v>
          </cell>
          <cell r="N1309">
            <v>0</v>
          </cell>
          <cell r="O1309">
            <v>0</v>
          </cell>
          <cell r="P1309">
            <v>0</v>
          </cell>
          <cell r="Q1309">
            <v>0</v>
          </cell>
          <cell r="R1309">
            <v>0</v>
          </cell>
          <cell r="S1309">
            <v>0</v>
          </cell>
          <cell r="T1309">
            <v>0</v>
          </cell>
          <cell r="U1309">
            <v>46000</v>
          </cell>
          <cell r="V1309">
            <v>0</v>
          </cell>
          <cell r="W1309">
            <v>0</v>
          </cell>
        </row>
        <row r="1310">
          <cell r="O1310">
            <v>0</v>
          </cell>
          <cell r="P1310">
            <v>0</v>
          </cell>
          <cell r="Q1310">
            <v>0</v>
          </cell>
          <cell r="R1310">
            <v>0</v>
          </cell>
          <cell r="S1310">
            <v>0</v>
          </cell>
          <cell r="T1310">
            <v>0</v>
          </cell>
          <cell r="U1310">
            <v>46000</v>
          </cell>
          <cell r="V1310">
            <v>0</v>
          </cell>
          <cell r="W1310">
            <v>0</v>
          </cell>
        </row>
        <row r="1311">
          <cell r="I1311" t="str">
            <v>NAROD-SAN ANTONIO-UPLAND 66KV T/L: RECOND 653 ACSR</v>
          </cell>
          <cell r="J1311">
            <v>41791</v>
          </cell>
          <cell r="K1311" t="e">
            <v>#N/A</v>
          </cell>
          <cell r="M1311">
            <v>0</v>
          </cell>
          <cell r="N1311">
            <v>0</v>
          </cell>
          <cell r="O1311">
            <v>0</v>
          </cell>
          <cell r="P1311">
            <v>0</v>
          </cell>
          <cell r="Q1311">
            <v>0</v>
          </cell>
          <cell r="R1311">
            <v>0</v>
          </cell>
          <cell r="S1311">
            <v>37000</v>
          </cell>
          <cell r="T1311">
            <v>528000</v>
          </cell>
          <cell r="U1311">
            <v>0</v>
          </cell>
          <cell r="V1311">
            <v>0</v>
          </cell>
          <cell r="W1311">
            <v>0</v>
          </cell>
        </row>
        <row r="1312">
          <cell r="O1312">
            <v>0</v>
          </cell>
          <cell r="P1312">
            <v>0</v>
          </cell>
          <cell r="Q1312">
            <v>0</v>
          </cell>
          <cell r="R1312">
            <v>0</v>
          </cell>
          <cell r="S1312">
            <v>37000</v>
          </cell>
          <cell r="T1312">
            <v>528000</v>
          </cell>
          <cell r="U1312">
            <v>0</v>
          </cell>
          <cell r="V1312">
            <v>0</v>
          </cell>
          <cell r="W1312">
            <v>0</v>
          </cell>
        </row>
        <row r="1313">
          <cell r="I1313" t="str">
            <v>PADUA-CUCAMONGANO 2 66KV T/L:FORM NEW SOURCE LINE</v>
          </cell>
          <cell r="J1313">
            <v>42522</v>
          </cell>
          <cell r="K1313" t="e">
            <v>#N/A</v>
          </cell>
          <cell r="M1313">
            <v>0</v>
          </cell>
          <cell r="N1313">
            <v>0</v>
          </cell>
          <cell r="O1313">
            <v>0</v>
          </cell>
          <cell r="P1313">
            <v>0</v>
          </cell>
          <cell r="Q1313">
            <v>0</v>
          </cell>
          <cell r="R1313">
            <v>0</v>
          </cell>
          <cell r="S1313">
            <v>0</v>
          </cell>
          <cell r="T1313">
            <v>0</v>
          </cell>
          <cell r="U1313">
            <v>1614000</v>
          </cell>
          <cell r="V1313">
            <v>583000</v>
          </cell>
          <cell r="W1313">
            <v>0</v>
          </cell>
        </row>
        <row r="1314">
          <cell r="I1314" t="str">
            <v>PADUA SUB:INSTALL NEW 66KV LINE POS</v>
          </cell>
          <cell r="J1314">
            <v>42522</v>
          </cell>
          <cell r="K1314" t="e">
            <v>#N/A</v>
          </cell>
          <cell r="M1314">
            <v>0</v>
          </cell>
          <cell r="N1314">
            <v>0</v>
          </cell>
          <cell r="O1314">
            <v>0</v>
          </cell>
          <cell r="P1314">
            <v>0</v>
          </cell>
          <cell r="Q1314">
            <v>0</v>
          </cell>
          <cell r="R1314">
            <v>0</v>
          </cell>
          <cell r="S1314">
            <v>0</v>
          </cell>
          <cell r="T1314">
            <v>0</v>
          </cell>
          <cell r="U1314">
            <v>150000</v>
          </cell>
          <cell r="V1314">
            <v>500000</v>
          </cell>
          <cell r="W1314">
            <v>0</v>
          </cell>
        </row>
        <row r="1315">
          <cell r="I1315" t="str">
            <v>CUCAMONGA SUB:INSTALL NEW 66KV LINE POS</v>
          </cell>
          <cell r="J1315">
            <v>42522</v>
          </cell>
          <cell r="K1315" t="e">
            <v>#N/A</v>
          </cell>
          <cell r="M1315">
            <v>0</v>
          </cell>
          <cell r="N1315">
            <v>0</v>
          </cell>
          <cell r="O1315">
            <v>0</v>
          </cell>
          <cell r="P1315">
            <v>0</v>
          </cell>
          <cell r="Q1315">
            <v>0</v>
          </cell>
          <cell r="R1315">
            <v>0</v>
          </cell>
          <cell r="S1315">
            <v>0</v>
          </cell>
          <cell r="T1315">
            <v>0</v>
          </cell>
          <cell r="U1315">
            <v>150000</v>
          </cell>
          <cell r="V1315">
            <v>350000</v>
          </cell>
          <cell r="W1315">
            <v>0</v>
          </cell>
        </row>
        <row r="1316">
          <cell r="O1316">
            <v>0</v>
          </cell>
          <cell r="P1316">
            <v>0</v>
          </cell>
          <cell r="Q1316">
            <v>0</v>
          </cell>
          <cell r="R1316">
            <v>0</v>
          </cell>
          <cell r="S1316">
            <v>0</v>
          </cell>
          <cell r="T1316">
            <v>0</v>
          </cell>
          <cell r="U1316">
            <v>1914000</v>
          </cell>
          <cell r="V1316">
            <v>1433000</v>
          </cell>
          <cell r="W1316">
            <v>0</v>
          </cell>
        </row>
        <row r="1317">
          <cell r="I1317" t="str">
            <v>PARKWOOD-TELEGRAPH 66KV T/L: RECOND 4/0</v>
          </cell>
          <cell r="J1317">
            <v>41791</v>
          </cell>
          <cell r="K1317" t="e">
            <v>#N/A</v>
          </cell>
          <cell r="M1317">
            <v>0</v>
          </cell>
          <cell r="N1317">
            <v>0</v>
          </cell>
          <cell r="O1317">
            <v>0</v>
          </cell>
          <cell r="P1317">
            <v>0</v>
          </cell>
          <cell r="Q1317">
            <v>0</v>
          </cell>
          <cell r="R1317">
            <v>0</v>
          </cell>
          <cell r="S1317">
            <v>0</v>
          </cell>
          <cell r="T1317">
            <v>859000</v>
          </cell>
          <cell r="U1317">
            <v>0</v>
          </cell>
          <cell r="V1317">
            <v>0</v>
          </cell>
          <cell r="W1317">
            <v>0</v>
          </cell>
        </row>
        <row r="1318">
          <cell r="O1318">
            <v>0</v>
          </cell>
          <cell r="P1318">
            <v>0</v>
          </cell>
          <cell r="Q1318">
            <v>0</v>
          </cell>
          <cell r="R1318">
            <v>0</v>
          </cell>
          <cell r="S1318">
            <v>0</v>
          </cell>
          <cell r="T1318">
            <v>859000</v>
          </cell>
          <cell r="U1318">
            <v>0</v>
          </cell>
          <cell r="V1318">
            <v>0</v>
          </cell>
          <cell r="W1318">
            <v>0</v>
          </cell>
        </row>
        <row r="1319">
          <cell r="I1319" t="str">
            <v>PADUA-CUCAMONGA-ORANGE PRODUCTS-UPLAND 66KV T/L: RECOND 653 ACSR</v>
          </cell>
          <cell r="J1319">
            <v>41791</v>
          </cell>
          <cell r="K1319" t="e">
            <v>#N/A</v>
          </cell>
          <cell r="M1319">
            <v>0</v>
          </cell>
          <cell r="N1319">
            <v>0</v>
          </cell>
          <cell r="O1319">
            <v>0</v>
          </cell>
          <cell r="P1319">
            <v>0</v>
          </cell>
          <cell r="Q1319">
            <v>0</v>
          </cell>
          <cell r="R1319">
            <v>0</v>
          </cell>
          <cell r="S1319">
            <v>0</v>
          </cell>
          <cell r="T1319">
            <v>199000</v>
          </cell>
          <cell r="U1319">
            <v>0</v>
          </cell>
          <cell r="V1319">
            <v>0</v>
          </cell>
          <cell r="W1319">
            <v>0</v>
          </cell>
        </row>
        <row r="1320">
          <cell r="O1320">
            <v>0</v>
          </cell>
          <cell r="P1320">
            <v>0</v>
          </cell>
          <cell r="Q1320">
            <v>0</v>
          </cell>
          <cell r="R1320">
            <v>0</v>
          </cell>
          <cell r="S1320">
            <v>0</v>
          </cell>
          <cell r="T1320">
            <v>199000</v>
          </cell>
          <cell r="U1320">
            <v>0</v>
          </cell>
          <cell r="V1320">
            <v>0</v>
          </cell>
          <cell r="W1320">
            <v>0</v>
          </cell>
        </row>
        <row r="1321">
          <cell r="H1321" t="str">
            <v>T005</v>
          </cell>
          <cell r="I1321" t="str">
            <v>RECTOR-GOSHEN-LIBERTY 66KV:CONTR NEW 3 MILES RECTOR TO GOSHEN</v>
          </cell>
          <cell r="J1321">
            <v>40330</v>
          </cell>
          <cell r="K1321" t="str">
            <v>T. Yim</v>
          </cell>
          <cell r="M1321">
            <v>0</v>
          </cell>
          <cell r="N1321">
            <v>0</v>
          </cell>
          <cell r="O1321">
            <v>1150000</v>
          </cell>
          <cell r="P1321">
            <v>802502.31</v>
          </cell>
          <cell r="Q1321">
            <v>0</v>
          </cell>
          <cell r="R1321">
            <v>0</v>
          </cell>
          <cell r="S1321">
            <v>0</v>
          </cell>
          <cell r="T1321">
            <v>0</v>
          </cell>
          <cell r="U1321">
            <v>0</v>
          </cell>
          <cell r="V1321">
            <v>0</v>
          </cell>
          <cell r="W1321">
            <v>0</v>
          </cell>
        </row>
        <row r="1322">
          <cell r="H1322">
            <v>800127325</v>
          </cell>
          <cell r="I1322" t="str">
            <v>GOSHEN SUB: INSTALL 1SEL-311 AND 1 GE D60 RELAY PER PROTECTION REQUIREMENTS</v>
          </cell>
          <cell r="J1322">
            <v>40330</v>
          </cell>
          <cell r="K1322" t="str">
            <v>T. Yim</v>
          </cell>
          <cell r="N1322">
            <v>0</v>
          </cell>
          <cell r="O1322">
            <v>75000</v>
          </cell>
          <cell r="P1322">
            <v>80250.231</v>
          </cell>
          <cell r="Q1322">
            <v>0</v>
          </cell>
          <cell r="R1322">
            <v>0</v>
          </cell>
          <cell r="S1322">
            <v>0</v>
          </cell>
          <cell r="T1322">
            <v>0</v>
          </cell>
          <cell r="U1322">
            <v>0</v>
          </cell>
          <cell r="V1322">
            <v>0</v>
          </cell>
          <cell r="W1322">
            <v>0</v>
          </cell>
        </row>
        <row r="1323">
          <cell r="H1323">
            <v>800127322</v>
          </cell>
          <cell r="I1323" t="str">
            <v>RECTOR SUB: INSTALL 1SEL-311 AND 1 GE D60 RELAY PER PROTECTION REQUIREMENTS.</v>
          </cell>
          <cell r="J1323">
            <v>40330</v>
          </cell>
          <cell r="K1323" t="str">
            <v>T. Yim</v>
          </cell>
          <cell r="N1323">
            <v>0</v>
          </cell>
          <cell r="O1323">
            <v>75000</v>
          </cell>
          <cell r="P1323">
            <v>80250.231</v>
          </cell>
          <cell r="Q1323">
            <v>0</v>
          </cell>
          <cell r="R1323">
            <v>0</v>
          </cell>
          <cell r="S1323">
            <v>0</v>
          </cell>
          <cell r="T1323">
            <v>0</v>
          </cell>
          <cell r="U1323">
            <v>0</v>
          </cell>
          <cell r="V1323">
            <v>0</v>
          </cell>
          <cell r="W1323">
            <v>0</v>
          </cell>
        </row>
        <row r="1324">
          <cell r="H1324" t="str">
            <v>800063143</v>
          </cell>
          <cell r="I1324" t="str">
            <v>LIBERTY SUB: INSTALL NEW 66KV POS</v>
          </cell>
          <cell r="J1324">
            <v>40330</v>
          </cell>
          <cell r="K1324" t="str">
            <v>T. Yim</v>
          </cell>
          <cell r="M1324">
            <v>0</v>
          </cell>
          <cell r="N1324">
            <v>0</v>
          </cell>
          <cell r="O1324">
            <v>275000</v>
          </cell>
          <cell r="P1324">
            <v>535001.54</v>
          </cell>
          <cell r="Q1324">
            <v>0</v>
          </cell>
          <cell r="R1324">
            <v>0</v>
          </cell>
          <cell r="S1324">
            <v>0</v>
          </cell>
          <cell r="T1324">
            <v>0</v>
          </cell>
          <cell r="U1324">
            <v>0</v>
          </cell>
          <cell r="V1324">
            <v>0</v>
          </cell>
          <cell r="W1324">
            <v>0</v>
          </cell>
        </row>
        <row r="1325">
          <cell r="O1325">
            <v>1575000</v>
          </cell>
          <cell r="P1325">
            <v>1498004.3120000002</v>
          </cell>
          <cell r="Q1325">
            <v>0</v>
          </cell>
          <cell r="R1325">
            <v>0</v>
          </cell>
          <cell r="S1325">
            <v>0</v>
          </cell>
          <cell r="T1325">
            <v>0</v>
          </cell>
          <cell r="U1325">
            <v>0</v>
          </cell>
          <cell r="V1325">
            <v>0</v>
          </cell>
          <cell r="W1325">
            <v>0</v>
          </cell>
        </row>
        <row r="1326">
          <cell r="I1326" t="str">
            <v>SANTIAGO-BORREGO-MORRO 66KV: RECONDUCTOR 21000FT,</v>
          </cell>
          <cell r="J1326">
            <v>40695</v>
          </cell>
          <cell r="K1326" t="e">
            <v>#N/A</v>
          </cell>
          <cell r="M1326">
            <v>0</v>
          </cell>
          <cell r="N1326">
            <v>0</v>
          </cell>
          <cell r="O1326">
            <v>41000</v>
          </cell>
          <cell r="P1326">
            <v>4585000</v>
          </cell>
          <cell r="Q1326">
            <v>1813000</v>
          </cell>
          <cell r="R1326">
            <v>0</v>
          </cell>
          <cell r="S1326">
            <v>0</v>
          </cell>
          <cell r="T1326">
            <v>0</v>
          </cell>
          <cell r="U1326">
            <v>0</v>
          </cell>
          <cell r="V1326">
            <v>0</v>
          </cell>
          <cell r="W1326">
            <v>0</v>
          </cell>
        </row>
        <row r="1327">
          <cell r="O1327">
            <v>41000</v>
          </cell>
          <cell r="P1327">
            <v>4585000</v>
          </cell>
          <cell r="Q1327">
            <v>1813000</v>
          </cell>
          <cell r="R1327">
            <v>0</v>
          </cell>
          <cell r="S1327">
            <v>0</v>
          </cell>
          <cell r="T1327">
            <v>0</v>
          </cell>
          <cell r="U1327">
            <v>0</v>
          </cell>
          <cell r="V1327">
            <v>0</v>
          </cell>
          <cell r="W1327">
            <v>0</v>
          </cell>
        </row>
        <row r="1328">
          <cell r="I1328" t="str">
            <v>SANTIAGO-BORREGO-MORRO 66KV T/L: INSTALL PARALLEL RUN</v>
          </cell>
          <cell r="J1328">
            <v>42156</v>
          </cell>
          <cell r="K1328" t="e">
            <v>#N/A</v>
          </cell>
          <cell r="M1328">
            <v>0</v>
          </cell>
          <cell r="N1328">
            <v>0</v>
          </cell>
          <cell r="O1328">
            <v>0</v>
          </cell>
          <cell r="P1328">
            <v>0</v>
          </cell>
          <cell r="Q1328">
            <v>0</v>
          </cell>
          <cell r="R1328">
            <v>0</v>
          </cell>
          <cell r="S1328">
            <v>0</v>
          </cell>
          <cell r="T1328">
            <v>694000</v>
          </cell>
          <cell r="U1328">
            <v>631000</v>
          </cell>
          <cell r="V1328">
            <v>0</v>
          </cell>
          <cell r="W1328">
            <v>0</v>
          </cell>
        </row>
        <row r="1329">
          <cell r="O1329">
            <v>0</v>
          </cell>
          <cell r="P1329">
            <v>0</v>
          </cell>
          <cell r="Q1329">
            <v>0</v>
          </cell>
          <cell r="R1329">
            <v>0</v>
          </cell>
          <cell r="S1329">
            <v>0</v>
          </cell>
          <cell r="T1329">
            <v>694000</v>
          </cell>
          <cell r="U1329">
            <v>631000</v>
          </cell>
          <cell r="V1329">
            <v>0</v>
          </cell>
          <cell r="W1329">
            <v>0</v>
          </cell>
        </row>
        <row r="1330">
          <cell r="I1330" t="str">
            <v>SANTIAGO-CROWN-MORRO 66KV T/L: INSTALL PARALLEL RUN</v>
          </cell>
          <cell r="J1330">
            <v>41791</v>
          </cell>
          <cell r="K1330" t="e">
            <v>#N/A</v>
          </cell>
          <cell r="M1330">
            <v>0</v>
          </cell>
          <cell r="N1330">
            <v>0</v>
          </cell>
          <cell r="O1330">
            <v>0</v>
          </cell>
          <cell r="P1330">
            <v>0</v>
          </cell>
          <cell r="Q1330">
            <v>0</v>
          </cell>
          <cell r="R1330">
            <v>0</v>
          </cell>
          <cell r="S1330">
            <v>0</v>
          </cell>
          <cell r="T1330">
            <v>971000</v>
          </cell>
          <cell r="U1330">
            <v>0</v>
          </cell>
          <cell r="V1330">
            <v>0</v>
          </cell>
          <cell r="W1330">
            <v>0</v>
          </cell>
        </row>
        <row r="1331">
          <cell r="O1331">
            <v>0</v>
          </cell>
          <cell r="P1331">
            <v>0</v>
          </cell>
          <cell r="Q1331">
            <v>0</v>
          </cell>
          <cell r="R1331">
            <v>0</v>
          </cell>
          <cell r="S1331">
            <v>0</v>
          </cell>
          <cell r="T1331">
            <v>971000</v>
          </cell>
          <cell r="U1331">
            <v>0</v>
          </cell>
          <cell r="V1331">
            <v>0</v>
          </cell>
          <cell r="W1331">
            <v>0</v>
          </cell>
        </row>
        <row r="1332">
          <cell r="H1332" t="str">
            <v>T006</v>
          </cell>
          <cell r="I1332" t="str">
            <v>SAUGUS-HASKELL 66KV T/L: RECOND 2.9MILES  1750KCMIL</v>
          </cell>
          <cell r="J1332">
            <v>40695</v>
          </cell>
          <cell r="K1332" t="str">
            <v>T. Yim</v>
          </cell>
          <cell r="M1332">
            <v>0</v>
          </cell>
          <cell r="N1332">
            <v>0</v>
          </cell>
          <cell r="O1332">
            <v>1924398.4</v>
          </cell>
          <cell r="P1332">
            <v>1036972.37468</v>
          </cell>
          <cell r="Q1332">
            <v>774000</v>
          </cell>
          <cell r="R1332">
            <v>0</v>
          </cell>
          <cell r="S1332">
            <v>0</v>
          </cell>
          <cell r="T1332">
            <v>0</v>
          </cell>
          <cell r="U1332">
            <v>0</v>
          </cell>
          <cell r="V1332">
            <v>0</v>
          </cell>
          <cell r="W1332">
            <v>0</v>
          </cell>
        </row>
        <row r="1333">
          <cell r="O1333">
            <v>1924398.4</v>
          </cell>
          <cell r="P1333">
            <v>1036972.37468</v>
          </cell>
          <cell r="Q1333">
            <v>774000</v>
          </cell>
          <cell r="R1333">
            <v>0</v>
          </cell>
          <cell r="S1333">
            <v>0</v>
          </cell>
          <cell r="T1333">
            <v>0</v>
          </cell>
          <cell r="U1333">
            <v>0</v>
          </cell>
          <cell r="V1333">
            <v>0</v>
          </cell>
          <cell r="W1333">
            <v>0</v>
          </cell>
        </row>
        <row r="1334">
          <cell r="I1334" t="str">
            <v>SAUGUS-HASKELL-SOLEMINT 66KV T/L: REPLACE PS WITH RTS</v>
          </cell>
          <cell r="J1334">
            <v>40330</v>
          </cell>
          <cell r="K1334" t="e">
            <v>#N/A</v>
          </cell>
          <cell r="M1334">
            <v>0</v>
          </cell>
          <cell r="N1334">
            <v>0</v>
          </cell>
          <cell r="O1334">
            <v>1000</v>
          </cell>
          <cell r="P1334">
            <v>98000</v>
          </cell>
          <cell r="Q1334">
            <v>0</v>
          </cell>
          <cell r="R1334">
            <v>0</v>
          </cell>
          <cell r="S1334">
            <v>0</v>
          </cell>
          <cell r="T1334">
            <v>0</v>
          </cell>
          <cell r="U1334">
            <v>0</v>
          </cell>
          <cell r="V1334">
            <v>0</v>
          </cell>
          <cell r="W1334">
            <v>0</v>
          </cell>
        </row>
        <row r="1335">
          <cell r="O1335">
            <v>1000</v>
          </cell>
          <cell r="P1335">
            <v>98000</v>
          </cell>
          <cell r="Q1335">
            <v>0</v>
          </cell>
          <cell r="R1335">
            <v>0</v>
          </cell>
          <cell r="S1335">
            <v>0</v>
          </cell>
          <cell r="T1335">
            <v>0</v>
          </cell>
          <cell r="U1335">
            <v>0</v>
          </cell>
          <cell r="V1335">
            <v>0</v>
          </cell>
          <cell r="W1335">
            <v>0</v>
          </cell>
        </row>
        <row r="1336">
          <cell r="I1336" t="str">
            <v>VALLEY-STADLER 115KV T/L: INSTALL NEW 115 KV LINE SOURCE</v>
          </cell>
          <cell r="J1336">
            <v>41791</v>
          </cell>
          <cell r="K1336" t="e">
            <v>#N/A</v>
          </cell>
          <cell r="M1336">
            <v>0</v>
          </cell>
          <cell r="N1336">
            <v>0</v>
          </cell>
          <cell r="O1336">
            <v>0</v>
          </cell>
          <cell r="P1336">
            <v>6581000</v>
          </cell>
          <cell r="Q1336">
            <v>6166000</v>
          </cell>
          <cell r="R1336">
            <v>1488000</v>
          </cell>
          <cell r="S1336">
            <v>2106000</v>
          </cell>
          <cell r="T1336">
            <v>4591000</v>
          </cell>
          <cell r="U1336">
            <v>0</v>
          </cell>
          <cell r="V1336">
            <v>0</v>
          </cell>
          <cell r="W1336">
            <v>0</v>
          </cell>
        </row>
        <row r="1337">
          <cell r="I1337" t="str">
            <v>VALLEY; INSTALLL NEW LINE POS</v>
          </cell>
          <cell r="J1337">
            <v>41791</v>
          </cell>
          <cell r="K1337" t="e">
            <v>#N/A</v>
          </cell>
          <cell r="M1337">
            <v>0</v>
          </cell>
          <cell r="N1337">
            <v>0</v>
          </cell>
          <cell r="O1337">
            <v>0</v>
          </cell>
          <cell r="P1337">
            <v>0</v>
          </cell>
          <cell r="Q1337">
            <v>0</v>
          </cell>
          <cell r="R1337">
            <v>0</v>
          </cell>
          <cell r="S1337">
            <v>500000</v>
          </cell>
          <cell r="T1337">
            <v>800000</v>
          </cell>
          <cell r="U1337">
            <v>0</v>
          </cell>
          <cell r="V1337">
            <v>0</v>
          </cell>
          <cell r="W1337">
            <v>0</v>
          </cell>
        </row>
        <row r="1338">
          <cell r="I1338" t="str">
            <v>STADLER INSTALL NEW LINE POS</v>
          </cell>
          <cell r="J1338">
            <v>41791</v>
          </cell>
          <cell r="K1338" t="e">
            <v>#N/A</v>
          </cell>
          <cell r="M1338">
            <v>0</v>
          </cell>
          <cell r="N1338">
            <v>0</v>
          </cell>
          <cell r="O1338">
            <v>0</v>
          </cell>
          <cell r="P1338">
            <v>0</v>
          </cell>
          <cell r="Q1338">
            <v>0</v>
          </cell>
          <cell r="R1338">
            <v>0</v>
          </cell>
          <cell r="S1338">
            <v>300000</v>
          </cell>
          <cell r="T1338">
            <v>300000</v>
          </cell>
          <cell r="U1338">
            <v>0</v>
          </cell>
          <cell r="V1338">
            <v>0</v>
          </cell>
          <cell r="W1338">
            <v>0</v>
          </cell>
        </row>
        <row r="1339">
          <cell r="O1339">
            <v>0</v>
          </cell>
          <cell r="P1339">
            <v>6581000</v>
          </cell>
          <cell r="Q1339">
            <v>6166000</v>
          </cell>
          <cell r="R1339">
            <v>1488000</v>
          </cell>
          <cell r="S1339">
            <v>2906000</v>
          </cell>
          <cell r="T1339">
            <v>5691000</v>
          </cell>
          <cell r="U1339">
            <v>0</v>
          </cell>
          <cell r="V1339">
            <v>0</v>
          </cell>
          <cell r="W1339">
            <v>0</v>
          </cell>
        </row>
        <row r="1340">
          <cell r="I1340" t="str">
            <v>VALLEY-TENAJA , AULD-NEWCOMB-SUN CITY S/T</v>
          </cell>
          <cell r="J1340">
            <v>41426</v>
          </cell>
          <cell r="K1340" t="e">
            <v>#N/A</v>
          </cell>
          <cell r="M1340">
            <v>0</v>
          </cell>
          <cell r="N1340">
            <v>0</v>
          </cell>
          <cell r="O1340">
            <v>0</v>
          </cell>
          <cell r="P1340">
            <v>0</v>
          </cell>
          <cell r="Q1340">
            <v>0</v>
          </cell>
          <cell r="R1340">
            <v>1017000</v>
          </cell>
          <cell r="S1340">
            <v>1039000</v>
          </cell>
          <cell r="T1340">
            <v>0</v>
          </cell>
          <cell r="U1340">
            <v>0</v>
          </cell>
          <cell r="V1340">
            <v>0</v>
          </cell>
          <cell r="W1340">
            <v>0</v>
          </cell>
        </row>
        <row r="1341">
          <cell r="O1341">
            <v>0</v>
          </cell>
          <cell r="P1341">
            <v>0</v>
          </cell>
          <cell r="Q1341">
            <v>0</v>
          </cell>
          <cell r="R1341">
            <v>1017000</v>
          </cell>
          <cell r="S1341">
            <v>1039000</v>
          </cell>
          <cell r="T1341">
            <v>0</v>
          </cell>
          <cell r="U1341">
            <v>0</v>
          </cell>
          <cell r="V1341">
            <v>0</v>
          </cell>
          <cell r="W1341">
            <v>0</v>
          </cell>
        </row>
        <row r="1342">
          <cell r="I1342" t="str">
            <v>VILLA PARK-MODENA NO 2 66KV: RECONDUCTOR .12 MILES TO 954 SAC</v>
          </cell>
          <cell r="J1342">
            <v>40330</v>
          </cell>
          <cell r="K1342" t="e">
            <v>#N/A</v>
          </cell>
          <cell r="M1342">
            <v>0</v>
          </cell>
          <cell r="N1342">
            <v>0</v>
          </cell>
          <cell r="O1342">
            <v>46000</v>
          </cell>
          <cell r="P1342">
            <v>89000</v>
          </cell>
          <cell r="Q1342">
            <v>0</v>
          </cell>
          <cell r="R1342">
            <v>0</v>
          </cell>
          <cell r="S1342">
            <v>0</v>
          </cell>
          <cell r="T1342">
            <v>0</v>
          </cell>
          <cell r="U1342">
            <v>0</v>
          </cell>
          <cell r="V1342">
            <v>0</v>
          </cell>
          <cell r="W1342">
            <v>0</v>
          </cell>
        </row>
        <row r="1343">
          <cell r="O1343">
            <v>46000</v>
          </cell>
          <cell r="P1343">
            <v>89000</v>
          </cell>
          <cell r="Q1343">
            <v>0</v>
          </cell>
          <cell r="R1343">
            <v>0</v>
          </cell>
          <cell r="S1343">
            <v>0</v>
          </cell>
          <cell r="T1343">
            <v>0</v>
          </cell>
          <cell r="U1343">
            <v>0</v>
          </cell>
          <cell r="V1343">
            <v>0</v>
          </cell>
          <cell r="W1343">
            <v>0</v>
          </cell>
        </row>
        <row r="1344">
          <cell r="I1344" t="str">
            <v>WALNUT-NOGALES-RAILROAD NO.1 66KV T/L: REPLACE PS 342 WITH RTS</v>
          </cell>
          <cell r="J1344">
            <v>41061</v>
          </cell>
          <cell r="K1344" t="e">
            <v>#N/A</v>
          </cell>
          <cell r="M1344">
            <v>0</v>
          </cell>
          <cell r="N1344">
            <v>0</v>
          </cell>
          <cell r="O1344">
            <v>0</v>
          </cell>
          <cell r="P1344">
            <v>0</v>
          </cell>
          <cell r="Q1344">
            <v>0</v>
          </cell>
          <cell r="R1344">
            <v>53000</v>
          </cell>
          <cell r="S1344">
            <v>0</v>
          </cell>
          <cell r="T1344">
            <v>0</v>
          </cell>
          <cell r="U1344">
            <v>0</v>
          </cell>
          <cell r="V1344">
            <v>0</v>
          </cell>
          <cell r="W1344">
            <v>0</v>
          </cell>
        </row>
        <row r="1345">
          <cell r="O1345">
            <v>0</v>
          </cell>
          <cell r="P1345">
            <v>0</v>
          </cell>
          <cell r="Q1345">
            <v>0</v>
          </cell>
          <cell r="R1345">
            <v>53000</v>
          </cell>
          <cell r="S1345">
            <v>0</v>
          </cell>
          <cell r="T1345">
            <v>0</v>
          </cell>
          <cell r="U1345">
            <v>0</v>
          </cell>
          <cell r="V1345">
            <v>0</v>
          </cell>
          <cell r="W1345">
            <v>0</v>
          </cell>
        </row>
        <row r="1346">
          <cell r="I1346" t="str">
            <v>WALNUT-NOGALES-RAILROAD NO.1 66KV T/L: RECONDUCTOR 4/O</v>
          </cell>
          <cell r="J1346">
            <v>41061</v>
          </cell>
          <cell r="K1346" t="e">
            <v>#N/A</v>
          </cell>
          <cell r="M1346">
            <v>0</v>
          </cell>
          <cell r="N1346">
            <v>0</v>
          </cell>
          <cell r="O1346">
            <v>0</v>
          </cell>
          <cell r="P1346">
            <v>0</v>
          </cell>
          <cell r="Q1346">
            <v>0</v>
          </cell>
          <cell r="R1346">
            <v>429000</v>
          </cell>
          <cell r="S1346">
            <v>0</v>
          </cell>
          <cell r="T1346">
            <v>0</v>
          </cell>
          <cell r="U1346">
            <v>0</v>
          </cell>
          <cell r="V1346">
            <v>0</v>
          </cell>
          <cell r="W1346">
            <v>0</v>
          </cell>
        </row>
        <row r="1347">
          <cell r="O1347">
            <v>0</v>
          </cell>
          <cell r="P1347">
            <v>0</v>
          </cell>
          <cell r="Q1347">
            <v>0</v>
          </cell>
          <cell r="R1347">
            <v>429000</v>
          </cell>
          <cell r="S1347">
            <v>0</v>
          </cell>
          <cell r="T1347">
            <v>0</v>
          </cell>
          <cell r="U1347">
            <v>0</v>
          </cell>
          <cell r="V1347">
            <v>0</v>
          </cell>
          <cell r="W1347">
            <v>0</v>
          </cell>
        </row>
        <row r="1348">
          <cell r="I1348" t="str">
            <v>OAK PARK SUB: INSTALL 14.4MVAR</v>
          </cell>
          <cell r="J1348">
            <v>40330</v>
          </cell>
          <cell r="K1348" t="e">
            <v>#N/A</v>
          </cell>
          <cell r="M1348">
            <v>0</v>
          </cell>
          <cell r="N1348">
            <v>0</v>
          </cell>
          <cell r="O1348">
            <v>100000</v>
          </cell>
          <cell r="P1348">
            <v>300000</v>
          </cell>
          <cell r="Q1348">
            <v>0</v>
          </cell>
          <cell r="R1348">
            <v>0</v>
          </cell>
          <cell r="S1348">
            <v>0</v>
          </cell>
          <cell r="T1348">
            <v>0</v>
          </cell>
          <cell r="U1348">
            <v>0</v>
          </cell>
          <cell r="V1348">
            <v>0</v>
          </cell>
          <cell r="W1348">
            <v>0</v>
          </cell>
        </row>
        <row r="1349">
          <cell r="O1349">
            <v>100000</v>
          </cell>
          <cell r="P1349">
            <v>300000</v>
          </cell>
          <cell r="Q1349">
            <v>0</v>
          </cell>
          <cell r="R1349">
            <v>0</v>
          </cell>
          <cell r="S1349">
            <v>0</v>
          </cell>
          <cell r="T1349">
            <v>0</v>
          </cell>
          <cell r="U1349">
            <v>0</v>
          </cell>
          <cell r="V1349">
            <v>0</v>
          </cell>
          <cell r="W1349">
            <v>0</v>
          </cell>
        </row>
        <row r="1350">
          <cell r="I1350" t="str">
            <v>BLISS SUB: INSTALL 14.4MVAR</v>
          </cell>
          <cell r="J1350">
            <v>40330</v>
          </cell>
          <cell r="K1350" t="e">
            <v>#N/A</v>
          </cell>
          <cell r="M1350">
            <v>0</v>
          </cell>
          <cell r="N1350">
            <v>0</v>
          </cell>
          <cell r="O1350">
            <v>100000</v>
          </cell>
          <cell r="P1350">
            <v>300000</v>
          </cell>
          <cell r="Q1350">
            <v>0</v>
          </cell>
          <cell r="R1350">
            <v>0</v>
          </cell>
          <cell r="S1350">
            <v>0</v>
          </cell>
          <cell r="T1350">
            <v>0</v>
          </cell>
          <cell r="U1350">
            <v>0</v>
          </cell>
          <cell r="V1350">
            <v>0</v>
          </cell>
          <cell r="W1350">
            <v>0</v>
          </cell>
        </row>
        <row r="1351">
          <cell r="O1351">
            <v>100000</v>
          </cell>
          <cell r="P1351">
            <v>300000</v>
          </cell>
          <cell r="Q1351">
            <v>0</v>
          </cell>
          <cell r="R1351">
            <v>0</v>
          </cell>
          <cell r="S1351">
            <v>0</v>
          </cell>
          <cell r="T1351">
            <v>0</v>
          </cell>
          <cell r="U1351">
            <v>0</v>
          </cell>
          <cell r="V1351">
            <v>0</v>
          </cell>
          <cell r="W1351">
            <v>0</v>
          </cell>
        </row>
        <row r="1352">
          <cell r="H1352" t="str">
            <v>800061272</v>
          </cell>
          <cell r="I1352" t="str">
            <v>VICTOR-SAVAGE 115KV:</v>
          </cell>
          <cell r="J1352">
            <v>40330</v>
          </cell>
          <cell r="K1352" t="str">
            <v>D. Gazzola</v>
          </cell>
          <cell r="M1352">
            <v>0</v>
          </cell>
          <cell r="N1352">
            <v>0</v>
          </cell>
          <cell r="O1352">
            <v>4253994</v>
          </cell>
          <cell r="P1352">
            <v>2900006.16</v>
          </cell>
          <cell r="Q1352">
            <v>0</v>
          </cell>
          <cell r="R1352">
            <v>0</v>
          </cell>
          <cell r="S1352">
            <v>0</v>
          </cell>
          <cell r="T1352">
            <v>0</v>
          </cell>
          <cell r="U1352">
            <v>0</v>
          </cell>
          <cell r="V1352">
            <v>0</v>
          </cell>
          <cell r="W1352">
            <v>0</v>
          </cell>
        </row>
        <row r="1353">
          <cell r="H1353" t="str">
            <v>800061083</v>
          </cell>
          <cell r="I1353" t="str">
            <v>VICTOR-SAVAGE 115KV:</v>
          </cell>
          <cell r="J1353">
            <v>40330</v>
          </cell>
          <cell r="K1353" t="str">
            <v>D. Gazzola</v>
          </cell>
          <cell r="M1353">
            <v>0</v>
          </cell>
          <cell r="N1353">
            <v>0</v>
          </cell>
          <cell r="O1353">
            <v>0</v>
          </cell>
          <cell r="P1353">
            <v>1039000</v>
          </cell>
          <cell r="Q1353">
            <v>0</v>
          </cell>
          <cell r="R1353">
            <v>0</v>
          </cell>
          <cell r="S1353">
            <v>0</v>
          </cell>
          <cell r="T1353">
            <v>0</v>
          </cell>
          <cell r="U1353">
            <v>0</v>
          </cell>
          <cell r="V1353">
            <v>0</v>
          </cell>
          <cell r="W1353">
            <v>0</v>
          </cell>
        </row>
        <row r="1354">
          <cell r="H1354">
            <v>800063612</v>
          </cell>
          <cell r="I1354" t="str">
            <v>VICTOR: INSTALL NEW 115KV POS</v>
          </cell>
          <cell r="J1354">
            <v>40330</v>
          </cell>
          <cell r="K1354" t="str">
            <v>D. Gazzola</v>
          </cell>
          <cell r="M1354">
            <v>0</v>
          </cell>
          <cell r="N1354">
            <v>0</v>
          </cell>
          <cell r="O1354">
            <v>140000</v>
          </cell>
          <cell r="P1354">
            <v>997000</v>
          </cell>
          <cell r="Q1354">
            <v>0</v>
          </cell>
          <cell r="R1354">
            <v>0</v>
          </cell>
          <cell r="S1354">
            <v>0</v>
          </cell>
          <cell r="T1354">
            <v>0</v>
          </cell>
          <cell r="U1354">
            <v>0</v>
          </cell>
          <cell r="V1354">
            <v>0</v>
          </cell>
          <cell r="W1354">
            <v>0</v>
          </cell>
        </row>
        <row r="1355">
          <cell r="H1355" t="str">
            <v>800063530</v>
          </cell>
          <cell r="I1355" t="str">
            <v>SAVAGE SUB: INSTALL NEW 115KV POS</v>
          </cell>
          <cell r="J1355">
            <v>40330</v>
          </cell>
          <cell r="K1355" t="str">
            <v>D. Gazzola</v>
          </cell>
          <cell r="M1355">
            <v>0</v>
          </cell>
          <cell r="N1355">
            <v>0</v>
          </cell>
          <cell r="O1355">
            <v>990000</v>
          </cell>
          <cell r="P1355">
            <v>500000</v>
          </cell>
          <cell r="Q1355">
            <v>0</v>
          </cell>
          <cell r="R1355">
            <v>0</v>
          </cell>
          <cell r="S1355">
            <v>0</v>
          </cell>
          <cell r="T1355">
            <v>0</v>
          </cell>
          <cell r="U1355">
            <v>0</v>
          </cell>
          <cell r="V1355">
            <v>0</v>
          </cell>
          <cell r="W1355">
            <v>0</v>
          </cell>
        </row>
        <row r="1356">
          <cell r="O1356">
            <v>5383994</v>
          </cell>
          <cell r="P1356">
            <v>5436006.1600000001</v>
          </cell>
          <cell r="Q1356">
            <v>0</v>
          </cell>
          <cell r="R1356">
            <v>0</v>
          </cell>
          <cell r="S1356">
            <v>0</v>
          </cell>
          <cell r="T1356">
            <v>0</v>
          </cell>
          <cell r="U1356">
            <v>0</v>
          </cell>
          <cell r="V1356">
            <v>0</v>
          </cell>
          <cell r="W1356">
            <v>0</v>
          </cell>
        </row>
        <row r="1357">
          <cell r="H1357" t="str">
            <v>800063234</v>
          </cell>
          <cell r="I1357" t="str">
            <v>MAYBERRY SUB: ADD 1-12 KV CIRCUIT.</v>
          </cell>
          <cell r="J1357">
            <v>39965</v>
          </cell>
          <cell r="K1357" t="str">
            <v>T. Yim</v>
          </cell>
          <cell r="M1357">
            <v>0</v>
          </cell>
          <cell r="N1357">
            <v>0</v>
          </cell>
          <cell r="O1357">
            <v>740000</v>
          </cell>
          <cell r="P1357">
            <v>0</v>
          </cell>
          <cell r="Q1357">
            <v>0</v>
          </cell>
          <cell r="R1357">
            <v>0</v>
          </cell>
          <cell r="S1357">
            <v>0</v>
          </cell>
          <cell r="T1357">
            <v>0</v>
          </cell>
          <cell r="U1357">
            <v>0</v>
          </cell>
          <cell r="V1357">
            <v>0</v>
          </cell>
          <cell r="W1357">
            <v>0</v>
          </cell>
        </row>
        <row r="1358">
          <cell r="O1358">
            <v>740000</v>
          </cell>
          <cell r="P1358">
            <v>0</v>
          </cell>
          <cell r="Q1358">
            <v>0</v>
          </cell>
          <cell r="R1358">
            <v>0</v>
          </cell>
          <cell r="S1358">
            <v>0</v>
          </cell>
          <cell r="T1358">
            <v>0</v>
          </cell>
          <cell r="U1358">
            <v>0</v>
          </cell>
          <cell r="V1358">
            <v>0</v>
          </cell>
          <cell r="W1358">
            <v>0</v>
          </cell>
        </row>
        <row r="1359">
          <cell r="I1359" t="str">
            <v>Saugus: install 2nd stage to #7 cap bank</v>
          </cell>
          <cell r="J1359">
            <v>39965</v>
          </cell>
          <cell r="N1359">
            <v>0</v>
          </cell>
          <cell r="O1359">
            <v>0</v>
          </cell>
          <cell r="P1359">
            <v>0</v>
          </cell>
          <cell r="Q1359">
            <v>0</v>
          </cell>
          <cell r="R1359">
            <v>0</v>
          </cell>
          <cell r="S1359">
            <v>0</v>
          </cell>
          <cell r="T1359">
            <v>0</v>
          </cell>
          <cell r="U1359">
            <v>0</v>
          </cell>
          <cell r="V1359">
            <v>0</v>
          </cell>
          <cell r="W1359">
            <v>0</v>
          </cell>
        </row>
        <row r="1360">
          <cell r="O1360">
            <v>0</v>
          </cell>
          <cell r="P1360">
            <v>0</v>
          </cell>
          <cell r="Q1360">
            <v>0</v>
          </cell>
          <cell r="R1360">
            <v>0</v>
          </cell>
          <cell r="S1360">
            <v>0</v>
          </cell>
          <cell r="T1360">
            <v>0</v>
          </cell>
          <cell r="U1360">
            <v>0</v>
          </cell>
          <cell r="V1360">
            <v>0</v>
          </cell>
          <cell r="W1360">
            <v>0</v>
          </cell>
        </row>
        <row r="1361">
          <cell r="H1361" t="str">
            <v>800062969</v>
          </cell>
          <cell r="I1361" t="str">
            <v>Villa Park: Add 28.8 mvar to cap bank</v>
          </cell>
          <cell r="J1361">
            <v>39965</v>
          </cell>
          <cell r="K1361" t="str">
            <v>T. Yim</v>
          </cell>
          <cell r="N1361">
            <v>0</v>
          </cell>
          <cell r="O1361">
            <v>404000</v>
          </cell>
          <cell r="P1361">
            <v>0</v>
          </cell>
          <cell r="Q1361">
            <v>0</v>
          </cell>
          <cell r="R1361">
            <v>0</v>
          </cell>
          <cell r="S1361">
            <v>0</v>
          </cell>
          <cell r="T1361">
            <v>0</v>
          </cell>
          <cell r="U1361">
            <v>0</v>
          </cell>
          <cell r="V1361">
            <v>0</v>
          </cell>
          <cell r="W1361">
            <v>0</v>
          </cell>
        </row>
        <row r="1362">
          <cell r="O1362">
            <v>404000</v>
          </cell>
          <cell r="P1362">
            <v>0</v>
          </cell>
          <cell r="Q1362">
            <v>0</v>
          </cell>
          <cell r="R1362">
            <v>0</v>
          </cell>
          <cell r="S1362">
            <v>0</v>
          </cell>
          <cell r="T1362">
            <v>0</v>
          </cell>
          <cell r="U1362">
            <v>0</v>
          </cell>
          <cell r="V1362">
            <v>0</v>
          </cell>
          <cell r="W1362">
            <v>0</v>
          </cell>
        </row>
        <row r="1363">
          <cell r="I1363" t="str">
            <v>Gould: add 28.8 MVAR to cap bank</v>
          </cell>
          <cell r="J1363">
            <v>40330</v>
          </cell>
          <cell r="K1363" t="str">
            <v>T. Yim</v>
          </cell>
          <cell r="N1363">
            <v>0</v>
          </cell>
          <cell r="O1363">
            <v>42000</v>
          </cell>
          <cell r="P1363">
            <v>400181.15192000003</v>
          </cell>
          <cell r="Q1363">
            <v>0</v>
          </cell>
          <cell r="R1363">
            <v>0</v>
          </cell>
          <cell r="S1363">
            <v>0</v>
          </cell>
          <cell r="T1363">
            <v>0</v>
          </cell>
          <cell r="U1363">
            <v>0</v>
          </cell>
          <cell r="V1363">
            <v>0</v>
          </cell>
          <cell r="W1363">
            <v>0</v>
          </cell>
        </row>
        <row r="1364">
          <cell r="O1364">
            <v>42000</v>
          </cell>
          <cell r="P1364">
            <v>400181.15192000003</v>
          </cell>
          <cell r="Q1364">
            <v>0</v>
          </cell>
          <cell r="R1364">
            <v>0</v>
          </cell>
          <cell r="S1364">
            <v>0</v>
          </cell>
          <cell r="T1364">
            <v>0</v>
          </cell>
          <cell r="U1364">
            <v>0</v>
          </cell>
          <cell r="V1364">
            <v>0</v>
          </cell>
          <cell r="W1364">
            <v>0</v>
          </cell>
        </row>
        <row r="1365">
          <cell r="H1365">
            <v>800062585</v>
          </cell>
          <cell r="I1365" t="str">
            <v>Mesa: Add 28.8 MVAR to cap bank</v>
          </cell>
          <cell r="J1365">
            <v>40330</v>
          </cell>
          <cell r="K1365" t="str">
            <v>T. Yim</v>
          </cell>
          <cell r="N1365">
            <v>0</v>
          </cell>
          <cell r="O1365">
            <v>42000</v>
          </cell>
          <cell r="P1365">
            <v>400181.15192000003</v>
          </cell>
          <cell r="Q1365">
            <v>0</v>
          </cell>
          <cell r="R1365">
            <v>0</v>
          </cell>
          <cell r="S1365">
            <v>0</v>
          </cell>
          <cell r="T1365">
            <v>0</v>
          </cell>
          <cell r="U1365">
            <v>0</v>
          </cell>
          <cell r="V1365">
            <v>0</v>
          </cell>
          <cell r="W1365">
            <v>0</v>
          </cell>
        </row>
        <row r="1366">
          <cell r="O1366">
            <v>42000</v>
          </cell>
          <cell r="P1366">
            <v>400181.15192000003</v>
          </cell>
          <cell r="Q1366">
            <v>0</v>
          </cell>
          <cell r="R1366">
            <v>0</v>
          </cell>
          <cell r="S1366">
            <v>0</v>
          </cell>
          <cell r="T1366">
            <v>0</v>
          </cell>
          <cell r="U1366">
            <v>0</v>
          </cell>
          <cell r="V1366">
            <v>0</v>
          </cell>
          <cell r="W1366">
            <v>0</v>
          </cell>
        </row>
        <row r="1367">
          <cell r="H1367">
            <v>800062723</v>
          </cell>
          <cell r="I1367" t="str">
            <v>Saugus: install 2nd stage to #5A cap bank</v>
          </cell>
          <cell r="J1367">
            <v>40330</v>
          </cell>
          <cell r="K1367" t="str">
            <v>T. Yim</v>
          </cell>
          <cell r="N1367">
            <v>0</v>
          </cell>
          <cell r="O1367">
            <v>90000</v>
          </cell>
          <cell r="P1367">
            <v>556401.60160000005</v>
          </cell>
          <cell r="Q1367">
            <v>0</v>
          </cell>
          <cell r="R1367">
            <v>0</v>
          </cell>
          <cell r="S1367">
            <v>0</v>
          </cell>
          <cell r="T1367">
            <v>0</v>
          </cell>
          <cell r="U1367">
            <v>0</v>
          </cell>
          <cell r="V1367">
            <v>0</v>
          </cell>
          <cell r="W1367">
            <v>0</v>
          </cell>
        </row>
        <row r="1368">
          <cell r="O1368">
            <v>90000</v>
          </cell>
          <cell r="P1368">
            <v>556401.60160000005</v>
          </cell>
          <cell r="Q1368">
            <v>0</v>
          </cell>
          <cell r="R1368">
            <v>0</v>
          </cell>
          <cell r="S1368">
            <v>0</v>
          </cell>
          <cell r="T1368">
            <v>0</v>
          </cell>
          <cell r="U1368">
            <v>0</v>
          </cell>
          <cell r="V1368">
            <v>0</v>
          </cell>
          <cell r="W1368">
            <v>0</v>
          </cell>
        </row>
        <row r="1369">
          <cell r="I1369" t="str">
            <v>Chestnut: install 1-66kv CB for cap bank</v>
          </cell>
          <cell r="J1369">
            <v>40695</v>
          </cell>
          <cell r="N1369">
            <v>0</v>
          </cell>
          <cell r="O1369">
            <v>0</v>
          </cell>
          <cell r="P1369">
            <v>43000</v>
          </cell>
          <cell r="Q1369">
            <v>385000</v>
          </cell>
          <cell r="R1369">
            <v>0</v>
          </cell>
          <cell r="S1369">
            <v>0</v>
          </cell>
          <cell r="T1369">
            <v>0</v>
          </cell>
          <cell r="U1369">
            <v>0</v>
          </cell>
          <cell r="V1369">
            <v>0</v>
          </cell>
          <cell r="W1369">
            <v>0</v>
          </cell>
        </row>
        <row r="1370">
          <cell r="O1370">
            <v>0</v>
          </cell>
          <cell r="P1370">
            <v>43000</v>
          </cell>
          <cell r="Q1370">
            <v>385000</v>
          </cell>
          <cell r="R1370">
            <v>0</v>
          </cell>
          <cell r="S1370">
            <v>0</v>
          </cell>
          <cell r="T1370">
            <v>0</v>
          </cell>
          <cell r="U1370">
            <v>0</v>
          </cell>
          <cell r="V1370">
            <v>0</v>
          </cell>
          <cell r="W1370">
            <v>0</v>
          </cell>
        </row>
        <row r="1371">
          <cell r="I1371" t="str">
            <v>Presidental: add 2-14.4 MVAR cap banks</v>
          </cell>
          <cell r="J1371">
            <v>41426</v>
          </cell>
          <cell r="N1371">
            <v>0</v>
          </cell>
          <cell r="O1371">
            <v>0</v>
          </cell>
          <cell r="P1371">
            <v>0</v>
          </cell>
          <cell r="Q1371">
            <v>0</v>
          </cell>
          <cell r="R1371">
            <v>46000</v>
          </cell>
          <cell r="S1371">
            <v>409000</v>
          </cell>
          <cell r="T1371">
            <v>0</v>
          </cell>
          <cell r="U1371">
            <v>0</v>
          </cell>
          <cell r="V1371">
            <v>0</v>
          </cell>
          <cell r="W1371">
            <v>0</v>
          </cell>
        </row>
        <row r="1372">
          <cell r="O1372">
            <v>0</v>
          </cell>
          <cell r="P1372">
            <v>0</v>
          </cell>
          <cell r="Q1372">
            <v>0</v>
          </cell>
          <cell r="R1372">
            <v>46000</v>
          </cell>
          <cell r="S1372">
            <v>409000</v>
          </cell>
          <cell r="T1372">
            <v>0</v>
          </cell>
          <cell r="U1372">
            <v>0</v>
          </cell>
          <cell r="V1372">
            <v>0</v>
          </cell>
          <cell r="W1372">
            <v>0</v>
          </cell>
        </row>
        <row r="1373">
          <cell r="I1373" t="str">
            <v>Rector: add 28.8 MVAR to cap bank</v>
          </cell>
          <cell r="J1373">
            <v>41426</v>
          </cell>
          <cell r="N1373">
            <v>0</v>
          </cell>
          <cell r="O1373">
            <v>0</v>
          </cell>
          <cell r="P1373">
            <v>0</v>
          </cell>
          <cell r="Q1373">
            <v>0</v>
          </cell>
          <cell r="R1373">
            <v>46000</v>
          </cell>
          <cell r="S1373">
            <v>409000</v>
          </cell>
          <cell r="T1373">
            <v>0</v>
          </cell>
          <cell r="U1373">
            <v>0</v>
          </cell>
          <cell r="V1373">
            <v>0</v>
          </cell>
          <cell r="W1373">
            <v>0</v>
          </cell>
        </row>
        <row r="1374">
          <cell r="O1374">
            <v>0</v>
          </cell>
          <cell r="P1374">
            <v>0</v>
          </cell>
          <cell r="Q1374">
            <v>0</v>
          </cell>
          <cell r="R1374">
            <v>46000</v>
          </cell>
          <cell r="S1374">
            <v>409000</v>
          </cell>
          <cell r="T1374">
            <v>0</v>
          </cell>
          <cell r="U1374">
            <v>0</v>
          </cell>
          <cell r="V1374">
            <v>0</v>
          </cell>
          <cell r="W1374">
            <v>0</v>
          </cell>
        </row>
        <row r="1375">
          <cell r="I1375" t="str">
            <v>Moulton: add 28.8 MVAR to cap bank</v>
          </cell>
          <cell r="J1375">
            <v>42522</v>
          </cell>
          <cell r="N1375">
            <v>0</v>
          </cell>
          <cell r="O1375">
            <v>0</v>
          </cell>
          <cell r="P1375">
            <v>0</v>
          </cell>
          <cell r="Q1375">
            <v>0</v>
          </cell>
          <cell r="R1375">
            <v>0</v>
          </cell>
          <cell r="S1375">
            <v>0</v>
          </cell>
          <cell r="T1375">
            <v>0</v>
          </cell>
          <cell r="U1375">
            <v>50000</v>
          </cell>
          <cell r="V1375">
            <v>447000</v>
          </cell>
          <cell r="W1375">
            <v>0</v>
          </cell>
        </row>
        <row r="1376">
          <cell r="O1376">
            <v>0</v>
          </cell>
          <cell r="P1376">
            <v>0</v>
          </cell>
          <cell r="Q1376">
            <v>0</v>
          </cell>
          <cell r="R1376">
            <v>0</v>
          </cell>
          <cell r="S1376">
            <v>0</v>
          </cell>
          <cell r="T1376">
            <v>0</v>
          </cell>
          <cell r="U1376">
            <v>50000</v>
          </cell>
          <cell r="V1376">
            <v>447000</v>
          </cell>
          <cell r="W1376">
            <v>0</v>
          </cell>
        </row>
        <row r="1377">
          <cell r="I1377" t="str">
            <v>Moorpark: add 28.8 MVAR to cap bank</v>
          </cell>
          <cell r="J1377">
            <v>42522</v>
          </cell>
          <cell r="N1377">
            <v>0</v>
          </cell>
          <cell r="O1377">
            <v>0</v>
          </cell>
          <cell r="P1377">
            <v>0</v>
          </cell>
          <cell r="Q1377">
            <v>0</v>
          </cell>
          <cell r="R1377">
            <v>0</v>
          </cell>
          <cell r="S1377">
            <v>0</v>
          </cell>
          <cell r="T1377">
            <v>0</v>
          </cell>
          <cell r="U1377">
            <v>50000</v>
          </cell>
          <cell r="V1377">
            <v>447000</v>
          </cell>
          <cell r="W1377">
            <v>0</v>
          </cell>
        </row>
        <row r="1378">
          <cell r="O1378">
            <v>0</v>
          </cell>
          <cell r="P1378">
            <v>0</v>
          </cell>
          <cell r="Q1378">
            <v>0</v>
          </cell>
          <cell r="R1378">
            <v>0</v>
          </cell>
          <cell r="S1378">
            <v>0</v>
          </cell>
          <cell r="T1378">
            <v>0</v>
          </cell>
          <cell r="U1378">
            <v>50000</v>
          </cell>
          <cell r="V1378">
            <v>447000</v>
          </cell>
          <cell r="W1378">
            <v>0</v>
          </cell>
        </row>
        <row r="1379">
          <cell r="H1379">
            <v>800063486</v>
          </cell>
          <cell r="I1379" t="str">
            <v>Niguel: add 1-66kv cap bank</v>
          </cell>
          <cell r="J1379">
            <v>40330</v>
          </cell>
          <cell r="K1379" t="str">
            <v>T. Yim</v>
          </cell>
          <cell r="N1379">
            <v>0</v>
          </cell>
          <cell r="O1379">
            <v>42000</v>
          </cell>
          <cell r="P1379">
            <v>400181.15192000003</v>
          </cell>
          <cell r="Q1379">
            <v>0</v>
          </cell>
          <cell r="R1379">
            <v>0</v>
          </cell>
          <cell r="S1379">
            <v>0</v>
          </cell>
          <cell r="T1379">
            <v>0</v>
          </cell>
          <cell r="U1379">
            <v>0</v>
          </cell>
          <cell r="V1379">
            <v>0</v>
          </cell>
          <cell r="W1379">
            <v>0</v>
          </cell>
        </row>
        <row r="1380">
          <cell r="O1380">
            <v>42000</v>
          </cell>
          <cell r="P1380">
            <v>400181.15192000003</v>
          </cell>
          <cell r="Q1380">
            <v>0</v>
          </cell>
          <cell r="R1380">
            <v>0</v>
          </cell>
          <cell r="S1380">
            <v>0</v>
          </cell>
          <cell r="T1380">
            <v>0</v>
          </cell>
          <cell r="U1380">
            <v>0</v>
          </cell>
          <cell r="V1380">
            <v>0</v>
          </cell>
          <cell r="W1380">
            <v>0</v>
          </cell>
        </row>
        <row r="1381">
          <cell r="I1381" t="str">
            <v>Valley-Newcomb-Skylark: Reconductor 4.91 miles of Valley leg</v>
          </cell>
          <cell r="J1381">
            <v>40330</v>
          </cell>
          <cell r="N1381">
            <v>0</v>
          </cell>
          <cell r="O1381">
            <v>0</v>
          </cell>
          <cell r="P1381">
            <v>908000</v>
          </cell>
          <cell r="Q1381">
            <v>0</v>
          </cell>
          <cell r="R1381">
            <v>0</v>
          </cell>
          <cell r="S1381">
            <v>0</v>
          </cell>
          <cell r="T1381">
            <v>0</v>
          </cell>
          <cell r="U1381">
            <v>0</v>
          </cell>
          <cell r="V1381">
            <v>0</v>
          </cell>
          <cell r="W1381">
            <v>0</v>
          </cell>
        </row>
        <row r="1382">
          <cell r="O1382">
            <v>0</v>
          </cell>
          <cell r="P1382">
            <v>908000</v>
          </cell>
          <cell r="Q1382">
            <v>0</v>
          </cell>
          <cell r="R1382">
            <v>0</v>
          </cell>
          <cell r="S1382">
            <v>0</v>
          </cell>
          <cell r="T1382">
            <v>0</v>
          </cell>
          <cell r="U1382">
            <v>0</v>
          </cell>
          <cell r="V1382">
            <v>0</v>
          </cell>
          <cell r="W1382">
            <v>0</v>
          </cell>
        </row>
        <row r="1383">
          <cell r="H1383">
            <v>800063154</v>
          </cell>
          <cell r="I1383" t="str">
            <v>Tipton: install 2-14.4 cap bank &amp; 66kv equipment</v>
          </cell>
          <cell r="J1383">
            <v>40330</v>
          </cell>
          <cell r="K1383" t="str">
            <v>T. Yim</v>
          </cell>
          <cell r="N1383">
            <v>0</v>
          </cell>
          <cell r="O1383">
            <v>225000</v>
          </cell>
          <cell r="P1383">
            <v>722252.07900000003</v>
          </cell>
          <cell r="Q1383">
            <v>0</v>
          </cell>
          <cell r="R1383">
            <v>0</v>
          </cell>
          <cell r="S1383">
            <v>0</v>
          </cell>
          <cell r="T1383">
            <v>0</v>
          </cell>
          <cell r="U1383">
            <v>0</v>
          </cell>
          <cell r="V1383">
            <v>0</v>
          </cell>
          <cell r="W1383">
            <v>0</v>
          </cell>
        </row>
        <row r="1384">
          <cell r="O1384">
            <v>225000</v>
          </cell>
          <cell r="P1384">
            <v>722252.07900000003</v>
          </cell>
          <cell r="Q1384">
            <v>0</v>
          </cell>
          <cell r="R1384">
            <v>0</v>
          </cell>
          <cell r="S1384">
            <v>0</v>
          </cell>
          <cell r="T1384">
            <v>0</v>
          </cell>
          <cell r="U1384">
            <v>0</v>
          </cell>
          <cell r="V1384">
            <v>0</v>
          </cell>
          <cell r="W1384">
            <v>0</v>
          </cell>
        </row>
        <row r="1385">
          <cell r="H1385">
            <v>800063214</v>
          </cell>
          <cell r="I1385" t="str">
            <v>Estero: add 14.4 MVAR to caps</v>
          </cell>
          <cell r="J1385">
            <v>40330</v>
          </cell>
          <cell r="K1385" t="str">
            <v>T. Yim</v>
          </cell>
          <cell r="N1385">
            <v>0</v>
          </cell>
          <cell r="O1385">
            <v>35000</v>
          </cell>
          <cell r="P1385">
            <v>334910.96403999999</v>
          </cell>
          <cell r="Q1385">
            <v>0</v>
          </cell>
          <cell r="R1385">
            <v>0</v>
          </cell>
          <cell r="S1385">
            <v>0</v>
          </cell>
          <cell r="T1385">
            <v>0</v>
          </cell>
          <cell r="U1385">
            <v>0</v>
          </cell>
          <cell r="V1385">
            <v>0</v>
          </cell>
          <cell r="W1385">
            <v>0</v>
          </cell>
        </row>
        <row r="1386">
          <cell r="O1386">
            <v>35000</v>
          </cell>
          <cell r="P1386">
            <v>334910.96403999999</v>
          </cell>
          <cell r="Q1386">
            <v>0</v>
          </cell>
          <cell r="R1386">
            <v>0</v>
          </cell>
          <cell r="S1386">
            <v>0</v>
          </cell>
          <cell r="T1386">
            <v>0</v>
          </cell>
          <cell r="U1386">
            <v>0</v>
          </cell>
          <cell r="V1386">
            <v>0</v>
          </cell>
          <cell r="W1386">
            <v>0</v>
          </cell>
        </row>
        <row r="1387">
          <cell r="I1387" t="str">
            <v>Pixey: add 1-66kv line position</v>
          </cell>
          <cell r="J1387">
            <v>40695</v>
          </cell>
          <cell r="N1387">
            <v>0</v>
          </cell>
          <cell r="O1387">
            <v>0</v>
          </cell>
          <cell r="P1387">
            <v>100000</v>
          </cell>
          <cell r="Q1387">
            <v>363000</v>
          </cell>
          <cell r="R1387">
            <v>0</v>
          </cell>
          <cell r="S1387">
            <v>0</v>
          </cell>
          <cell r="T1387">
            <v>0</v>
          </cell>
          <cell r="U1387">
            <v>0</v>
          </cell>
          <cell r="V1387">
            <v>0</v>
          </cell>
          <cell r="W1387">
            <v>0</v>
          </cell>
        </row>
        <row r="1388">
          <cell r="I1388" t="str">
            <v>Vestal : Install 1-66kv line position</v>
          </cell>
          <cell r="J1388">
            <v>40695</v>
          </cell>
          <cell r="N1388">
            <v>0</v>
          </cell>
          <cell r="O1388">
            <v>0</v>
          </cell>
          <cell r="P1388">
            <v>100000</v>
          </cell>
          <cell r="Q1388">
            <v>363000</v>
          </cell>
          <cell r="R1388">
            <v>0</v>
          </cell>
          <cell r="S1388">
            <v>0</v>
          </cell>
          <cell r="T1388">
            <v>0</v>
          </cell>
          <cell r="U1388">
            <v>0</v>
          </cell>
          <cell r="V1388">
            <v>0</v>
          </cell>
          <cell r="W1388">
            <v>0</v>
          </cell>
        </row>
        <row r="1389">
          <cell r="H1389" t="str">
            <v>T007</v>
          </cell>
          <cell r="I1389" t="str">
            <v>Vestal-Pixley: install 22 miles of 954</v>
          </cell>
          <cell r="J1389">
            <v>40695</v>
          </cell>
          <cell r="N1389">
            <v>0</v>
          </cell>
          <cell r="O1389">
            <v>0</v>
          </cell>
          <cell r="P1389">
            <v>1099000</v>
          </cell>
          <cell r="Q1389">
            <v>5579000</v>
          </cell>
          <cell r="R1389">
            <v>0</v>
          </cell>
          <cell r="S1389">
            <v>0</v>
          </cell>
          <cell r="T1389">
            <v>0</v>
          </cell>
          <cell r="U1389">
            <v>0</v>
          </cell>
          <cell r="V1389">
            <v>0</v>
          </cell>
          <cell r="W1389">
            <v>0</v>
          </cell>
        </row>
        <row r="1390">
          <cell r="O1390">
            <v>0</v>
          </cell>
          <cell r="P1390">
            <v>1299000</v>
          </cell>
          <cell r="Q1390">
            <v>6305000</v>
          </cell>
          <cell r="R1390">
            <v>0</v>
          </cell>
          <cell r="S1390">
            <v>0</v>
          </cell>
          <cell r="T1390">
            <v>0</v>
          </cell>
          <cell r="U1390">
            <v>0</v>
          </cell>
          <cell r="V1390">
            <v>0</v>
          </cell>
          <cell r="W1390">
            <v>0</v>
          </cell>
        </row>
        <row r="1391">
          <cell r="I1391" t="str">
            <v>Johanna-Cabrillo-Estrella: open shields</v>
          </cell>
          <cell r="J1391">
            <v>40695</v>
          </cell>
          <cell r="N1391">
            <v>0</v>
          </cell>
          <cell r="O1391">
            <v>0</v>
          </cell>
          <cell r="P1391">
            <v>0</v>
          </cell>
          <cell r="Q1391">
            <v>45000</v>
          </cell>
          <cell r="R1391">
            <v>0</v>
          </cell>
          <cell r="S1391">
            <v>0</v>
          </cell>
          <cell r="T1391">
            <v>0</v>
          </cell>
          <cell r="U1391">
            <v>0</v>
          </cell>
          <cell r="V1391">
            <v>0</v>
          </cell>
          <cell r="W1391">
            <v>0</v>
          </cell>
        </row>
        <row r="1392">
          <cell r="O1392">
            <v>0</v>
          </cell>
          <cell r="P1392">
            <v>0</v>
          </cell>
          <cell r="Q1392">
            <v>45000</v>
          </cell>
          <cell r="R1392">
            <v>0</v>
          </cell>
          <cell r="S1392">
            <v>0</v>
          </cell>
          <cell r="T1392">
            <v>0</v>
          </cell>
          <cell r="U1392">
            <v>0</v>
          </cell>
          <cell r="V1392">
            <v>0</v>
          </cell>
          <cell r="W1392">
            <v>0</v>
          </cell>
        </row>
        <row r="1393">
          <cell r="I1393" t="str">
            <v>Arroyo-Eagle Rock-La Canada: open shields</v>
          </cell>
          <cell r="J1393">
            <v>40695</v>
          </cell>
          <cell r="N1393">
            <v>0</v>
          </cell>
          <cell r="O1393">
            <v>0</v>
          </cell>
          <cell r="P1393">
            <v>0</v>
          </cell>
          <cell r="Q1393">
            <v>35000</v>
          </cell>
          <cell r="R1393">
            <v>0</v>
          </cell>
          <cell r="S1393">
            <v>0</v>
          </cell>
          <cell r="T1393">
            <v>0</v>
          </cell>
          <cell r="U1393">
            <v>0</v>
          </cell>
          <cell r="V1393">
            <v>0</v>
          </cell>
          <cell r="W1393">
            <v>0</v>
          </cell>
        </row>
        <row r="1394">
          <cell r="O1394">
            <v>0</v>
          </cell>
          <cell r="P1394">
            <v>0</v>
          </cell>
          <cell r="Q1394">
            <v>35000</v>
          </cell>
          <cell r="R1394">
            <v>0</v>
          </cell>
          <cell r="S1394">
            <v>0</v>
          </cell>
          <cell r="T1394">
            <v>0</v>
          </cell>
          <cell r="U1394">
            <v>0</v>
          </cell>
          <cell r="V1394">
            <v>0</v>
          </cell>
          <cell r="W1394">
            <v>0</v>
          </cell>
        </row>
        <row r="1395">
          <cell r="I1395" t="str">
            <v>Villa Park-Canyon-Diemer-Yorba Linda: reconductor</v>
          </cell>
          <cell r="J1395">
            <v>40695</v>
          </cell>
          <cell r="N1395">
            <v>0</v>
          </cell>
          <cell r="O1395">
            <v>0</v>
          </cell>
          <cell r="P1395">
            <v>1000000</v>
          </cell>
          <cell r="Q1395">
            <v>1262000</v>
          </cell>
          <cell r="R1395">
            <v>0</v>
          </cell>
          <cell r="S1395">
            <v>0</v>
          </cell>
          <cell r="T1395">
            <v>0</v>
          </cell>
          <cell r="U1395">
            <v>0</v>
          </cell>
          <cell r="V1395">
            <v>0</v>
          </cell>
          <cell r="W1395">
            <v>0</v>
          </cell>
        </row>
        <row r="1396">
          <cell r="O1396">
            <v>0</v>
          </cell>
          <cell r="P1396">
            <v>1000000</v>
          </cell>
          <cell r="Q1396">
            <v>1262000</v>
          </cell>
          <cell r="R1396">
            <v>0</v>
          </cell>
          <cell r="S1396">
            <v>0</v>
          </cell>
          <cell r="T1396">
            <v>0</v>
          </cell>
          <cell r="U1396">
            <v>0</v>
          </cell>
          <cell r="V1396">
            <v>0</v>
          </cell>
          <cell r="W1396">
            <v>0</v>
          </cell>
        </row>
        <row r="1397">
          <cell r="I1397" t="str">
            <v>Highland: add 28.8 MVAR to caps</v>
          </cell>
          <cell r="J1397">
            <v>40695</v>
          </cell>
          <cell r="N1397">
            <v>0</v>
          </cell>
          <cell r="O1397">
            <v>0</v>
          </cell>
          <cell r="P1397">
            <v>43000</v>
          </cell>
          <cell r="Q1397">
            <v>385000</v>
          </cell>
          <cell r="R1397">
            <v>0</v>
          </cell>
          <cell r="S1397">
            <v>0</v>
          </cell>
          <cell r="T1397">
            <v>0</v>
          </cell>
          <cell r="U1397">
            <v>0</v>
          </cell>
          <cell r="V1397">
            <v>0</v>
          </cell>
          <cell r="W1397">
            <v>0</v>
          </cell>
        </row>
        <row r="1398">
          <cell r="O1398">
            <v>0</v>
          </cell>
          <cell r="P1398">
            <v>43000</v>
          </cell>
          <cell r="Q1398">
            <v>385000</v>
          </cell>
          <cell r="R1398">
            <v>0</v>
          </cell>
          <cell r="S1398">
            <v>0</v>
          </cell>
          <cell r="T1398">
            <v>0</v>
          </cell>
          <cell r="U1398">
            <v>0</v>
          </cell>
          <cell r="V1398">
            <v>0</v>
          </cell>
          <cell r="W1398">
            <v>0</v>
          </cell>
        </row>
        <row r="1399">
          <cell r="I1399" t="str">
            <v>Saugus-Elizabeth Lake-MWD Foothill: reconductor</v>
          </cell>
          <cell r="J1399">
            <v>40695</v>
          </cell>
          <cell r="N1399">
            <v>0</v>
          </cell>
          <cell r="O1399">
            <v>0</v>
          </cell>
          <cell r="P1399">
            <v>0</v>
          </cell>
          <cell r="Q1399">
            <v>713000</v>
          </cell>
          <cell r="R1399">
            <v>0</v>
          </cell>
          <cell r="S1399">
            <v>0</v>
          </cell>
          <cell r="T1399">
            <v>0</v>
          </cell>
          <cell r="U1399">
            <v>0</v>
          </cell>
          <cell r="V1399">
            <v>0</v>
          </cell>
          <cell r="W1399">
            <v>0</v>
          </cell>
        </row>
        <row r="1400">
          <cell r="O1400">
            <v>0</v>
          </cell>
          <cell r="P1400">
            <v>0</v>
          </cell>
          <cell r="Q1400">
            <v>713000</v>
          </cell>
          <cell r="R1400">
            <v>0</v>
          </cell>
          <cell r="S1400">
            <v>0</v>
          </cell>
          <cell r="T1400">
            <v>0</v>
          </cell>
          <cell r="U1400">
            <v>0</v>
          </cell>
          <cell r="V1400">
            <v>0</v>
          </cell>
          <cell r="W1400">
            <v>0</v>
          </cell>
        </row>
        <row r="1401">
          <cell r="I1401" t="str">
            <v xml:space="preserve">North Oaks: add 14.4 MVAR to caps </v>
          </cell>
          <cell r="J1401">
            <v>40695</v>
          </cell>
          <cell r="N1401">
            <v>0</v>
          </cell>
          <cell r="O1401">
            <v>0</v>
          </cell>
          <cell r="P1401">
            <v>43000</v>
          </cell>
          <cell r="Q1401">
            <v>385000</v>
          </cell>
          <cell r="R1401">
            <v>0</v>
          </cell>
          <cell r="S1401">
            <v>0</v>
          </cell>
          <cell r="T1401">
            <v>0</v>
          </cell>
          <cell r="U1401">
            <v>0</v>
          </cell>
          <cell r="V1401">
            <v>0</v>
          </cell>
          <cell r="W1401">
            <v>0</v>
          </cell>
        </row>
        <row r="1402">
          <cell r="O1402">
            <v>0</v>
          </cell>
          <cell r="P1402">
            <v>43000</v>
          </cell>
          <cell r="Q1402">
            <v>385000</v>
          </cell>
          <cell r="R1402">
            <v>0</v>
          </cell>
          <cell r="S1402">
            <v>0</v>
          </cell>
          <cell r="T1402">
            <v>0</v>
          </cell>
          <cell r="U1402">
            <v>0</v>
          </cell>
          <cell r="V1402">
            <v>0</v>
          </cell>
          <cell r="W1402">
            <v>0</v>
          </cell>
        </row>
        <row r="1403">
          <cell r="I1403" t="str">
            <v>Colorado: add 1-66kv line position</v>
          </cell>
          <cell r="J1403">
            <v>40695</v>
          </cell>
          <cell r="N1403">
            <v>0</v>
          </cell>
          <cell r="O1403">
            <v>0</v>
          </cell>
          <cell r="P1403">
            <v>100000</v>
          </cell>
          <cell r="Q1403">
            <v>363000</v>
          </cell>
          <cell r="R1403">
            <v>0</v>
          </cell>
          <cell r="S1403">
            <v>0</v>
          </cell>
          <cell r="T1403">
            <v>0</v>
          </cell>
          <cell r="U1403">
            <v>0</v>
          </cell>
          <cell r="V1403">
            <v>0</v>
          </cell>
          <cell r="W1403">
            <v>0</v>
          </cell>
        </row>
        <row r="1404">
          <cell r="I1404" t="str">
            <v>La Cienga-Colorado-El Nido: new 66kv line</v>
          </cell>
          <cell r="J1404">
            <v>40695</v>
          </cell>
          <cell r="N1404">
            <v>0</v>
          </cell>
          <cell r="O1404">
            <v>0</v>
          </cell>
          <cell r="P1404">
            <v>947000</v>
          </cell>
          <cell r="Q1404">
            <v>353000</v>
          </cell>
          <cell r="R1404">
            <v>0</v>
          </cell>
          <cell r="S1404">
            <v>0</v>
          </cell>
          <cell r="T1404">
            <v>0</v>
          </cell>
          <cell r="U1404">
            <v>0</v>
          </cell>
          <cell r="V1404">
            <v>0</v>
          </cell>
          <cell r="W1404">
            <v>0</v>
          </cell>
        </row>
        <row r="1405">
          <cell r="O1405">
            <v>0</v>
          </cell>
          <cell r="P1405">
            <v>1047000</v>
          </cell>
          <cell r="Q1405">
            <v>716000</v>
          </cell>
          <cell r="R1405">
            <v>0</v>
          </cell>
          <cell r="S1405">
            <v>0</v>
          </cell>
          <cell r="T1405">
            <v>0</v>
          </cell>
          <cell r="U1405">
            <v>0</v>
          </cell>
          <cell r="V1405">
            <v>0</v>
          </cell>
          <cell r="W1405">
            <v>0</v>
          </cell>
        </row>
        <row r="1406">
          <cell r="I1406" t="str">
            <v>Ellis-Sullivan #2: Open shields</v>
          </cell>
          <cell r="J1406">
            <v>40695</v>
          </cell>
          <cell r="N1406">
            <v>0</v>
          </cell>
          <cell r="O1406">
            <v>0</v>
          </cell>
          <cell r="P1406">
            <v>0</v>
          </cell>
          <cell r="Q1406">
            <v>30000</v>
          </cell>
          <cell r="R1406">
            <v>0</v>
          </cell>
          <cell r="S1406">
            <v>0</v>
          </cell>
          <cell r="T1406">
            <v>0</v>
          </cell>
          <cell r="U1406">
            <v>0</v>
          </cell>
          <cell r="V1406">
            <v>0</v>
          </cell>
          <cell r="W1406">
            <v>0</v>
          </cell>
        </row>
        <row r="1407">
          <cell r="O1407">
            <v>0</v>
          </cell>
          <cell r="P1407">
            <v>0</v>
          </cell>
          <cell r="Q1407">
            <v>30000</v>
          </cell>
          <cell r="R1407">
            <v>0</v>
          </cell>
          <cell r="S1407">
            <v>0</v>
          </cell>
          <cell r="T1407">
            <v>0</v>
          </cell>
          <cell r="U1407">
            <v>0</v>
          </cell>
          <cell r="V1407">
            <v>0</v>
          </cell>
          <cell r="W1407">
            <v>0</v>
          </cell>
        </row>
        <row r="1408">
          <cell r="I1408" t="str">
            <v>Tennessee: add 28.8 MVAR to caps</v>
          </cell>
          <cell r="J1408">
            <v>40695</v>
          </cell>
          <cell r="N1408">
            <v>0</v>
          </cell>
          <cell r="O1408">
            <v>0</v>
          </cell>
          <cell r="P1408">
            <v>43000</v>
          </cell>
          <cell r="Q1408">
            <v>385000</v>
          </cell>
          <cell r="R1408">
            <v>0</v>
          </cell>
          <cell r="S1408">
            <v>0</v>
          </cell>
          <cell r="T1408">
            <v>0</v>
          </cell>
          <cell r="U1408">
            <v>0</v>
          </cell>
          <cell r="V1408">
            <v>0</v>
          </cell>
          <cell r="W1408">
            <v>0</v>
          </cell>
        </row>
        <row r="1409">
          <cell r="O1409">
            <v>0</v>
          </cell>
          <cell r="P1409">
            <v>43000</v>
          </cell>
          <cell r="Q1409">
            <v>385000</v>
          </cell>
          <cell r="R1409">
            <v>0</v>
          </cell>
          <cell r="S1409">
            <v>0</v>
          </cell>
          <cell r="T1409">
            <v>0</v>
          </cell>
          <cell r="U1409">
            <v>0</v>
          </cell>
          <cell r="V1409">
            <v>0</v>
          </cell>
          <cell r="W1409">
            <v>0</v>
          </cell>
        </row>
        <row r="1410">
          <cell r="I1410" t="str">
            <v>Rector-Oak Grove #2: reconductor</v>
          </cell>
          <cell r="J1410">
            <v>40695</v>
          </cell>
          <cell r="N1410">
            <v>0</v>
          </cell>
          <cell r="O1410">
            <v>0</v>
          </cell>
          <cell r="P1410">
            <v>930000</v>
          </cell>
          <cell r="Q1410">
            <v>2790000</v>
          </cell>
          <cell r="R1410">
            <v>0</v>
          </cell>
          <cell r="S1410">
            <v>0</v>
          </cell>
          <cell r="T1410">
            <v>0</v>
          </cell>
          <cell r="U1410">
            <v>0</v>
          </cell>
          <cell r="V1410">
            <v>0</v>
          </cell>
          <cell r="W1410">
            <v>0</v>
          </cell>
        </row>
        <row r="1411">
          <cell r="O1411">
            <v>0</v>
          </cell>
          <cell r="P1411">
            <v>930000</v>
          </cell>
          <cell r="Q1411">
            <v>2790000</v>
          </cell>
          <cell r="R1411">
            <v>0</v>
          </cell>
          <cell r="S1411">
            <v>0</v>
          </cell>
          <cell r="T1411">
            <v>0</v>
          </cell>
          <cell r="U1411">
            <v>0</v>
          </cell>
          <cell r="V1411">
            <v>0</v>
          </cell>
          <cell r="W1411">
            <v>0</v>
          </cell>
        </row>
        <row r="1412">
          <cell r="I1412" t="str">
            <v>Santiago-Irvine #2: reconductor</v>
          </cell>
          <cell r="J1412">
            <v>40695</v>
          </cell>
          <cell r="N1412">
            <v>0</v>
          </cell>
          <cell r="O1412">
            <v>0</v>
          </cell>
          <cell r="P1412">
            <v>500000</v>
          </cell>
          <cell r="Q1412">
            <v>734000</v>
          </cell>
          <cell r="R1412">
            <v>0</v>
          </cell>
          <cell r="S1412">
            <v>0</v>
          </cell>
          <cell r="T1412">
            <v>0</v>
          </cell>
          <cell r="U1412">
            <v>0</v>
          </cell>
          <cell r="V1412">
            <v>0</v>
          </cell>
          <cell r="W1412">
            <v>0</v>
          </cell>
        </row>
        <row r="1413">
          <cell r="O1413">
            <v>0</v>
          </cell>
          <cell r="P1413">
            <v>500000</v>
          </cell>
          <cell r="Q1413">
            <v>734000</v>
          </cell>
          <cell r="R1413">
            <v>0</v>
          </cell>
          <cell r="S1413">
            <v>0</v>
          </cell>
          <cell r="T1413">
            <v>0</v>
          </cell>
          <cell r="U1413">
            <v>0</v>
          </cell>
          <cell r="V1413">
            <v>0</v>
          </cell>
          <cell r="W1413">
            <v>0</v>
          </cell>
        </row>
        <row r="1414">
          <cell r="I1414" t="str">
            <v>Colonia: add 2nd stage to cap bank</v>
          </cell>
          <cell r="J1414">
            <v>40695</v>
          </cell>
          <cell r="N1414">
            <v>0</v>
          </cell>
          <cell r="O1414">
            <v>0</v>
          </cell>
          <cell r="P1414">
            <v>36000</v>
          </cell>
          <cell r="Q1414">
            <v>322000</v>
          </cell>
          <cell r="R1414">
            <v>0</v>
          </cell>
          <cell r="S1414">
            <v>0</v>
          </cell>
          <cell r="T1414">
            <v>0</v>
          </cell>
          <cell r="U1414">
            <v>0</v>
          </cell>
          <cell r="V1414">
            <v>0</v>
          </cell>
          <cell r="W1414">
            <v>0</v>
          </cell>
        </row>
        <row r="1415">
          <cell r="O1415">
            <v>0</v>
          </cell>
          <cell r="P1415">
            <v>36000</v>
          </cell>
          <cell r="Q1415">
            <v>322000</v>
          </cell>
          <cell r="R1415">
            <v>0</v>
          </cell>
          <cell r="S1415">
            <v>0</v>
          </cell>
          <cell r="T1415">
            <v>0</v>
          </cell>
          <cell r="U1415">
            <v>0</v>
          </cell>
          <cell r="V1415">
            <v>0</v>
          </cell>
          <cell r="W1415">
            <v>0</v>
          </cell>
        </row>
        <row r="1416">
          <cell r="I1416" t="str">
            <v>Villa Park-Burpit-Canyon-Yorba Linda: reconductor</v>
          </cell>
          <cell r="J1416">
            <v>41061</v>
          </cell>
          <cell r="N1416">
            <v>0</v>
          </cell>
          <cell r="O1416">
            <v>0</v>
          </cell>
          <cell r="P1416">
            <v>0</v>
          </cell>
          <cell r="Q1416">
            <v>400000</v>
          </cell>
          <cell r="R1416">
            <v>1100000</v>
          </cell>
          <cell r="S1416">
            <v>0</v>
          </cell>
          <cell r="T1416">
            <v>0</v>
          </cell>
          <cell r="U1416">
            <v>0</v>
          </cell>
          <cell r="V1416">
            <v>0</v>
          </cell>
          <cell r="W1416">
            <v>0</v>
          </cell>
        </row>
        <row r="1417">
          <cell r="O1417">
            <v>0</v>
          </cell>
          <cell r="P1417">
            <v>0</v>
          </cell>
          <cell r="Q1417">
            <v>400000</v>
          </cell>
          <cell r="R1417">
            <v>1100000</v>
          </cell>
          <cell r="W1417">
            <v>0</v>
          </cell>
        </row>
        <row r="1418">
          <cell r="I1418" t="str">
            <v xml:space="preserve">SAUGUS: INSTALL 1-66KV POSITION.                                                                                                                                                                                                                </v>
          </cell>
          <cell r="J1418">
            <v>41061</v>
          </cell>
          <cell r="N1418">
            <v>0</v>
          </cell>
          <cell r="O1418">
            <v>0</v>
          </cell>
          <cell r="P1418">
            <v>0</v>
          </cell>
          <cell r="Q1418">
            <v>100000</v>
          </cell>
          <cell r="R1418">
            <v>376000</v>
          </cell>
          <cell r="S1418">
            <v>0</v>
          </cell>
          <cell r="T1418">
            <v>0</v>
          </cell>
          <cell r="U1418">
            <v>0</v>
          </cell>
          <cell r="V1418">
            <v>0</v>
          </cell>
          <cell r="W1418">
            <v>0</v>
          </cell>
        </row>
        <row r="1419">
          <cell r="I1419" t="str">
            <v>Saugus-Solemint: new 66kv line</v>
          </cell>
          <cell r="J1419">
            <v>41061</v>
          </cell>
          <cell r="N1419">
            <v>0</v>
          </cell>
          <cell r="O1419">
            <v>0</v>
          </cell>
          <cell r="P1419">
            <v>2000000</v>
          </cell>
          <cell r="Q1419">
            <v>8496000</v>
          </cell>
          <cell r="R1419">
            <v>9904000</v>
          </cell>
          <cell r="S1419">
            <v>0</v>
          </cell>
          <cell r="T1419">
            <v>0</v>
          </cell>
          <cell r="U1419">
            <v>0</v>
          </cell>
          <cell r="V1419">
            <v>0</v>
          </cell>
          <cell r="W1419">
            <v>0</v>
          </cell>
        </row>
        <row r="1420">
          <cell r="I1420" t="str">
            <v>Solemint: install 1-66kv line position</v>
          </cell>
          <cell r="J1420">
            <v>41061</v>
          </cell>
          <cell r="N1420">
            <v>0</v>
          </cell>
          <cell r="O1420">
            <v>0</v>
          </cell>
          <cell r="P1420">
            <v>0</v>
          </cell>
          <cell r="Q1420">
            <v>100000</v>
          </cell>
          <cell r="R1420">
            <v>376000</v>
          </cell>
          <cell r="S1420">
            <v>0</v>
          </cell>
          <cell r="T1420">
            <v>0</v>
          </cell>
          <cell r="U1420">
            <v>0</v>
          </cell>
          <cell r="V1420">
            <v>0</v>
          </cell>
          <cell r="W1420">
            <v>0</v>
          </cell>
        </row>
        <row r="1421">
          <cell r="O1421">
            <v>0</v>
          </cell>
          <cell r="P1421">
            <v>2000000</v>
          </cell>
          <cell r="Q1421">
            <v>8696000</v>
          </cell>
          <cell r="R1421">
            <v>10656000</v>
          </cell>
          <cell r="S1421">
            <v>0</v>
          </cell>
          <cell r="T1421">
            <v>0</v>
          </cell>
          <cell r="U1421">
            <v>0</v>
          </cell>
          <cell r="V1421">
            <v>0</v>
          </cell>
          <cell r="W1421">
            <v>0</v>
          </cell>
        </row>
        <row r="1422">
          <cell r="I1422" t="str">
            <v>Rector-Riverway: reconductor</v>
          </cell>
          <cell r="J1422">
            <v>41061</v>
          </cell>
          <cell r="N1422">
            <v>0</v>
          </cell>
          <cell r="O1422">
            <v>0</v>
          </cell>
          <cell r="P1422">
            <v>0</v>
          </cell>
          <cell r="Q1422">
            <v>960000</v>
          </cell>
          <cell r="R1422">
            <v>2000000</v>
          </cell>
          <cell r="S1422">
            <v>0</v>
          </cell>
          <cell r="T1422">
            <v>0</v>
          </cell>
          <cell r="U1422">
            <v>0</v>
          </cell>
          <cell r="V1422">
            <v>0</v>
          </cell>
          <cell r="W1422">
            <v>0</v>
          </cell>
        </row>
        <row r="1423">
          <cell r="O1423">
            <v>0</v>
          </cell>
          <cell r="P1423">
            <v>0</v>
          </cell>
          <cell r="Q1423">
            <v>960000</v>
          </cell>
          <cell r="R1423">
            <v>2000000</v>
          </cell>
          <cell r="S1423">
            <v>0</v>
          </cell>
          <cell r="T1423">
            <v>0</v>
          </cell>
          <cell r="U1423">
            <v>0</v>
          </cell>
          <cell r="V1423">
            <v>0</v>
          </cell>
          <cell r="W1423">
            <v>0</v>
          </cell>
        </row>
        <row r="1424">
          <cell r="I1424" t="str">
            <v>Camarillo: add 14.4 to caps</v>
          </cell>
          <cell r="J1424">
            <v>41061</v>
          </cell>
          <cell r="N1424">
            <v>0</v>
          </cell>
          <cell r="O1424">
            <v>0</v>
          </cell>
          <cell r="P1424">
            <v>0</v>
          </cell>
          <cell r="Q1424">
            <v>37000</v>
          </cell>
          <cell r="R1424">
            <v>332000</v>
          </cell>
          <cell r="S1424">
            <v>0</v>
          </cell>
          <cell r="T1424">
            <v>0</v>
          </cell>
          <cell r="U1424">
            <v>0</v>
          </cell>
          <cell r="V1424">
            <v>0</v>
          </cell>
          <cell r="W1424">
            <v>0</v>
          </cell>
        </row>
        <row r="1425">
          <cell r="O1425">
            <v>0</v>
          </cell>
          <cell r="P1425">
            <v>0</v>
          </cell>
          <cell r="Q1425">
            <v>37000</v>
          </cell>
          <cell r="R1425">
            <v>332000</v>
          </cell>
          <cell r="S1425">
            <v>0</v>
          </cell>
          <cell r="T1425">
            <v>0</v>
          </cell>
          <cell r="U1425">
            <v>0</v>
          </cell>
          <cell r="V1425">
            <v>0</v>
          </cell>
          <cell r="W1425">
            <v>0</v>
          </cell>
        </row>
        <row r="1426">
          <cell r="I1426" t="str">
            <v>JOHANNA-CABRILLO-FAIRVIEW-JOHNAIR: reconductor</v>
          </cell>
          <cell r="J1426">
            <v>41426</v>
          </cell>
          <cell r="N1426">
            <v>0</v>
          </cell>
          <cell r="O1426">
            <v>0</v>
          </cell>
          <cell r="P1426">
            <v>0</v>
          </cell>
          <cell r="Q1426">
            <v>0</v>
          </cell>
          <cell r="R1426">
            <v>600000</v>
          </cell>
          <cell r="S1426">
            <v>1400000</v>
          </cell>
          <cell r="T1426">
            <v>0</v>
          </cell>
          <cell r="U1426">
            <v>0</v>
          </cell>
          <cell r="V1426">
            <v>0</v>
          </cell>
          <cell r="W1426">
            <v>0</v>
          </cell>
        </row>
        <row r="1427">
          <cell r="O1427">
            <v>0</v>
          </cell>
          <cell r="P1427">
            <v>0</v>
          </cell>
          <cell r="Q1427">
            <v>0</v>
          </cell>
          <cell r="R1427">
            <v>600000</v>
          </cell>
          <cell r="S1427">
            <v>1400000</v>
          </cell>
          <cell r="T1427">
            <v>0</v>
          </cell>
          <cell r="U1427">
            <v>0</v>
          </cell>
          <cell r="V1427">
            <v>0</v>
          </cell>
          <cell r="W1427">
            <v>0</v>
          </cell>
        </row>
        <row r="1428">
          <cell r="I1428" t="str">
            <v>Rio Hondo-Arcadia-Bradbury-Hopeful: reconductor</v>
          </cell>
          <cell r="J1428">
            <v>41426</v>
          </cell>
          <cell r="N1428">
            <v>0</v>
          </cell>
          <cell r="O1428">
            <v>0</v>
          </cell>
          <cell r="P1428">
            <v>0</v>
          </cell>
          <cell r="Q1428">
            <v>0</v>
          </cell>
          <cell r="R1428">
            <v>226000</v>
          </cell>
          <cell r="S1428">
            <v>227000</v>
          </cell>
          <cell r="T1428">
            <v>0</v>
          </cell>
          <cell r="U1428">
            <v>0</v>
          </cell>
          <cell r="V1428">
            <v>0</v>
          </cell>
          <cell r="W1428">
            <v>0</v>
          </cell>
        </row>
        <row r="1429">
          <cell r="O1429">
            <v>0</v>
          </cell>
          <cell r="P1429">
            <v>0</v>
          </cell>
          <cell r="Q1429">
            <v>0</v>
          </cell>
          <cell r="R1429">
            <v>226000</v>
          </cell>
          <cell r="S1429">
            <v>227000</v>
          </cell>
          <cell r="T1429">
            <v>0</v>
          </cell>
          <cell r="U1429">
            <v>0</v>
          </cell>
          <cell r="V1429">
            <v>0</v>
          </cell>
          <cell r="W1429">
            <v>0</v>
          </cell>
        </row>
        <row r="1430">
          <cell r="I1430" t="str">
            <v>Bliss: Add 14.4 MVAR to caps</v>
          </cell>
          <cell r="J1430">
            <v>41426</v>
          </cell>
          <cell r="N1430">
            <v>0</v>
          </cell>
          <cell r="O1430">
            <v>0</v>
          </cell>
          <cell r="P1430">
            <v>0</v>
          </cell>
          <cell r="Q1430">
            <v>0</v>
          </cell>
          <cell r="R1430">
            <v>45000</v>
          </cell>
          <cell r="S1430">
            <v>408000</v>
          </cell>
          <cell r="T1430">
            <v>0</v>
          </cell>
          <cell r="U1430">
            <v>0</v>
          </cell>
          <cell r="V1430">
            <v>0</v>
          </cell>
          <cell r="W1430">
            <v>0</v>
          </cell>
        </row>
        <row r="1431">
          <cell r="O1431">
            <v>0</v>
          </cell>
          <cell r="P1431">
            <v>0</v>
          </cell>
          <cell r="Q1431">
            <v>0</v>
          </cell>
          <cell r="R1431">
            <v>45000</v>
          </cell>
          <cell r="S1431">
            <v>408000</v>
          </cell>
          <cell r="T1431">
            <v>0</v>
          </cell>
          <cell r="U1431">
            <v>0</v>
          </cell>
          <cell r="V1431">
            <v>0</v>
          </cell>
          <cell r="W1431">
            <v>0</v>
          </cell>
        </row>
        <row r="1432">
          <cell r="I1432" t="str">
            <v>Saugus-Colossus-Lockheed-Pitchgen: reconductor</v>
          </cell>
          <cell r="J1432">
            <v>41426</v>
          </cell>
          <cell r="N1432">
            <v>0</v>
          </cell>
          <cell r="O1432">
            <v>0</v>
          </cell>
          <cell r="P1432">
            <v>0</v>
          </cell>
          <cell r="Q1432">
            <v>0</v>
          </cell>
          <cell r="R1432">
            <v>1500000</v>
          </cell>
          <cell r="S1432">
            <v>3280000</v>
          </cell>
          <cell r="T1432">
            <v>0</v>
          </cell>
          <cell r="U1432">
            <v>0</v>
          </cell>
          <cell r="V1432">
            <v>0</v>
          </cell>
          <cell r="W1432">
            <v>0</v>
          </cell>
        </row>
        <row r="1433">
          <cell r="O1433">
            <v>0</v>
          </cell>
          <cell r="P1433">
            <v>0</v>
          </cell>
          <cell r="Q1433">
            <v>0</v>
          </cell>
          <cell r="R1433">
            <v>1500000</v>
          </cell>
          <cell r="S1433">
            <v>3280000</v>
          </cell>
          <cell r="T1433">
            <v>0</v>
          </cell>
          <cell r="U1433">
            <v>0</v>
          </cell>
          <cell r="V1433">
            <v>0</v>
          </cell>
          <cell r="W1433">
            <v>0</v>
          </cell>
        </row>
        <row r="1434">
          <cell r="I1434" t="str">
            <v>Valley: Increase transformer capacity from 1112 to 1680 MVA</v>
          </cell>
          <cell r="J1434">
            <v>40330</v>
          </cell>
          <cell r="K1434" t="str">
            <v>T. Yim</v>
          </cell>
          <cell r="N1434">
            <v>0</v>
          </cell>
          <cell r="O1434">
            <v>1298000</v>
          </cell>
          <cell r="P1434">
            <v>12598216.26392</v>
          </cell>
          <cell r="Q1434">
            <v>0</v>
          </cell>
          <cell r="R1434">
            <v>0</v>
          </cell>
          <cell r="S1434">
            <v>0</v>
          </cell>
          <cell r="T1434">
            <v>0</v>
          </cell>
          <cell r="U1434">
            <v>0</v>
          </cell>
          <cell r="V1434">
            <v>0</v>
          </cell>
          <cell r="W1434">
            <v>0</v>
          </cell>
        </row>
        <row r="1435">
          <cell r="O1435">
            <v>1298000</v>
          </cell>
          <cell r="P1435">
            <v>12598216.26392</v>
          </cell>
          <cell r="Q1435">
            <v>0</v>
          </cell>
          <cell r="R1435">
            <v>0</v>
          </cell>
          <cell r="S1435">
            <v>0</v>
          </cell>
          <cell r="T1435">
            <v>0</v>
          </cell>
          <cell r="U1435">
            <v>0</v>
          </cell>
          <cell r="V1435">
            <v>0</v>
          </cell>
          <cell r="W1435">
            <v>0</v>
          </cell>
        </row>
        <row r="1436">
          <cell r="I1436" t="str">
            <v>San Bernardino-Cardiff-Colton: Recable 370 feet of 1750 kcmil with 2000 CU.</v>
          </cell>
          <cell r="J1436">
            <v>40695</v>
          </cell>
          <cell r="N1436">
            <v>0</v>
          </cell>
          <cell r="O1436">
            <v>0</v>
          </cell>
          <cell r="P1436">
            <v>45000</v>
          </cell>
          <cell r="Q1436">
            <v>69000</v>
          </cell>
          <cell r="R1436">
            <v>0</v>
          </cell>
          <cell r="S1436">
            <v>0</v>
          </cell>
          <cell r="T1436">
            <v>0</v>
          </cell>
          <cell r="U1436">
            <v>0</v>
          </cell>
          <cell r="V1436">
            <v>0</v>
          </cell>
          <cell r="W1436">
            <v>0</v>
          </cell>
        </row>
        <row r="1437">
          <cell r="O1437">
            <v>0</v>
          </cell>
          <cell r="P1437">
            <v>45000</v>
          </cell>
          <cell r="Q1437">
            <v>69000</v>
          </cell>
          <cell r="R1437">
            <v>0</v>
          </cell>
          <cell r="S1437">
            <v>0</v>
          </cell>
          <cell r="T1437">
            <v>0</v>
          </cell>
          <cell r="U1437">
            <v>0</v>
          </cell>
          <cell r="V1437">
            <v>0</v>
          </cell>
          <cell r="W1437">
            <v>0</v>
          </cell>
        </row>
        <row r="1438">
          <cell r="I1438" t="str">
            <v>Valley: install 115kv GIS breaker for low side of 3AA &amp; 4AA banks.</v>
          </cell>
          <cell r="J1438">
            <v>40940</v>
          </cell>
          <cell r="N1438">
            <v>0</v>
          </cell>
          <cell r="O1438">
            <v>0</v>
          </cell>
          <cell r="P1438">
            <v>200000</v>
          </cell>
          <cell r="Q1438">
            <v>7800000</v>
          </cell>
          <cell r="R1438">
            <v>2000000</v>
          </cell>
          <cell r="S1438">
            <v>0</v>
          </cell>
          <cell r="T1438">
            <v>0</v>
          </cell>
          <cell r="U1438">
            <v>0</v>
          </cell>
          <cell r="V1438">
            <v>0</v>
          </cell>
          <cell r="W1438">
            <v>0</v>
          </cell>
        </row>
        <row r="1439">
          <cell r="O1439">
            <v>0</v>
          </cell>
          <cell r="P1439">
            <v>200000</v>
          </cell>
          <cell r="Q1439">
            <v>7800000</v>
          </cell>
          <cell r="R1439">
            <v>2000000</v>
          </cell>
          <cell r="S1439">
            <v>0</v>
          </cell>
          <cell r="T1439">
            <v>0</v>
          </cell>
          <cell r="U1439">
            <v>0</v>
          </cell>
          <cell r="V1439">
            <v>0</v>
          </cell>
          <cell r="W1439">
            <v>0</v>
          </cell>
        </row>
        <row r="1440">
          <cell r="I1440" t="str">
            <v>Johanna: increase transformer capacity from 560 to 840 MVA.</v>
          </cell>
          <cell r="J1440">
            <v>41426</v>
          </cell>
          <cell r="N1440">
            <v>0</v>
          </cell>
          <cell r="O1440">
            <v>0</v>
          </cell>
          <cell r="P1440">
            <v>0</v>
          </cell>
          <cell r="Q1440">
            <v>0</v>
          </cell>
          <cell r="R1440">
            <v>1129000</v>
          </cell>
          <cell r="S1440">
            <v>10657000</v>
          </cell>
          <cell r="T1440">
            <v>0</v>
          </cell>
          <cell r="U1440">
            <v>0</v>
          </cell>
          <cell r="V1440">
            <v>0</v>
          </cell>
          <cell r="W1440">
            <v>0</v>
          </cell>
        </row>
        <row r="1441">
          <cell r="O1441">
            <v>0</v>
          </cell>
          <cell r="P1441">
            <v>0</v>
          </cell>
          <cell r="Q1441">
            <v>0</v>
          </cell>
          <cell r="R1441">
            <v>1129000</v>
          </cell>
          <cell r="S1441">
            <v>10657000</v>
          </cell>
          <cell r="T1441">
            <v>0</v>
          </cell>
          <cell r="U1441">
            <v>0</v>
          </cell>
          <cell r="V1441">
            <v>0</v>
          </cell>
          <cell r="W1441">
            <v>0</v>
          </cell>
        </row>
        <row r="1442">
          <cell r="I1442" t="str">
            <v>Mira Loma-Bain-Metalcan: replace PS 487 with remote transmission switch (RTS)</v>
          </cell>
          <cell r="J1442">
            <v>41426</v>
          </cell>
          <cell r="N1442">
            <v>0</v>
          </cell>
          <cell r="O1442">
            <v>0</v>
          </cell>
          <cell r="P1442">
            <v>0</v>
          </cell>
          <cell r="Q1442">
            <v>0</v>
          </cell>
          <cell r="R1442">
            <v>0</v>
          </cell>
          <cell r="S1442">
            <v>50000</v>
          </cell>
          <cell r="T1442">
            <v>0</v>
          </cell>
          <cell r="U1442">
            <v>0</v>
          </cell>
          <cell r="V1442">
            <v>0</v>
          </cell>
          <cell r="W1442">
            <v>0</v>
          </cell>
        </row>
        <row r="1443">
          <cell r="O1443">
            <v>0</v>
          </cell>
          <cell r="P1443">
            <v>0</v>
          </cell>
          <cell r="Q1443">
            <v>0</v>
          </cell>
          <cell r="R1443">
            <v>0</v>
          </cell>
          <cell r="S1443">
            <v>50000</v>
          </cell>
          <cell r="T1443">
            <v>0</v>
          </cell>
          <cell r="U1443">
            <v>0</v>
          </cell>
          <cell r="V1443">
            <v>0</v>
          </cell>
          <cell r="W1443">
            <v>0</v>
          </cell>
        </row>
        <row r="1444">
          <cell r="I1444" t="str">
            <v>Etiwanda-Declez #1: upgrade 1.4 miles of 4/0 cu. &amp; .51 miles of 336 &amp; .6 miles of 1750 &amp;1.91 miles of 954 &amp; .6 miles of 2000 cu</v>
          </cell>
          <cell r="J1444">
            <v>41426</v>
          </cell>
          <cell r="N1444">
            <v>0</v>
          </cell>
          <cell r="O1444">
            <v>0</v>
          </cell>
          <cell r="P1444">
            <v>0</v>
          </cell>
          <cell r="Q1444">
            <v>0</v>
          </cell>
          <cell r="R1444">
            <v>0</v>
          </cell>
          <cell r="S1444">
            <v>1331000</v>
          </cell>
          <cell r="T1444">
            <v>0</v>
          </cell>
          <cell r="U1444">
            <v>0</v>
          </cell>
          <cell r="V1444">
            <v>0</v>
          </cell>
          <cell r="W1444">
            <v>0</v>
          </cell>
        </row>
        <row r="1445">
          <cell r="O1445">
            <v>0</v>
          </cell>
          <cell r="P1445">
            <v>0</v>
          </cell>
          <cell r="Q1445">
            <v>0</v>
          </cell>
          <cell r="R1445">
            <v>0</v>
          </cell>
          <cell r="S1445">
            <v>1331000</v>
          </cell>
          <cell r="T1445">
            <v>0</v>
          </cell>
          <cell r="U1445">
            <v>0</v>
          </cell>
          <cell r="V1445">
            <v>0</v>
          </cell>
          <cell r="W1445">
            <v>0</v>
          </cell>
        </row>
        <row r="1446">
          <cell r="I1446" t="str">
            <v>Etiwanda-Inland-Wimbledon: upgrade .04 miles to 954</v>
          </cell>
          <cell r="J1446">
            <v>41426</v>
          </cell>
          <cell r="N1446">
            <v>0</v>
          </cell>
          <cell r="O1446">
            <v>0</v>
          </cell>
          <cell r="P1446">
            <v>0</v>
          </cell>
          <cell r="Q1446">
            <v>0</v>
          </cell>
          <cell r="R1446">
            <v>0</v>
          </cell>
          <cell r="S1446">
            <v>50000</v>
          </cell>
          <cell r="T1446">
            <v>0</v>
          </cell>
          <cell r="U1446">
            <v>0</v>
          </cell>
          <cell r="V1446">
            <v>0</v>
          </cell>
          <cell r="W1446">
            <v>0</v>
          </cell>
        </row>
        <row r="1447">
          <cell r="O1447">
            <v>0</v>
          </cell>
          <cell r="P1447">
            <v>0</v>
          </cell>
          <cell r="Q1447">
            <v>0</v>
          </cell>
          <cell r="R1447">
            <v>0</v>
          </cell>
          <cell r="S1447">
            <v>50000</v>
          </cell>
          <cell r="T1447">
            <v>0</v>
          </cell>
          <cell r="U1447">
            <v>0</v>
          </cell>
          <cell r="V1447">
            <v>0</v>
          </cell>
          <cell r="W1447">
            <v>0</v>
          </cell>
        </row>
        <row r="1448">
          <cell r="I1448" t="str">
            <v>Moorpark: rearrange 66kv lines to form new 66kv line</v>
          </cell>
          <cell r="J1448">
            <v>41426</v>
          </cell>
          <cell r="N1448">
            <v>0</v>
          </cell>
          <cell r="O1448">
            <v>0</v>
          </cell>
          <cell r="P1448">
            <v>0</v>
          </cell>
          <cell r="Q1448">
            <v>0</v>
          </cell>
          <cell r="R1448">
            <v>2000000</v>
          </cell>
          <cell r="S1448">
            <v>10000000</v>
          </cell>
          <cell r="T1448">
            <v>0</v>
          </cell>
          <cell r="U1448">
            <v>0</v>
          </cell>
          <cell r="V1448">
            <v>0</v>
          </cell>
          <cell r="W1448">
            <v>0</v>
          </cell>
        </row>
        <row r="1449">
          <cell r="O1449">
            <v>0</v>
          </cell>
          <cell r="P1449">
            <v>0</v>
          </cell>
          <cell r="Q1449">
            <v>0</v>
          </cell>
          <cell r="R1449">
            <v>2000000</v>
          </cell>
          <cell r="S1449">
            <v>10000000</v>
          </cell>
          <cell r="T1449">
            <v>0</v>
          </cell>
          <cell r="U1449">
            <v>0</v>
          </cell>
          <cell r="V1449">
            <v>0</v>
          </cell>
          <cell r="W1449">
            <v>0</v>
          </cell>
        </row>
        <row r="1450">
          <cell r="I1450" t="str">
            <v>Borrego: add 1-66kv position</v>
          </cell>
          <cell r="J1450">
            <v>42522</v>
          </cell>
          <cell r="N1450">
            <v>0</v>
          </cell>
          <cell r="O1450">
            <v>0</v>
          </cell>
          <cell r="P1450">
            <v>0</v>
          </cell>
          <cell r="Q1450">
            <v>0</v>
          </cell>
          <cell r="R1450">
            <v>0</v>
          </cell>
          <cell r="S1450">
            <v>0</v>
          </cell>
          <cell r="T1450">
            <v>0</v>
          </cell>
          <cell r="U1450">
            <v>100000</v>
          </cell>
          <cell r="V1450">
            <v>436000</v>
          </cell>
          <cell r="W1450">
            <v>0</v>
          </cell>
        </row>
        <row r="1451">
          <cell r="I1451" t="str">
            <v xml:space="preserve">Borrego-Niguel: split Borrego-Moulton-Niguel </v>
          </cell>
          <cell r="J1451">
            <v>42522</v>
          </cell>
          <cell r="N1451">
            <v>0</v>
          </cell>
          <cell r="O1451">
            <v>0</v>
          </cell>
          <cell r="P1451">
            <v>0</v>
          </cell>
          <cell r="Q1451">
            <v>0</v>
          </cell>
          <cell r="R1451">
            <v>0</v>
          </cell>
          <cell r="S1451">
            <v>0</v>
          </cell>
          <cell r="T1451">
            <v>0</v>
          </cell>
          <cell r="U1451">
            <v>1000000</v>
          </cell>
          <cell r="V1451">
            <v>2200000</v>
          </cell>
          <cell r="W1451">
            <v>0</v>
          </cell>
        </row>
        <row r="1452">
          <cell r="I1452" t="str">
            <v>Limestone: add 1-66kv position</v>
          </cell>
          <cell r="J1452">
            <v>42522</v>
          </cell>
          <cell r="N1452">
            <v>0</v>
          </cell>
          <cell r="O1452">
            <v>0</v>
          </cell>
          <cell r="P1452">
            <v>0</v>
          </cell>
          <cell r="Q1452">
            <v>0</v>
          </cell>
          <cell r="R1452">
            <v>0</v>
          </cell>
          <cell r="S1452">
            <v>0</v>
          </cell>
          <cell r="T1452">
            <v>0</v>
          </cell>
          <cell r="U1452">
            <v>100000</v>
          </cell>
          <cell r="V1452">
            <v>436000</v>
          </cell>
          <cell r="W1452">
            <v>0</v>
          </cell>
        </row>
        <row r="1453">
          <cell r="I1453" t="str">
            <v>Moulton: add 1-66kv position</v>
          </cell>
          <cell r="J1453">
            <v>42522</v>
          </cell>
          <cell r="N1453">
            <v>0</v>
          </cell>
          <cell r="O1453">
            <v>0</v>
          </cell>
          <cell r="P1453">
            <v>0</v>
          </cell>
          <cell r="Q1453">
            <v>0</v>
          </cell>
          <cell r="R1453">
            <v>0</v>
          </cell>
          <cell r="S1453">
            <v>0</v>
          </cell>
          <cell r="T1453">
            <v>0</v>
          </cell>
          <cell r="U1453">
            <v>100000</v>
          </cell>
          <cell r="V1453">
            <v>436000</v>
          </cell>
          <cell r="W1453">
            <v>0</v>
          </cell>
        </row>
        <row r="1454">
          <cell r="I1454" t="str">
            <v xml:space="preserve">Moulton-Niguel: split Borrego-Moulton-Niguel </v>
          </cell>
          <cell r="J1454">
            <v>42522</v>
          </cell>
          <cell r="N1454">
            <v>0</v>
          </cell>
          <cell r="O1454">
            <v>0</v>
          </cell>
          <cell r="P1454">
            <v>0</v>
          </cell>
          <cell r="Q1454">
            <v>0</v>
          </cell>
          <cell r="R1454">
            <v>0</v>
          </cell>
          <cell r="S1454">
            <v>0</v>
          </cell>
          <cell r="T1454">
            <v>0</v>
          </cell>
          <cell r="U1454">
            <v>900000</v>
          </cell>
          <cell r="V1454">
            <v>1300000</v>
          </cell>
          <cell r="W1454">
            <v>0</v>
          </cell>
        </row>
        <row r="1455">
          <cell r="I1455" t="str">
            <v>Niguel: add 1-66kv position</v>
          </cell>
          <cell r="J1455">
            <v>42522</v>
          </cell>
          <cell r="N1455">
            <v>0</v>
          </cell>
          <cell r="O1455">
            <v>0</v>
          </cell>
          <cell r="P1455">
            <v>0</v>
          </cell>
          <cell r="Q1455">
            <v>0</v>
          </cell>
          <cell r="R1455">
            <v>0</v>
          </cell>
          <cell r="S1455">
            <v>0</v>
          </cell>
          <cell r="T1455">
            <v>0</v>
          </cell>
          <cell r="U1455">
            <v>100000</v>
          </cell>
          <cell r="V1455">
            <v>436000</v>
          </cell>
          <cell r="W1455">
            <v>0</v>
          </cell>
        </row>
        <row r="1456">
          <cell r="I1456" t="str">
            <v>Santiago-Limestone-Moulton: reconductor</v>
          </cell>
          <cell r="J1456">
            <v>42537</v>
          </cell>
          <cell r="N1456">
            <v>0</v>
          </cell>
          <cell r="O1456">
            <v>0</v>
          </cell>
          <cell r="P1456">
            <v>0</v>
          </cell>
          <cell r="Q1456">
            <v>0</v>
          </cell>
          <cell r="R1456">
            <v>0</v>
          </cell>
          <cell r="S1456">
            <v>0</v>
          </cell>
          <cell r="T1456">
            <v>0</v>
          </cell>
          <cell r="U1456">
            <v>900000</v>
          </cell>
          <cell r="V1456">
            <v>1300000</v>
          </cell>
          <cell r="W1456">
            <v>0</v>
          </cell>
        </row>
        <row r="1457">
          <cell r="I1457" t="str">
            <v>Viejo-Borrego-Moulton: build 10 miles of 954</v>
          </cell>
          <cell r="J1457">
            <v>42522</v>
          </cell>
          <cell r="N1457">
            <v>0</v>
          </cell>
          <cell r="O1457">
            <v>0</v>
          </cell>
          <cell r="P1457">
            <v>0</v>
          </cell>
          <cell r="Q1457">
            <v>0</v>
          </cell>
          <cell r="R1457">
            <v>0</v>
          </cell>
          <cell r="S1457">
            <v>0</v>
          </cell>
          <cell r="T1457">
            <v>0</v>
          </cell>
          <cell r="U1457">
            <v>4000000</v>
          </cell>
          <cell r="V1457">
            <v>8700000</v>
          </cell>
          <cell r="W1457">
            <v>0</v>
          </cell>
        </row>
        <row r="1458">
          <cell r="I1458" t="str">
            <v>Viejo-Limestone #2: build 4.2 miles of 954</v>
          </cell>
          <cell r="J1458">
            <v>42522</v>
          </cell>
          <cell r="N1458">
            <v>0</v>
          </cell>
          <cell r="O1458">
            <v>0</v>
          </cell>
          <cell r="P1458">
            <v>0</v>
          </cell>
          <cell r="Q1458">
            <v>0</v>
          </cell>
          <cell r="R1458">
            <v>0</v>
          </cell>
          <cell r="S1458">
            <v>0</v>
          </cell>
          <cell r="T1458">
            <v>0</v>
          </cell>
          <cell r="U1458">
            <v>1000000</v>
          </cell>
          <cell r="V1458">
            <v>4300000</v>
          </cell>
          <cell r="W1458">
            <v>0</v>
          </cell>
        </row>
        <row r="1459">
          <cell r="I1459" t="str">
            <v>Viejo: increase transformer capacity from 560 to 840 MVA</v>
          </cell>
          <cell r="J1459">
            <v>42522</v>
          </cell>
          <cell r="N1459">
            <v>0</v>
          </cell>
          <cell r="O1459">
            <v>0</v>
          </cell>
          <cell r="P1459">
            <v>0</v>
          </cell>
          <cell r="Q1459">
            <v>0</v>
          </cell>
          <cell r="R1459">
            <v>0</v>
          </cell>
          <cell r="S1459">
            <v>0</v>
          </cell>
          <cell r="T1459">
            <v>0</v>
          </cell>
          <cell r="U1459">
            <v>1500000</v>
          </cell>
          <cell r="V1459">
            <v>6958000</v>
          </cell>
          <cell r="W1459">
            <v>0</v>
          </cell>
        </row>
        <row r="1460">
          <cell r="O1460">
            <v>0</v>
          </cell>
          <cell r="P1460">
            <v>0</v>
          </cell>
          <cell r="Q1460">
            <v>0</v>
          </cell>
          <cell r="R1460">
            <v>0</v>
          </cell>
          <cell r="S1460">
            <v>0</v>
          </cell>
          <cell r="T1460">
            <v>0</v>
          </cell>
          <cell r="U1460">
            <v>9700000</v>
          </cell>
          <cell r="V1460">
            <v>26502000</v>
          </cell>
          <cell r="W1460">
            <v>0</v>
          </cell>
        </row>
        <row r="1461">
          <cell r="I1461" t="str">
            <v>Sandstone: New 220/66kv, 560 MVA station</v>
          </cell>
          <cell r="J1461">
            <v>42887</v>
          </cell>
          <cell r="N1461">
            <v>40</v>
          </cell>
          <cell r="O1461">
            <v>0</v>
          </cell>
          <cell r="P1461">
            <v>0</v>
          </cell>
          <cell r="Q1461">
            <v>0</v>
          </cell>
          <cell r="R1461">
            <v>300000</v>
          </cell>
          <cell r="S1461">
            <v>1000000</v>
          </cell>
          <cell r="T1461">
            <v>5000000</v>
          </cell>
          <cell r="U1461">
            <v>20000000</v>
          </cell>
          <cell r="V1461">
            <v>50000000</v>
          </cell>
          <cell r="W1461">
            <v>33700000</v>
          </cell>
        </row>
        <row r="1462">
          <cell r="O1462">
            <v>0</v>
          </cell>
          <cell r="P1462">
            <v>0</v>
          </cell>
          <cell r="Q1462">
            <v>0</v>
          </cell>
          <cell r="R1462">
            <v>300000</v>
          </cell>
          <cell r="S1462">
            <v>1000000</v>
          </cell>
          <cell r="T1462">
            <v>5000000</v>
          </cell>
          <cell r="U1462">
            <v>20000000</v>
          </cell>
          <cell r="V1462">
            <v>50000000</v>
          </cell>
          <cell r="W1462">
            <v>33700000</v>
          </cell>
        </row>
        <row r="1463">
          <cell r="I1463" t="str">
            <v>Valley-Auld: S/T lines</v>
          </cell>
          <cell r="J1463">
            <v>42887</v>
          </cell>
          <cell r="N1463">
            <v>0</v>
          </cell>
          <cell r="O1463">
            <v>0</v>
          </cell>
          <cell r="P1463">
            <v>0</v>
          </cell>
          <cell r="Q1463">
            <v>0</v>
          </cell>
          <cell r="R1463">
            <v>0</v>
          </cell>
          <cell r="S1463">
            <v>0</v>
          </cell>
          <cell r="T1463">
            <v>0</v>
          </cell>
          <cell r="U1463">
            <v>0</v>
          </cell>
          <cell r="V1463">
            <v>0</v>
          </cell>
          <cell r="W1463">
            <v>20000000</v>
          </cell>
        </row>
        <row r="1464">
          <cell r="I1464" t="str">
            <v>Auld: construct a new 500/115kv station</v>
          </cell>
          <cell r="J1464">
            <v>42887</v>
          </cell>
          <cell r="N1464">
            <v>30</v>
          </cell>
          <cell r="O1464">
            <v>0</v>
          </cell>
          <cell r="P1464">
            <v>0</v>
          </cell>
          <cell r="Q1464">
            <v>0</v>
          </cell>
          <cell r="R1464">
            <v>0</v>
          </cell>
          <cell r="S1464">
            <v>0</v>
          </cell>
          <cell r="T1464">
            <v>0</v>
          </cell>
          <cell r="U1464">
            <v>0</v>
          </cell>
          <cell r="V1464">
            <v>0</v>
          </cell>
          <cell r="W1464">
            <v>120000000</v>
          </cell>
        </row>
        <row r="1465">
          <cell r="I1465" t="str">
            <v xml:space="preserve">Valley-Auld: construct two new 500kv lines </v>
          </cell>
          <cell r="J1465">
            <v>42887</v>
          </cell>
          <cell r="N1465">
            <v>100</v>
          </cell>
          <cell r="O1465">
            <v>0</v>
          </cell>
          <cell r="P1465">
            <v>0</v>
          </cell>
          <cell r="Q1465">
            <v>0</v>
          </cell>
          <cell r="R1465">
            <v>0</v>
          </cell>
          <cell r="S1465">
            <v>0</v>
          </cell>
          <cell r="T1465">
            <v>0</v>
          </cell>
          <cell r="U1465">
            <v>0</v>
          </cell>
          <cell r="V1465">
            <v>0</v>
          </cell>
          <cell r="W1465">
            <v>60000000</v>
          </cell>
        </row>
        <row r="1466">
          <cell r="O1466">
            <v>0</v>
          </cell>
          <cell r="P1466">
            <v>0</v>
          </cell>
          <cell r="Q1466">
            <v>0</v>
          </cell>
          <cell r="R1466">
            <v>0</v>
          </cell>
          <cell r="S1466">
            <v>0</v>
          </cell>
          <cell r="T1466">
            <v>0</v>
          </cell>
          <cell r="U1466">
            <v>0</v>
          </cell>
          <cell r="V1466">
            <v>0</v>
          </cell>
          <cell r="W1466">
            <v>200000000</v>
          </cell>
        </row>
        <row r="1467">
          <cell r="H1467" t="str">
            <v>800063649</v>
          </cell>
          <cell r="I1467" t="str">
            <v>SAN BERNARDINO</v>
          </cell>
          <cell r="J1467">
            <v>39965</v>
          </cell>
          <cell r="K1467" t="str">
            <v>T. Yim</v>
          </cell>
          <cell r="M1467">
            <v>100</v>
          </cell>
          <cell r="N1467">
            <v>100</v>
          </cell>
          <cell r="O1467">
            <v>549000</v>
          </cell>
          <cell r="P1467">
            <v>0</v>
          </cell>
          <cell r="Q1467">
            <v>0</v>
          </cell>
          <cell r="R1467">
            <v>0</v>
          </cell>
          <cell r="S1467">
            <v>0</v>
          </cell>
          <cell r="T1467">
            <v>0</v>
          </cell>
          <cell r="U1467">
            <v>0</v>
          </cell>
          <cell r="V1467">
            <v>0</v>
          </cell>
          <cell r="W1467">
            <v>0</v>
          </cell>
        </row>
        <row r="1468">
          <cell r="O1468">
            <v>549000</v>
          </cell>
          <cell r="P1468">
            <v>0</v>
          </cell>
          <cell r="Q1468">
            <v>0</v>
          </cell>
          <cell r="R1468">
            <v>0</v>
          </cell>
          <cell r="S1468">
            <v>0</v>
          </cell>
          <cell r="T1468">
            <v>0</v>
          </cell>
          <cell r="U1468">
            <v>0</v>
          </cell>
          <cell r="V1468">
            <v>0</v>
          </cell>
          <cell r="W1468">
            <v>0</v>
          </cell>
        </row>
        <row r="1469">
          <cell r="H1469" t="str">
            <v>800063416</v>
          </cell>
          <cell r="I1469" t="str">
            <v>CAMDEN SUB</v>
          </cell>
          <cell r="J1469">
            <v>39965</v>
          </cell>
          <cell r="K1469" t="str">
            <v>T. Yim</v>
          </cell>
          <cell r="M1469">
            <v>100</v>
          </cell>
          <cell r="N1469">
            <v>100</v>
          </cell>
          <cell r="O1469">
            <v>384000</v>
          </cell>
          <cell r="P1469">
            <v>0</v>
          </cell>
          <cell r="Q1469">
            <v>0</v>
          </cell>
          <cell r="R1469">
            <v>0</v>
          </cell>
          <cell r="S1469">
            <v>0</v>
          </cell>
          <cell r="T1469">
            <v>0</v>
          </cell>
          <cell r="U1469">
            <v>0</v>
          </cell>
          <cell r="V1469">
            <v>0</v>
          </cell>
          <cell r="W1469">
            <v>0</v>
          </cell>
        </row>
        <row r="1470">
          <cell r="O1470">
            <v>384000</v>
          </cell>
          <cell r="P1470">
            <v>0</v>
          </cell>
          <cell r="Q1470">
            <v>0</v>
          </cell>
          <cell r="R1470">
            <v>0</v>
          </cell>
          <cell r="S1470">
            <v>0</v>
          </cell>
          <cell r="T1470">
            <v>0</v>
          </cell>
          <cell r="U1470">
            <v>0</v>
          </cell>
          <cell r="V1470">
            <v>0</v>
          </cell>
          <cell r="W1470">
            <v>0</v>
          </cell>
        </row>
        <row r="1471">
          <cell r="H1471" t="str">
            <v>800062721</v>
          </cell>
          <cell r="I1471" t="str">
            <v>SAUGUS SIB</v>
          </cell>
          <cell r="J1471">
            <v>39965</v>
          </cell>
          <cell r="K1471" t="str">
            <v>T. Yim</v>
          </cell>
          <cell r="M1471">
            <v>100</v>
          </cell>
          <cell r="N1471">
            <v>100</v>
          </cell>
          <cell r="O1471">
            <v>500000</v>
          </cell>
          <cell r="P1471">
            <v>0</v>
          </cell>
          <cell r="Q1471">
            <v>0</v>
          </cell>
          <cell r="R1471">
            <v>0</v>
          </cell>
          <cell r="S1471">
            <v>0</v>
          </cell>
          <cell r="T1471">
            <v>0</v>
          </cell>
          <cell r="U1471">
            <v>0</v>
          </cell>
          <cell r="V1471">
            <v>0</v>
          </cell>
          <cell r="W1471">
            <v>0</v>
          </cell>
        </row>
        <row r="1472">
          <cell r="O1472">
            <v>500000</v>
          </cell>
          <cell r="P1472">
            <v>0</v>
          </cell>
          <cell r="Q1472">
            <v>0</v>
          </cell>
          <cell r="R1472">
            <v>0</v>
          </cell>
          <cell r="S1472">
            <v>0</v>
          </cell>
          <cell r="T1472">
            <v>0</v>
          </cell>
          <cell r="U1472">
            <v>0</v>
          </cell>
          <cell r="V1472">
            <v>0</v>
          </cell>
          <cell r="W1472">
            <v>0</v>
          </cell>
        </row>
        <row r="1473">
          <cell r="I1473" t="str">
            <v>Elizabeth Lake-Pitchgen: reconductor</v>
          </cell>
          <cell r="J1473">
            <v>41426</v>
          </cell>
          <cell r="N1473">
            <v>0</v>
          </cell>
          <cell r="O1473">
            <v>0</v>
          </cell>
          <cell r="P1473">
            <v>0</v>
          </cell>
          <cell r="Q1473">
            <v>0</v>
          </cell>
          <cell r="R1473">
            <v>900000</v>
          </cell>
          <cell r="S1473">
            <v>1736000</v>
          </cell>
          <cell r="T1473">
            <v>0</v>
          </cell>
          <cell r="U1473">
            <v>0</v>
          </cell>
          <cell r="V1473">
            <v>0</v>
          </cell>
          <cell r="W1473">
            <v>0</v>
          </cell>
        </row>
        <row r="1474">
          <cell r="O1474">
            <v>0</v>
          </cell>
          <cell r="P1474">
            <v>0</v>
          </cell>
          <cell r="Q1474">
            <v>0</v>
          </cell>
          <cell r="R1474">
            <v>900000</v>
          </cell>
          <cell r="S1474">
            <v>1736000</v>
          </cell>
          <cell r="T1474">
            <v>0</v>
          </cell>
          <cell r="U1474">
            <v>0</v>
          </cell>
          <cell r="V1474">
            <v>0</v>
          </cell>
          <cell r="W1474">
            <v>0</v>
          </cell>
        </row>
        <row r="1475">
          <cell r="I1475" t="str">
            <v>La Cienega-MWD Venice-Beverly-Colorado: reconductor</v>
          </cell>
          <cell r="J1475">
            <v>41426</v>
          </cell>
          <cell r="N1475">
            <v>0</v>
          </cell>
          <cell r="O1475">
            <v>0</v>
          </cell>
          <cell r="P1475">
            <v>0</v>
          </cell>
          <cell r="Q1475">
            <v>0</v>
          </cell>
          <cell r="R1475">
            <v>1000000</v>
          </cell>
          <cell r="S1475">
            <v>600000</v>
          </cell>
          <cell r="T1475">
            <v>0</v>
          </cell>
          <cell r="U1475">
            <v>0</v>
          </cell>
          <cell r="V1475">
            <v>0</v>
          </cell>
          <cell r="W1475">
            <v>0</v>
          </cell>
        </row>
        <row r="1476">
          <cell r="O1476">
            <v>0</v>
          </cell>
          <cell r="P1476">
            <v>0</v>
          </cell>
          <cell r="Q1476">
            <v>0</v>
          </cell>
          <cell r="R1476">
            <v>1000000</v>
          </cell>
          <cell r="S1476">
            <v>600000</v>
          </cell>
          <cell r="T1476">
            <v>0</v>
          </cell>
          <cell r="U1476">
            <v>0</v>
          </cell>
          <cell r="V1476">
            <v>0</v>
          </cell>
          <cell r="W1476">
            <v>0</v>
          </cell>
        </row>
        <row r="1477">
          <cell r="I1477" t="str">
            <v>La Cienega-MWD Venice-Beverly-Colorado: reconductor</v>
          </cell>
          <cell r="J1477">
            <v>41426</v>
          </cell>
          <cell r="N1477">
            <v>0</v>
          </cell>
          <cell r="O1477">
            <v>0</v>
          </cell>
          <cell r="P1477">
            <v>0</v>
          </cell>
          <cell r="Q1477">
            <v>0</v>
          </cell>
          <cell r="R1477">
            <v>2000000</v>
          </cell>
          <cell r="S1477">
            <v>2000000</v>
          </cell>
          <cell r="T1477">
            <v>0</v>
          </cell>
          <cell r="U1477">
            <v>0</v>
          </cell>
          <cell r="V1477">
            <v>0</v>
          </cell>
          <cell r="W1477">
            <v>0</v>
          </cell>
        </row>
        <row r="1478">
          <cell r="O1478">
            <v>0</v>
          </cell>
          <cell r="P1478">
            <v>0</v>
          </cell>
          <cell r="Q1478">
            <v>0</v>
          </cell>
          <cell r="R1478">
            <v>2000000</v>
          </cell>
          <cell r="S1478">
            <v>2000000</v>
          </cell>
          <cell r="T1478">
            <v>0</v>
          </cell>
          <cell r="U1478">
            <v>0</v>
          </cell>
          <cell r="V1478">
            <v>0</v>
          </cell>
          <cell r="W1478">
            <v>0</v>
          </cell>
        </row>
        <row r="1479">
          <cell r="I1479" t="str">
            <v>La Cienega-Beverly: reconductor</v>
          </cell>
          <cell r="J1479">
            <v>41426</v>
          </cell>
          <cell r="N1479">
            <v>0</v>
          </cell>
          <cell r="O1479">
            <v>0</v>
          </cell>
          <cell r="P1479">
            <v>0</v>
          </cell>
          <cell r="Q1479">
            <v>0</v>
          </cell>
          <cell r="R1479">
            <v>1000000</v>
          </cell>
          <cell r="S1479">
            <v>1000000</v>
          </cell>
          <cell r="T1479">
            <v>0</v>
          </cell>
          <cell r="U1479">
            <v>0</v>
          </cell>
          <cell r="V1479">
            <v>0</v>
          </cell>
          <cell r="W1479">
            <v>0</v>
          </cell>
        </row>
        <row r="1480">
          <cell r="O1480">
            <v>0</v>
          </cell>
          <cell r="P1480">
            <v>0</v>
          </cell>
          <cell r="Q1480">
            <v>0</v>
          </cell>
          <cell r="R1480">
            <v>1000000</v>
          </cell>
          <cell r="S1480">
            <v>1000000</v>
          </cell>
          <cell r="T1480">
            <v>0</v>
          </cell>
          <cell r="U1480">
            <v>0</v>
          </cell>
          <cell r="V1480">
            <v>0</v>
          </cell>
          <cell r="W1480">
            <v>0</v>
          </cell>
        </row>
        <row r="1481">
          <cell r="I1481" t="str">
            <v>Irvine: install 1-66kv line position</v>
          </cell>
          <cell r="J1481">
            <v>42156</v>
          </cell>
          <cell r="N1481">
            <v>0</v>
          </cell>
          <cell r="O1481">
            <v>0</v>
          </cell>
          <cell r="P1481">
            <v>0</v>
          </cell>
          <cell r="Q1481">
            <v>0</v>
          </cell>
          <cell r="R1481">
            <v>0</v>
          </cell>
          <cell r="S1481">
            <v>0</v>
          </cell>
          <cell r="T1481">
            <v>0</v>
          </cell>
          <cell r="U1481">
            <v>419000</v>
          </cell>
          <cell r="V1481">
            <v>0</v>
          </cell>
          <cell r="W1481">
            <v>0</v>
          </cell>
        </row>
        <row r="1482">
          <cell r="I1482" t="str">
            <v>Santiago: install 1-66kv line position</v>
          </cell>
          <cell r="J1482">
            <v>42156</v>
          </cell>
          <cell r="N1482">
            <v>0</v>
          </cell>
          <cell r="O1482">
            <v>0</v>
          </cell>
          <cell r="P1482">
            <v>0</v>
          </cell>
          <cell r="Q1482">
            <v>0</v>
          </cell>
          <cell r="R1482">
            <v>0</v>
          </cell>
          <cell r="S1482">
            <v>0</v>
          </cell>
          <cell r="T1482">
            <v>0</v>
          </cell>
          <cell r="U1482">
            <v>419000</v>
          </cell>
          <cell r="V1482">
            <v>0</v>
          </cell>
          <cell r="W1482">
            <v>0</v>
          </cell>
        </row>
        <row r="1483">
          <cell r="I1483" t="str">
            <v>Santiago-Irvine #3: new 66kv line</v>
          </cell>
          <cell r="J1483">
            <v>42156</v>
          </cell>
          <cell r="N1483">
            <v>0</v>
          </cell>
          <cell r="O1483">
            <v>0</v>
          </cell>
          <cell r="P1483">
            <v>0</v>
          </cell>
          <cell r="Q1483">
            <v>0</v>
          </cell>
          <cell r="R1483">
            <v>0</v>
          </cell>
          <cell r="S1483">
            <v>0</v>
          </cell>
          <cell r="T1483">
            <v>0</v>
          </cell>
          <cell r="U1483">
            <v>9804000</v>
          </cell>
          <cell r="V1483">
            <v>0</v>
          </cell>
          <cell r="W1483">
            <v>0</v>
          </cell>
        </row>
        <row r="1484">
          <cell r="O1484">
            <v>0</v>
          </cell>
          <cell r="P1484">
            <v>0</v>
          </cell>
          <cell r="Q1484">
            <v>0</v>
          </cell>
          <cell r="R1484">
            <v>0</v>
          </cell>
          <cell r="S1484">
            <v>0</v>
          </cell>
          <cell r="T1484">
            <v>0</v>
          </cell>
          <cell r="U1484">
            <v>10642000</v>
          </cell>
          <cell r="V1484">
            <v>0</v>
          </cell>
          <cell r="W1484">
            <v>0</v>
          </cell>
        </row>
        <row r="1485">
          <cell r="I1485" t="str">
            <v>Mira Loma-Bain-Pedley: reconductor</v>
          </cell>
          <cell r="J1485">
            <v>42156</v>
          </cell>
          <cell r="N1485">
            <v>0</v>
          </cell>
          <cell r="O1485">
            <v>0</v>
          </cell>
          <cell r="P1485">
            <v>0</v>
          </cell>
          <cell r="Q1485">
            <v>0</v>
          </cell>
          <cell r="R1485">
            <v>0</v>
          </cell>
          <cell r="S1485">
            <v>0</v>
          </cell>
          <cell r="T1485">
            <v>0</v>
          </cell>
          <cell r="U1485">
            <v>162000</v>
          </cell>
          <cell r="V1485">
            <v>0</v>
          </cell>
          <cell r="W1485">
            <v>0</v>
          </cell>
        </row>
        <row r="1486">
          <cell r="O1486">
            <v>0</v>
          </cell>
          <cell r="P1486">
            <v>0</v>
          </cell>
          <cell r="Q1486">
            <v>0</v>
          </cell>
          <cell r="R1486">
            <v>0</v>
          </cell>
          <cell r="S1486">
            <v>0</v>
          </cell>
          <cell r="T1486">
            <v>0</v>
          </cell>
          <cell r="U1486">
            <v>162000</v>
          </cell>
          <cell r="V1486">
            <v>0</v>
          </cell>
          <cell r="W1486">
            <v>0</v>
          </cell>
        </row>
        <row r="1487">
          <cell r="I1487" t="str">
            <v>Levy: upgrade cap bank to 14.4 MVAR</v>
          </cell>
          <cell r="J1487">
            <v>42156</v>
          </cell>
          <cell r="N1487">
            <v>0</v>
          </cell>
          <cell r="O1487">
            <v>0</v>
          </cell>
          <cell r="P1487">
            <v>0</v>
          </cell>
          <cell r="Q1487">
            <v>0</v>
          </cell>
          <cell r="R1487">
            <v>0</v>
          </cell>
          <cell r="S1487">
            <v>0</v>
          </cell>
          <cell r="T1487">
            <v>0</v>
          </cell>
          <cell r="U1487">
            <v>90000</v>
          </cell>
          <cell r="V1487">
            <v>0</v>
          </cell>
          <cell r="W1487">
            <v>0</v>
          </cell>
        </row>
        <row r="1488">
          <cell r="O1488">
            <v>0</v>
          </cell>
          <cell r="P1488">
            <v>0</v>
          </cell>
          <cell r="Q1488">
            <v>0</v>
          </cell>
          <cell r="R1488">
            <v>0</v>
          </cell>
          <cell r="S1488">
            <v>0</v>
          </cell>
          <cell r="T1488">
            <v>0</v>
          </cell>
          <cell r="U1488">
            <v>90000</v>
          </cell>
          <cell r="V1488">
            <v>0</v>
          </cell>
          <cell r="W1488">
            <v>0</v>
          </cell>
        </row>
        <row r="1489">
          <cell r="I1489" t="str">
            <v>Arbors-Archline: Bundle .78 miles of 1750 CLP</v>
          </cell>
          <cell r="J1489">
            <v>42522</v>
          </cell>
          <cell r="N1489">
            <v>0</v>
          </cell>
          <cell r="O1489">
            <v>0</v>
          </cell>
          <cell r="P1489">
            <v>0</v>
          </cell>
          <cell r="Q1489">
            <v>0</v>
          </cell>
          <cell r="R1489">
            <v>0</v>
          </cell>
          <cell r="S1489">
            <v>0</v>
          </cell>
          <cell r="T1489">
            <v>0</v>
          </cell>
          <cell r="U1489">
            <v>0</v>
          </cell>
          <cell r="V1489">
            <v>600000</v>
          </cell>
          <cell r="W1489">
            <v>0</v>
          </cell>
        </row>
        <row r="1490">
          <cell r="O1490">
            <v>0</v>
          </cell>
          <cell r="P1490">
            <v>0</v>
          </cell>
          <cell r="Q1490">
            <v>0</v>
          </cell>
          <cell r="R1490">
            <v>0</v>
          </cell>
          <cell r="S1490">
            <v>0</v>
          </cell>
          <cell r="T1490">
            <v>0</v>
          </cell>
          <cell r="U1490">
            <v>0</v>
          </cell>
          <cell r="V1490">
            <v>600000</v>
          </cell>
          <cell r="W1490">
            <v>0</v>
          </cell>
        </row>
        <row r="1491">
          <cell r="I1491" t="str">
            <v>Etiwanda-Declez-Linde: reconductor</v>
          </cell>
          <cell r="J1491">
            <v>42522</v>
          </cell>
          <cell r="N1491">
            <v>0</v>
          </cell>
          <cell r="O1491">
            <v>0</v>
          </cell>
          <cell r="P1491">
            <v>0</v>
          </cell>
          <cell r="Q1491">
            <v>0</v>
          </cell>
          <cell r="R1491">
            <v>0</v>
          </cell>
          <cell r="S1491">
            <v>0</v>
          </cell>
          <cell r="T1491">
            <v>0</v>
          </cell>
          <cell r="U1491">
            <v>0</v>
          </cell>
          <cell r="V1491">
            <v>50000</v>
          </cell>
          <cell r="W1491">
            <v>0</v>
          </cell>
        </row>
        <row r="1492">
          <cell r="O1492">
            <v>0</v>
          </cell>
          <cell r="P1492">
            <v>0</v>
          </cell>
          <cell r="Q1492">
            <v>0</v>
          </cell>
          <cell r="R1492">
            <v>0</v>
          </cell>
          <cell r="S1492">
            <v>0</v>
          </cell>
          <cell r="T1492">
            <v>0</v>
          </cell>
          <cell r="U1492">
            <v>0</v>
          </cell>
          <cell r="V1492">
            <v>50000</v>
          </cell>
          <cell r="W1492">
            <v>0</v>
          </cell>
        </row>
        <row r="1493">
          <cell r="I1493" t="str">
            <v>Johanna-Camden-Fairview: open shields</v>
          </cell>
          <cell r="J1493">
            <v>42887</v>
          </cell>
          <cell r="N1493">
            <v>0</v>
          </cell>
          <cell r="O1493">
            <v>0</v>
          </cell>
          <cell r="P1493">
            <v>0</v>
          </cell>
          <cell r="Q1493">
            <v>0</v>
          </cell>
          <cell r="R1493">
            <v>0</v>
          </cell>
          <cell r="S1493">
            <v>0</v>
          </cell>
          <cell r="T1493">
            <v>0</v>
          </cell>
          <cell r="U1493">
            <v>0</v>
          </cell>
          <cell r="V1493">
            <v>0</v>
          </cell>
          <cell r="W1493">
            <v>55000</v>
          </cell>
        </row>
        <row r="1494">
          <cell r="O1494">
            <v>0</v>
          </cell>
          <cell r="P1494">
            <v>0</v>
          </cell>
          <cell r="Q1494">
            <v>0</v>
          </cell>
          <cell r="R1494">
            <v>0</v>
          </cell>
          <cell r="S1494">
            <v>0</v>
          </cell>
          <cell r="T1494">
            <v>0</v>
          </cell>
          <cell r="U1494">
            <v>0</v>
          </cell>
          <cell r="V1494">
            <v>0</v>
          </cell>
          <cell r="W1494">
            <v>55000</v>
          </cell>
        </row>
        <row r="1495">
          <cell r="I1495" t="str">
            <v>Eagle Rock-MacNeil #1: reconductor</v>
          </cell>
          <cell r="J1495">
            <v>42887</v>
          </cell>
          <cell r="N1495">
            <v>0</v>
          </cell>
          <cell r="O1495">
            <v>0</v>
          </cell>
          <cell r="P1495">
            <v>0</v>
          </cell>
          <cell r="Q1495">
            <v>0</v>
          </cell>
          <cell r="R1495">
            <v>0</v>
          </cell>
          <cell r="S1495">
            <v>0</v>
          </cell>
          <cell r="T1495">
            <v>0</v>
          </cell>
          <cell r="U1495">
            <v>0</v>
          </cell>
          <cell r="V1495">
            <v>95000</v>
          </cell>
          <cell r="W1495">
            <v>285000</v>
          </cell>
        </row>
        <row r="1496">
          <cell r="O1496">
            <v>0</v>
          </cell>
          <cell r="P1496">
            <v>0</v>
          </cell>
          <cell r="Q1496">
            <v>0</v>
          </cell>
          <cell r="R1496">
            <v>0</v>
          </cell>
          <cell r="S1496">
            <v>0</v>
          </cell>
          <cell r="T1496">
            <v>0</v>
          </cell>
          <cell r="U1496">
            <v>0</v>
          </cell>
          <cell r="V1496">
            <v>95000</v>
          </cell>
          <cell r="W1496">
            <v>285000</v>
          </cell>
        </row>
        <row r="1497">
          <cell r="I1497" t="str">
            <v>La Cienega-Culver-Sony: reconductor</v>
          </cell>
          <cell r="J1497">
            <v>42887</v>
          </cell>
          <cell r="N1497">
            <v>0</v>
          </cell>
          <cell r="O1497">
            <v>0</v>
          </cell>
          <cell r="P1497">
            <v>0</v>
          </cell>
          <cell r="Q1497">
            <v>0</v>
          </cell>
          <cell r="R1497">
            <v>0</v>
          </cell>
          <cell r="S1497">
            <v>0</v>
          </cell>
          <cell r="T1497">
            <v>0</v>
          </cell>
          <cell r="U1497">
            <v>0</v>
          </cell>
          <cell r="V1497">
            <v>100000</v>
          </cell>
          <cell r="W1497">
            <v>1380000</v>
          </cell>
        </row>
        <row r="1498">
          <cell r="O1498">
            <v>0</v>
          </cell>
          <cell r="P1498">
            <v>0</v>
          </cell>
          <cell r="Q1498">
            <v>0</v>
          </cell>
          <cell r="R1498">
            <v>0</v>
          </cell>
          <cell r="S1498">
            <v>0</v>
          </cell>
          <cell r="T1498">
            <v>0</v>
          </cell>
          <cell r="U1498">
            <v>0</v>
          </cell>
          <cell r="V1498">
            <v>100000</v>
          </cell>
          <cell r="W1498">
            <v>1380000</v>
          </cell>
        </row>
        <row r="1499">
          <cell r="H1499">
            <v>800148309</v>
          </cell>
          <cell r="I1499" t="str">
            <v>LUGO: REPLACE (3) 220 KV CB'S KRAMER NO 1, PISGAH NO. 2, TIE NO. 3 (662, 622, 532).</v>
          </cell>
          <cell r="J1499">
            <v>40178</v>
          </cell>
          <cell r="P1499">
            <v>0</v>
          </cell>
          <cell r="Q1499">
            <v>0</v>
          </cell>
        </row>
        <row r="1500">
          <cell r="O1500">
            <v>0</v>
          </cell>
          <cell r="P1500">
            <v>0</v>
          </cell>
          <cell r="Q1500">
            <v>0</v>
          </cell>
          <cell r="R1500">
            <v>0</v>
          </cell>
          <cell r="S1500">
            <v>0</v>
          </cell>
          <cell r="T1500">
            <v>0</v>
          </cell>
          <cell r="U1500">
            <v>0</v>
          </cell>
          <cell r="V1500">
            <v>0</v>
          </cell>
          <cell r="W1500">
            <v>0</v>
          </cell>
        </row>
        <row r="1501">
          <cell r="H1501">
            <v>800113144</v>
          </cell>
          <cell r="I1501" t="str">
            <v>TERRA-GEN DIXIE VALLEY PROJECT - ADDITIONAL 10MW OF CAPACITY</v>
          </cell>
          <cell r="J1501">
            <v>40687</v>
          </cell>
          <cell r="P1501">
            <v>0</v>
          </cell>
          <cell r="Q1501">
            <v>0</v>
          </cell>
        </row>
        <row r="1502">
          <cell r="O1502">
            <v>0</v>
          </cell>
          <cell r="P1502">
            <v>0</v>
          </cell>
          <cell r="Q1502">
            <v>0</v>
          </cell>
          <cell r="R1502">
            <v>0</v>
          </cell>
          <cell r="S1502">
            <v>0</v>
          </cell>
          <cell r="T1502">
            <v>0</v>
          </cell>
          <cell r="U1502">
            <v>0</v>
          </cell>
          <cell r="V1502">
            <v>0</v>
          </cell>
          <cell r="W1502">
            <v>0</v>
          </cell>
        </row>
        <row r="1503">
          <cell r="I1503" t="str">
            <v>Replace circuit breakers No. 59, 60, 63, 64, 71, 72, 73, 74, 75, and 76 rated at 21.9kA with 31.5kA breakers.  (PWEE# 25508)</v>
          </cell>
          <cell r="J1503">
            <v>40695</v>
          </cell>
          <cell r="N1503">
            <v>0</v>
          </cell>
          <cell r="P1503">
            <v>500000</v>
          </cell>
          <cell r="Q1503">
            <v>0</v>
          </cell>
        </row>
        <row r="1504">
          <cell r="O1504">
            <v>0</v>
          </cell>
          <cell r="P1504">
            <v>500000</v>
          </cell>
          <cell r="Q1504">
            <v>0</v>
          </cell>
          <cell r="R1504">
            <v>0</v>
          </cell>
          <cell r="S1504">
            <v>0</v>
          </cell>
          <cell r="T1504">
            <v>0</v>
          </cell>
          <cell r="U1504">
            <v>0</v>
          </cell>
          <cell r="V1504">
            <v>0</v>
          </cell>
          <cell r="W1504">
            <v>0</v>
          </cell>
        </row>
        <row r="1505">
          <cell r="H1505">
            <v>800135527</v>
          </cell>
          <cell r="I1505" t="str">
            <v>Rio Hondo: Equip the 230kV A-Banks at positions 2, 3, 9 &amp; 10 with double breaker configuration.</v>
          </cell>
          <cell r="J1505">
            <v>40299</v>
          </cell>
          <cell r="M1505">
            <v>100</v>
          </cell>
          <cell r="N1505">
            <v>100</v>
          </cell>
          <cell r="O1505">
            <v>1850000</v>
          </cell>
          <cell r="P1505">
            <v>8646100.7083999999</v>
          </cell>
        </row>
        <row r="1506">
          <cell r="O1506">
            <v>1850000</v>
          </cell>
          <cell r="P1506">
            <v>8646100.7083999999</v>
          </cell>
          <cell r="Q1506">
            <v>0</v>
          </cell>
          <cell r="R1506">
            <v>0</v>
          </cell>
          <cell r="S1506">
            <v>0</v>
          </cell>
          <cell r="T1506">
            <v>0</v>
          </cell>
          <cell r="U1506">
            <v>0</v>
          </cell>
          <cell r="V1506">
            <v>0</v>
          </cell>
          <cell r="W1506">
            <v>0</v>
          </cell>
        </row>
        <row r="1507">
          <cell r="H1507">
            <v>800116886</v>
          </cell>
          <cell r="I1507" t="str">
            <v>ELDORADO SUB: INSTALL EMERGENCY GENERATOR</v>
          </cell>
          <cell r="J1507">
            <v>39934</v>
          </cell>
          <cell r="M1507">
            <v>100</v>
          </cell>
          <cell r="N1507">
            <v>100</v>
          </cell>
          <cell r="O1507">
            <v>700000</v>
          </cell>
        </row>
        <row r="1508">
          <cell r="O1508">
            <v>700000</v>
          </cell>
          <cell r="P1508">
            <v>0</v>
          </cell>
          <cell r="Q1508">
            <v>0</v>
          </cell>
          <cell r="R1508">
            <v>0</v>
          </cell>
          <cell r="S1508">
            <v>0</v>
          </cell>
          <cell r="T1508">
            <v>0</v>
          </cell>
          <cell r="U1508">
            <v>0</v>
          </cell>
          <cell r="V1508">
            <v>0</v>
          </cell>
          <cell r="W1508">
            <v>0</v>
          </cell>
        </row>
        <row r="1509">
          <cell r="H1509">
            <v>800134871</v>
          </cell>
          <cell r="I1509" t="str">
            <v>Install line monitoring relays to monitor status of the El Nido-La Fresa #3 and #4 230-kV lines. Install relays to trip El Nido sub A-bank CB’s if system is armed &amp; outage of 2 of the 3 monitored lines takes place.   (El Nido Area LCR Mitigation Project)</v>
          </cell>
          <cell r="J1509">
            <v>39965</v>
          </cell>
          <cell r="N1509">
            <v>100</v>
          </cell>
          <cell r="O1509">
            <v>0</v>
          </cell>
        </row>
        <row r="1510">
          <cell r="H1510">
            <v>800134869</v>
          </cell>
          <cell r="I1510" t="str">
            <v>Install line monitoring relays to monitor status of the La Cienega-La Fresa 230-kV line. Install relays to trip La Cienega sub A-bank CB’s if system is armed &amp; outage of 2 of the 3 monitored lines takes place.  (El Nido Area LCR Mitigation Project)</v>
          </cell>
          <cell r="J1510">
            <v>39965</v>
          </cell>
          <cell r="N1510">
            <v>100</v>
          </cell>
          <cell r="O1510">
            <v>0</v>
          </cell>
        </row>
        <row r="1511">
          <cell r="H1511">
            <v>800134868</v>
          </cell>
          <cell r="I1511" t="str">
            <v>Install line monitoring relays to monitor status of the La Cienega-La Fresa 230-kV, El Nido-La Fresa #3 &amp; El Nido-La Fresa #4 230-kV lines.  (El Nido Area LCR Mitigation Project)</v>
          </cell>
          <cell r="J1511">
            <v>39965</v>
          </cell>
          <cell r="N1511">
            <v>100</v>
          </cell>
          <cell r="O1511">
            <v>0</v>
          </cell>
        </row>
        <row r="1512">
          <cell r="O1512">
            <v>0</v>
          </cell>
          <cell r="P1512">
            <v>0</v>
          </cell>
          <cell r="Q1512">
            <v>0</v>
          </cell>
          <cell r="R1512">
            <v>0</v>
          </cell>
          <cell r="S1512">
            <v>0</v>
          </cell>
          <cell r="T1512">
            <v>0</v>
          </cell>
          <cell r="U1512">
            <v>0</v>
          </cell>
          <cell r="V1512">
            <v>0</v>
          </cell>
          <cell r="W1512">
            <v>0</v>
          </cell>
        </row>
        <row r="1513">
          <cell r="H1513">
            <v>800134875</v>
          </cell>
          <cell r="I1513" t="str">
            <v>San Onofre Substation: Install line monitoring relays to monitor status of the SONGS-Santiago #1 and #2 230-kV lines.  (Barre Area LCR Mitigation Project)</v>
          </cell>
          <cell r="J1513">
            <v>39965</v>
          </cell>
          <cell r="N1513">
            <v>100</v>
          </cell>
          <cell r="O1513">
            <v>0</v>
          </cell>
        </row>
        <row r="1514">
          <cell r="H1514">
            <v>800134872</v>
          </cell>
          <cell r="I1514" t="str">
            <v xml:space="preserve">Santiago Substation: Install line monitoring relays to monitor status of the SONGS-Santiago #1 and #2 230-kV lines.  Install relays to trip Santiago A-bank CB’s if system is armed &amp; outage of the 2 monitored lines takes place.  (Barre Area LCR Mitigation </v>
          </cell>
          <cell r="J1514">
            <v>39965</v>
          </cell>
          <cell r="N1514">
            <v>100</v>
          </cell>
          <cell r="O1514">
            <v>0</v>
          </cell>
        </row>
        <row r="1515">
          <cell r="O1515">
            <v>0</v>
          </cell>
          <cell r="P1515">
            <v>0</v>
          </cell>
          <cell r="Q1515">
            <v>0</v>
          </cell>
          <cell r="R1515">
            <v>0</v>
          </cell>
          <cell r="S1515">
            <v>0</v>
          </cell>
          <cell r="T1515">
            <v>0</v>
          </cell>
          <cell r="U1515">
            <v>0</v>
          </cell>
          <cell r="V1515">
            <v>0</v>
          </cell>
          <cell r="W1515">
            <v>0</v>
          </cell>
        </row>
        <row r="1516">
          <cell r="H1516">
            <v>800063448</v>
          </cell>
          <cell r="I1516" t="str">
            <v>Cypress Sub</v>
          </cell>
          <cell r="J1516">
            <v>40178</v>
          </cell>
          <cell r="K1516" t="str">
            <v>T. Yim</v>
          </cell>
          <cell r="M1516">
            <v>0</v>
          </cell>
          <cell r="N1516">
            <v>0</v>
          </cell>
          <cell r="O1516">
            <v>30000</v>
          </cell>
          <cell r="P1516">
            <v>0</v>
          </cell>
          <cell r="Q1516">
            <v>0</v>
          </cell>
          <cell r="R1516">
            <v>0</v>
          </cell>
          <cell r="S1516">
            <v>0</v>
          </cell>
          <cell r="T1516">
            <v>0</v>
          </cell>
          <cell r="U1516">
            <v>0</v>
          </cell>
          <cell r="V1516">
            <v>0</v>
          </cell>
          <cell r="W1516">
            <v>0</v>
          </cell>
        </row>
        <row r="1517">
          <cell r="H1517">
            <v>800234067</v>
          </cell>
          <cell r="I1517" t="str">
            <v>DEL-AMO-CYPRESS #3</v>
          </cell>
          <cell r="J1517">
            <v>40178</v>
          </cell>
          <cell r="K1517" t="e">
            <v>#N/A</v>
          </cell>
          <cell r="M1517">
            <v>0</v>
          </cell>
          <cell r="N1517">
            <v>100</v>
          </cell>
          <cell r="O1517">
            <v>355000</v>
          </cell>
          <cell r="P1517">
            <v>0</v>
          </cell>
          <cell r="Q1517">
            <v>0</v>
          </cell>
          <cell r="R1517">
            <v>0</v>
          </cell>
          <cell r="S1517">
            <v>0</v>
          </cell>
          <cell r="T1517">
            <v>0</v>
          </cell>
          <cell r="U1517">
            <v>0</v>
          </cell>
          <cell r="V1517">
            <v>0</v>
          </cell>
          <cell r="W1517">
            <v>0</v>
          </cell>
        </row>
        <row r="1518">
          <cell r="O1518">
            <v>385000</v>
          </cell>
          <cell r="P1518">
            <v>0</v>
          </cell>
          <cell r="Q1518">
            <v>0</v>
          </cell>
          <cell r="R1518">
            <v>0</v>
          </cell>
          <cell r="S1518">
            <v>0</v>
          </cell>
          <cell r="T1518">
            <v>0</v>
          </cell>
          <cell r="U1518">
            <v>0</v>
          </cell>
          <cell r="V1518">
            <v>0</v>
          </cell>
          <cell r="W1518">
            <v>0</v>
          </cell>
        </row>
        <row r="1519">
          <cell r="I1519" t="str">
            <v>Valley-Nelson: reconductor</v>
          </cell>
          <cell r="J1519">
            <v>42887</v>
          </cell>
          <cell r="N1519">
            <v>0</v>
          </cell>
          <cell r="O1519">
            <v>0</v>
          </cell>
          <cell r="P1519">
            <v>0</v>
          </cell>
          <cell r="Q1519">
            <v>0</v>
          </cell>
          <cell r="R1519">
            <v>0</v>
          </cell>
          <cell r="S1519">
            <v>0</v>
          </cell>
          <cell r="T1519">
            <v>0</v>
          </cell>
          <cell r="U1519">
            <v>0</v>
          </cell>
          <cell r="V1519">
            <v>3910000</v>
          </cell>
          <cell r="W1519">
            <v>7840000</v>
          </cell>
        </row>
        <row r="1520">
          <cell r="O1520">
            <v>0</v>
          </cell>
          <cell r="P1520">
            <v>0</v>
          </cell>
          <cell r="Q1520">
            <v>0</v>
          </cell>
          <cell r="R1520">
            <v>0</v>
          </cell>
          <cell r="S1520">
            <v>0</v>
          </cell>
          <cell r="T1520">
            <v>0</v>
          </cell>
          <cell r="U1520">
            <v>0</v>
          </cell>
          <cell r="V1520">
            <v>3910000</v>
          </cell>
          <cell r="W1520">
            <v>7840000</v>
          </cell>
        </row>
        <row r="1521">
          <cell r="O1521">
            <v>140966537.82166666</v>
          </cell>
          <cell r="P1521">
            <v>160263022.21516013</v>
          </cell>
          <cell r="Q1521">
            <v>121838207.00964354</v>
          </cell>
          <cell r="R1521">
            <v>105361692.9858285</v>
          </cell>
          <cell r="S1521">
            <v>172755271.53702906</v>
          </cell>
          <cell r="T1521">
            <v>133072548.27669768</v>
          </cell>
          <cell r="U1521">
            <v>102790000</v>
          </cell>
          <cell r="V1521">
            <v>96949000</v>
          </cell>
          <cell r="W1521">
            <v>245910000</v>
          </cell>
        </row>
        <row r="1522">
          <cell r="O1522">
            <v>440871376.85499996</v>
          </cell>
          <cell r="P1522">
            <v>463891781.56372023</v>
          </cell>
          <cell r="Q1522">
            <v>474853339.17209697</v>
          </cell>
          <cell r="R1522">
            <v>368339715.38582844</v>
          </cell>
          <cell r="S1522">
            <v>437109716.6950016</v>
          </cell>
          <cell r="T1522">
            <v>369699548.2766977</v>
          </cell>
          <cell r="U1522">
            <v>292948000</v>
          </cell>
          <cell r="V1522">
            <v>291987000</v>
          </cell>
          <cell r="W1522">
            <v>410966000</v>
          </cell>
        </row>
        <row r="1526">
          <cell r="I1526" t="str">
            <v>VARIOUS: ENGINEER AND CONSTRUCT NEW INTERCONNECTION FACILITIES  (T/L) FOR MERCHANT POWER PRODUCERS.</v>
          </cell>
          <cell r="J1526">
            <v>43447</v>
          </cell>
          <cell r="K1526" t="str">
            <v>S.V. Murthy</v>
          </cell>
          <cell r="M1526">
            <v>100</v>
          </cell>
          <cell r="N1526">
            <v>100</v>
          </cell>
          <cell r="O1526">
            <v>0</v>
          </cell>
          <cell r="P1526">
            <v>0</v>
          </cell>
          <cell r="Q1526">
            <v>0</v>
          </cell>
          <cell r="R1526">
            <v>0</v>
          </cell>
          <cell r="S1526">
            <v>455250</v>
          </cell>
          <cell r="T1526">
            <v>750000</v>
          </cell>
          <cell r="U1526">
            <v>0</v>
          </cell>
          <cell r="V1526">
            <v>0</v>
          </cell>
          <cell r="W1526">
            <v>0</v>
          </cell>
        </row>
        <row r="1527">
          <cell r="I1527" t="str">
            <v>SeaWest Mountain View III Project - Convert to individual watt/var metering &amp; modify the existing RTU at Mountwind Substation.</v>
          </cell>
          <cell r="J1527">
            <v>39904</v>
          </cell>
          <cell r="N1527">
            <v>100</v>
          </cell>
          <cell r="O1527">
            <v>0</v>
          </cell>
        </row>
        <row r="1528">
          <cell r="I1528" t="str">
            <v xml:space="preserve"> WDAT/TO BLANKET: VARIOUS: ENGINEER AND CONSTRUCT NEW (SUB)  INTERCONNECTION FACILITIES FOR MERCHANT POWER PRODUCERS.</v>
          </cell>
          <cell r="J1528">
            <v>43447</v>
          </cell>
          <cell r="K1528" t="str">
            <v>S.V. Murthy</v>
          </cell>
          <cell r="M1528">
            <v>100</v>
          </cell>
          <cell r="N1528">
            <v>100</v>
          </cell>
          <cell r="O1528">
            <v>10560000</v>
          </cell>
          <cell r="P1528">
            <v>66252778.270400003</v>
          </cell>
          <cell r="Q1528">
            <v>42349032.850048892</v>
          </cell>
          <cell r="R1528">
            <v>3536981.2035234543</v>
          </cell>
          <cell r="S1528">
            <v>3255000</v>
          </cell>
          <cell r="T1528">
            <v>750000</v>
          </cell>
          <cell r="U1528">
            <v>0</v>
          </cell>
          <cell r="V1528">
            <v>0</v>
          </cell>
          <cell r="W1528">
            <v>0</v>
          </cell>
        </row>
        <row r="1529">
          <cell r="O1529">
            <v>10560000</v>
          </cell>
          <cell r="P1529">
            <v>66252778.270400003</v>
          </cell>
          <cell r="Q1529">
            <v>42349032.850048892</v>
          </cell>
          <cell r="R1529">
            <v>3536981.2035234543</v>
          </cell>
          <cell r="S1529">
            <v>3710250</v>
          </cell>
          <cell r="T1529">
            <v>1500000</v>
          </cell>
          <cell r="U1529">
            <v>0</v>
          </cell>
          <cell r="V1529">
            <v>0</v>
          </cell>
          <cell r="W1529">
            <v>0</v>
          </cell>
        </row>
        <row r="1530">
          <cell r="H1530" t="str">
            <v>800063108</v>
          </cell>
          <cell r="I1530" t="str">
            <v>GRAND CROSSING: ENGINEER &amp; CONSTRUCT NEW 66KV INTERFACE     FACILITY, RING BUS CONFIGURATION.</v>
          </cell>
          <cell r="J1530">
            <v>40513</v>
          </cell>
          <cell r="K1530" t="str">
            <v>S.V. Murthy</v>
          </cell>
          <cell r="M1530">
            <v>0</v>
          </cell>
          <cell r="N1530">
            <v>0</v>
          </cell>
          <cell r="O1530">
            <v>2900000</v>
          </cell>
          <cell r="P1530">
            <v>1354000</v>
          </cell>
          <cell r="Q1530">
            <v>0</v>
          </cell>
          <cell r="R1530">
            <v>0</v>
          </cell>
          <cell r="S1530">
            <v>0</v>
          </cell>
          <cell r="T1530">
            <v>0</v>
          </cell>
          <cell r="U1530">
            <v>0</v>
          </cell>
          <cell r="V1530">
            <v>0</v>
          </cell>
          <cell r="W1530">
            <v>0</v>
          </cell>
        </row>
        <row r="1531">
          <cell r="H1531">
            <v>800113058</v>
          </cell>
          <cell r="I1531" t="str">
            <v>Terra-Gen Dixie Additional 10 MW Capacity</v>
          </cell>
          <cell r="J1531">
            <v>40687</v>
          </cell>
          <cell r="K1531" t="str">
            <v>S.V. Murthy</v>
          </cell>
          <cell r="N1531">
            <v>100</v>
          </cell>
          <cell r="O1531">
            <v>552000</v>
          </cell>
          <cell r="P1531">
            <v>2140006.16</v>
          </cell>
          <cell r="Q1531">
            <v>1059748.919483436</v>
          </cell>
          <cell r="R1531">
            <v>0</v>
          </cell>
          <cell r="S1531">
            <v>0</v>
          </cell>
          <cell r="T1531">
            <v>0</v>
          </cell>
          <cell r="U1531">
            <v>0</v>
          </cell>
          <cell r="V1531">
            <v>0</v>
          </cell>
          <cell r="W1531">
            <v>0</v>
          </cell>
        </row>
        <row r="1532">
          <cell r="I1532" t="str">
            <v>Lehigh 220 kv Generation project  - Phase 1</v>
          </cell>
          <cell r="J1532">
            <v>40724</v>
          </cell>
          <cell r="K1532" t="str">
            <v>S.V. Murthy</v>
          </cell>
          <cell r="N1532">
            <v>100</v>
          </cell>
          <cell r="O1532">
            <v>500000</v>
          </cell>
          <cell r="P1532">
            <v>1070003.08</v>
          </cell>
          <cell r="Q1532">
            <v>733002.07894383604</v>
          </cell>
          <cell r="R1532">
            <v>0</v>
          </cell>
          <cell r="S1532">
            <v>0</v>
          </cell>
          <cell r="T1532">
            <v>0</v>
          </cell>
          <cell r="U1532">
            <v>0</v>
          </cell>
          <cell r="V1532">
            <v>0</v>
          </cell>
          <cell r="W1532">
            <v>0</v>
          </cell>
        </row>
        <row r="1533">
          <cell r="I1533" t="str">
            <v>Etiwanda CCGT Expansion project</v>
          </cell>
          <cell r="J1533">
            <v>41061</v>
          </cell>
          <cell r="K1533" t="str">
            <v>S.V. Murthy</v>
          </cell>
          <cell r="N1533">
            <v>100</v>
          </cell>
          <cell r="O1533">
            <v>200000</v>
          </cell>
          <cell r="P1533">
            <v>5350015.4000000004</v>
          </cell>
          <cell r="Q1533">
            <v>10891561.35132</v>
          </cell>
          <cell r="R1533">
            <v>10197619.134272335</v>
          </cell>
          <cell r="S1533">
            <v>0</v>
          </cell>
          <cell r="T1533">
            <v>0</v>
          </cell>
          <cell r="U1533">
            <v>0</v>
          </cell>
          <cell r="V1533">
            <v>0</v>
          </cell>
          <cell r="W1533">
            <v>0</v>
          </cell>
        </row>
        <row r="1534">
          <cell r="H1534" t="str">
            <v>800063239</v>
          </cell>
          <cell r="I1534" t="str">
            <v>TROPHY: REPLACE LCBII WITH NEW 1-SEL 311C RELAY,            1-RFL9745 &amp; 1-66KV PT (ADD TO EXISTING)</v>
          </cell>
          <cell r="J1534">
            <v>40513</v>
          </cell>
          <cell r="K1534" t="str">
            <v>S.V. Murthy</v>
          </cell>
          <cell r="M1534">
            <v>0</v>
          </cell>
          <cell r="N1534">
            <v>0</v>
          </cell>
          <cell r="O1534">
            <v>30000</v>
          </cell>
          <cell r="P1534">
            <v>0</v>
          </cell>
          <cell r="Q1534">
            <v>0</v>
          </cell>
          <cell r="R1534">
            <v>0</v>
          </cell>
          <cell r="S1534">
            <v>0</v>
          </cell>
          <cell r="T1534">
            <v>0</v>
          </cell>
          <cell r="U1534">
            <v>0</v>
          </cell>
          <cell r="V1534">
            <v>0</v>
          </cell>
          <cell r="W1534">
            <v>0</v>
          </cell>
        </row>
        <row r="1535">
          <cell r="H1535" t="str">
            <v>800063248</v>
          </cell>
          <cell r="I1535" t="str">
            <v>DIAMOND BAR: REPLACE LCBII, 3-IBC &amp; JBCG WITH NEW           1-SEL 311C RELAY, 1-SEL351 RELAY &amp; 1-RFL9745.</v>
          </cell>
          <cell r="J1535">
            <v>40513</v>
          </cell>
          <cell r="K1535" t="str">
            <v>S.V. Murthy</v>
          </cell>
          <cell r="M1535">
            <v>0</v>
          </cell>
          <cell r="N1535">
            <v>100</v>
          </cell>
          <cell r="O1535">
            <v>0</v>
          </cell>
          <cell r="P1535">
            <v>0</v>
          </cell>
          <cell r="Q1535">
            <v>0</v>
          </cell>
          <cell r="R1535">
            <v>0</v>
          </cell>
          <cell r="S1535">
            <v>0</v>
          </cell>
          <cell r="T1535">
            <v>0</v>
          </cell>
          <cell r="U1535">
            <v>0</v>
          </cell>
          <cell r="V1535">
            <v>0</v>
          </cell>
          <cell r="W1535">
            <v>0</v>
          </cell>
        </row>
        <row r="1536">
          <cell r="O1536">
            <v>4182000</v>
          </cell>
          <cell r="P1536">
            <v>9914024.6400000006</v>
          </cell>
          <cell r="Q1536">
            <v>12684312.349747272</v>
          </cell>
          <cell r="R1536">
            <v>10197619.134272335</v>
          </cell>
          <cell r="S1536">
            <v>0</v>
          </cell>
          <cell r="T1536">
            <v>0</v>
          </cell>
          <cell r="U1536">
            <v>0</v>
          </cell>
          <cell r="V1536">
            <v>0</v>
          </cell>
          <cell r="W1536">
            <v>0</v>
          </cell>
        </row>
        <row r="1537">
          <cell r="I1537" t="str">
            <v>PPM MANZANA</v>
          </cell>
          <cell r="J1537">
            <v>40210</v>
          </cell>
          <cell r="K1537" t="str">
            <v>S.V. Murthy</v>
          </cell>
          <cell r="M1537">
            <v>100</v>
          </cell>
          <cell r="N1537">
            <v>100</v>
          </cell>
          <cell r="O1537">
            <v>0</v>
          </cell>
          <cell r="P1537">
            <v>0</v>
          </cell>
          <cell r="Q1537">
            <v>0</v>
          </cell>
          <cell r="R1537">
            <v>0</v>
          </cell>
          <cell r="S1537">
            <v>0</v>
          </cell>
          <cell r="T1537">
            <v>0</v>
          </cell>
          <cell r="U1537">
            <v>0</v>
          </cell>
          <cell r="V1537">
            <v>0</v>
          </cell>
          <cell r="W1537">
            <v>0</v>
          </cell>
        </row>
        <row r="1538">
          <cell r="H1538" t="str">
            <v>800062543</v>
          </cell>
          <cell r="I1538" t="str">
            <v>ANTELOPE-MAGUNDEN #2: LOOP EXISTING ANTELOPE – MAGUNDEN NO. 2 230KV T/L INTO NEW COTTONWOOD SUBSTATION.</v>
          </cell>
          <cell r="J1538">
            <v>40210</v>
          </cell>
          <cell r="K1538" t="str">
            <v>S.V. Murthy</v>
          </cell>
          <cell r="M1538">
            <v>0</v>
          </cell>
          <cell r="N1538">
            <v>100</v>
          </cell>
          <cell r="O1538">
            <v>0</v>
          </cell>
          <cell r="P1538">
            <v>0</v>
          </cell>
          <cell r="Q1538">
            <v>0</v>
          </cell>
          <cell r="R1538">
            <v>0</v>
          </cell>
          <cell r="S1538">
            <v>0</v>
          </cell>
          <cell r="T1538">
            <v>0</v>
          </cell>
          <cell r="U1538">
            <v>0</v>
          </cell>
          <cell r="V1538">
            <v>0</v>
          </cell>
          <cell r="W1538">
            <v>0</v>
          </cell>
        </row>
        <row r="1539">
          <cell r="H1539" t="str">
            <v>800062586</v>
          </cell>
          <cell r="I1539" t="str">
            <v>MESA: MODIFY MONITORING RELAYS FOR MANZANA SPS.</v>
          </cell>
          <cell r="J1539">
            <v>40210</v>
          </cell>
          <cell r="K1539" t="str">
            <v>S.V. Murthy</v>
          </cell>
          <cell r="M1539">
            <v>100</v>
          </cell>
          <cell r="N1539">
            <v>100</v>
          </cell>
          <cell r="O1539">
            <v>0</v>
          </cell>
          <cell r="P1539">
            <v>0</v>
          </cell>
          <cell r="Q1539">
            <v>0</v>
          </cell>
          <cell r="R1539">
            <v>0</v>
          </cell>
          <cell r="S1539">
            <v>0</v>
          </cell>
          <cell r="T1539">
            <v>0</v>
          </cell>
          <cell r="U1539">
            <v>0</v>
          </cell>
          <cell r="V1539">
            <v>0</v>
          </cell>
          <cell r="W1539">
            <v>0</v>
          </cell>
        </row>
        <row r="1540">
          <cell r="H1540" t="str">
            <v>800062603</v>
          </cell>
          <cell r="I1540" t="str">
            <v>DRYCREEKWIND: CONSTRUCT AND INSTALL THE NEW DRYCREEKWIND SUBSTATION ARRANGED IN A BREAKER-AND-A-HALF CONFIGURATION AND PROVIDE ONE 230KV LINE DROP.</v>
          </cell>
          <cell r="J1540">
            <v>40210</v>
          </cell>
          <cell r="K1540" t="str">
            <v>S.V. Murthy</v>
          </cell>
          <cell r="M1540">
            <v>100</v>
          </cell>
          <cell r="N1540">
            <v>100</v>
          </cell>
          <cell r="O1540">
            <v>0</v>
          </cell>
          <cell r="P1540">
            <v>0</v>
          </cell>
          <cell r="Q1540">
            <v>0</v>
          </cell>
          <cell r="R1540">
            <v>0</v>
          </cell>
          <cell r="S1540">
            <v>0</v>
          </cell>
          <cell r="T1540">
            <v>0</v>
          </cell>
          <cell r="U1540">
            <v>0</v>
          </cell>
          <cell r="V1540">
            <v>0</v>
          </cell>
          <cell r="W1540">
            <v>0</v>
          </cell>
        </row>
        <row r="1541">
          <cell r="H1541" t="str">
            <v>800062631</v>
          </cell>
          <cell r="I1541" t="str">
            <v>MAGUNDEN: UPGRADE LINE PROTECTION ON THE EXISTING ANTELOPE NO.2 LINE. INSTALL MONITORING RELAYS FOR MANZANA SPS.</v>
          </cell>
          <cell r="J1541">
            <v>40210</v>
          </cell>
          <cell r="K1541" t="str">
            <v>S.V. Murthy</v>
          </cell>
          <cell r="M1541">
            <v>100</v>
          </cell>
          <cell r="N1541">
            <v>100</v>
          </cell>
          <cell r="O1541">
            <v>0</v>
          </cell>
          <cell r="P1541">
            <v>0</v>
          </cell>
          <cell r="Q1541">
            <v>0</v>
          </cell>
          <cell r="R1541">
            <v>0</v>
          </cell>
          <cell r="S1541">
            <v>0</v>
          </cell>
          <cell r="T1541">
            <v>0</v>
          </cell>
          <cell r="U1541">
            <v>0</v>
          </cell>
          <cell r="V1541">
            <v>0</v>
          </cell>
          <cell r="W1541">
            <v>0</v>
          </cell>
        </row>
        <row r="1542">
          <cell r="H1542" t="str">
            <v>800062686</v>
          </cell>
          <cell r="I1542" t="str">
            <v>PASTORIA: INSTALL MONITORING RELAYS FOR MANZANA SPS.</v>
          </cell>
          <cell r="J1542">
            <v>40210</v>
          </cell>
          <cell r="K1542" t="str">
            <v>S.V. Murthy</v>
          </cell>
          <cell r="M1542">
            <v>100</v>
          </cell>
          <cell r="N1542">
            <v>100</v>
          </cell>
          <cell r="O1542">
            <v>0</v>
          </cell>
          <cell r="P1542">
            <v>0</v>
          </cell>
          <cell r="Q1542">
            <v>0</v>
          </cell>
          <cell r="R1542">
            <v>0</v>
          </cell>
          <cell r="S1542">
            <v>0</v>
          </cell>
          <cell r="T1542">
            <v>0</v>
          </cell>
          <cell r="U1542">
            <v>0</v>
          </cell>
          <cell r="V1542">
            <v>0</v>
          </cell>
          <cell r="W1542">
            <v>0</v>
          </cell>
        </row>
        <row r="1543">
          <cell r="H1543" t="str">
            <v>800062717</v>
          </cell>
          <cell r="I1543" t="str">
            <v>PARDEE: MODIFY MONITORING RELAYS FOR MANZANA SPS.</v>
          </cell>
          <cell r="J1543">
            <v>40210</v>
          </cell>
          <cell r="K1543" t="str">
            <v>S.V. Murthy</v>
          </cell>
          <cell r="M1543">
            <v>100</v>
          </cell>
          <cell r="N1543">
            <v>100</v>
          </cell>
          <cell r="O1543">
            <v>0</v>
          </cell>
          <cell r="P1543">
            <v>0</v>
          </cell>
          <cell r="Q1543">
            <v>0</v>
          </cell>
          <cell r="R1543">
            <v>0</v>
          </cell>
          <cell r="S1543">
            <v>0</v>
          </cell>
          <cell r="T1543">
            <v>0</v>
          </cell>
          <cell r="U1543">
            <v>0</v>
          </cell>
          <cell r="V1543">
            <v>0</v>
          </cell>
          <cell r="W1543">
            <v>0</v>
          </cell>
        </row>
        <row r="1544">
          <cell r="H1544" t="str">
            <v>800062742</v>
          </cell>
          <cell r="I1544" t="str">
            <v>ANTELOPE: UPGRADE LINE PROTECTION ON THE EXISTING MAGUNDEN NO.2 LINE POSITION AS REQUIRED TO TERMINATE THE COTTONWIND 220KV T/L. MODIFY MONITORING RELAYS FOR MANZANA SPS.</v>
          </cell>
          <cell r="J1544">
            <v>40210</v>
          </cell>
          <cell r="K1544" t="str">
            <v>S.V. Murthy</v>
          </cell>
          <cell r="M1544">
            <v>100</v>
          </cell>
          <cell r="N1544">
            <v>100</v>
          </cell>
          <cell r="O1544">
            <v>0</v>
          </cell>
          <cell r="P1544">
            <v>0</v>
          </cell>
          <cell r="Q1544">
            <v>0</v>
          </cell>
          <cell r="R1544">
            <v>0</v>
          </cell>
          <cell r="S1544">
            <v>0</v>
          </cell>
          <cell r="T1544">
            <v>0</v>
          </cell>
          <cell r="U1544">
            <v>0</v>
          </cell>
          <cell r="V1544">
            <v>0</v>
          </cell>
          <cell r="W1544">
            <v>0</v>
          </cell>
        </row>
        <row r="1545">
          <cell r="H1545" t="str">
            <v>800062762</v>
          </cell>
          <cell r="I1545" t="str">
            <v>VINCENT: INSTALL MONITORING RELAYS FOR MANZANA SPS.</v>
          </cell>
          <cell r="J1545">
            <v>40210</v>
          </cell>
          <cell r="K1545" t="str">
            <v>S.V. Murthy</v>
          </cell>
          <cell r="M1545">
            <v>100</v>
          </cell>
          <cell r="N1545">
            <v>100</v>
          </cell>
          <cell r="O1545">
            <v>0</v>
          </cell>
          <cell r="P1545">
            <v>0</v>
          </cell>
          <cell r="Q1545">
            <v>0</v>
          </cell>
          <cell r="R1545">
            <v>0</v>
          </cell>
          <cell r="S1545">
            <v>0</v>
          </cell>
          <cell r="T1545">
            <v>0</v>
          </cell>
          <cell r="U1545">
            <v>0</v>
          </cell>
          <cell r="V1545">
            <v>0</v>
          </cell>
          <cell r="W1545">
            <v>0</v>
          </cell>
        </row>
        <row r="1546">
          <cell r="H1546" t="str">
            <v>800062783</v>
          </cell>
          <cell r="I1546" t="str">
            <v>BAILEY: MODIFY MONITORING RELAYS FOR MANZANA SPS.</v>
          </cell>
          <cell r="J1546">
            <v>40210</v>
          </cell>
          <cell r="K1546" t="str">
            <v>S.V. Murthy</v>
          </cell>
          <cell r="M1546">
            <v>100</v>
          </cell>
          <cell r="N1546">
            <v>100</v>
          </cell>
          <cell r="O1546">
            <v>0</v>
          </cell>
          <cell r="P1546">
            <v>0</v>
          </cell>
          <cell r="Q1546">
            <v>0</v>
          </cell>
          <cell r="R1546">
            <v>0</v>
          </cell>
          <cell r="S1546">
            <v>0</v>
          </cell>
          <cell r="T1546">
            <v>0</v>
          </cell>
          <cell r="U1546">
            <v>0</v>
          </cell>
          <cell r="V1546">
            <v>0</v>
          </cell>
          <cell r="W1546">
            <v>0</v>
          </cell>
        </row>
        <row r="1547">
          <cell r="H1547" t="str">
            <v>800062791</v>
          </cell>
          <cell r="I1547" t="str">
            <v>LUGO: INSTALL MONITORING RELAYS FOR MANZANA SPS.</v>
          </cell>
          <cell r="J1547">
            <v>40210</v>
          </cell>
          <cell r="K1547" t="str">
            <v>S.V. Murthy</v>
          </cell>
          <cell r="M1547">
            <v>100</v>
          </cell>
          <cell r="N1547">
            <v>100</v>
          </cell>
          <cell r="O1547">
            <v>0</v>
          </cell>
          <cell r="P1547">
            <v>0</v>
          </cell>
          <cell r="Q1547">
            <v>0</v>
          </cell>
          <cell r="R1547">
            <v>0</v>
          </cell>
          <cell r="S1547">
            <v>0</v>
          </cell>
          <cell r="T1547">
            <v>0</v>
          </cell>
          <cell r="U1547">
            <v>0</v>
          </cell>
          <cell r="V1547">
            <v>0</v>
          </cell>
          <cell r="W1547">
            <v>0</v>
          </cell>
        </row>
        <row r="1548">
          <cell r="O1548">
            <v>0</v>
          </cell>
          <cell r="P1548">
            <v>0</v>
          </cell>
          <cell r="Q1548">
            <v>0</v>
          </cell>
          <cell r="R1548">
            <v>0</v>
          </cell>
          <cell r="S1548">
            <v>0</v>
          </cell>
          <cell r="T1548">
            <v>0</v>
          </cell>
          <cell r="U1548">
            <v>0</v>
          </cell>
          <cell r="V1548">
            <v>0</v>
          </cell>
          <cell r="W1548">
            <v>0</v>
          </cell>
        </row>
        <row r="1549">
          <cell r="H1549">
            <v>800062761</v>
          </cell>
          <cell r="I1549" t="str">
            <v>VINCENT SUB: INSTALL PROTECTION UPGRADE &amp; RTU (OASIS POWER PROJECT)</v>
          </cell>
          <cell r="J1549">
            <v>39872</v>
          </cell>
          <cell r="O1549">
            <v>25000</v>
          </cell>
        </row>
        <row r="1550">
          <cell r="O1550">
            <v>25000</v>
          </cell>
          <cell r="P1550">
            <v>0</v>
          </cell>
          <cell r="Q1550">
            <v>0</v>
          </cell>
          <cell r="R1550">
            <v>0</v>
          </cell>
          <cell r="S1550">
            <v>0</v>
          </cell>
          <cell r="T1550">
            <v>0</v>
          </cell>
          <cell r="U1550">
            <v>0</v>
          </cell>
          <cell r="V1550">
            <v>0</v>
          </cell>
          <cell r="W1550">
            <v>0</v>
          </cell>
        </row>
        <row r="1551">
          <cell r="H1551">
            <v>800063087</v>
          </cell>
          <cell r="I1551" t="str">
            <v>Jose Sub - Install ground bank detector</v>
          </cell>
          <cell r="J1551">
            <v>39813</v>
          </cell>
          <cell r="K1551" t="str">
            <v>S.V. Murthy</v>
          </cell>
          <cell r="N1551">
            <v>100</v>
          </cell>
          <cell r="O1551">
            <v>0</v>
          </cell>
          <cell r="P1551">
            <v>0</v>
          </cell>
          <cell r="Q1551">
            <v>0</v>
          </cell>
          <cell r="R1551">
            <v>0</v>
          </cell>
          <cell r="S1551">
            <v>0</v>
          </cell>
          <cell r="T1551">
            <v>0</v>
          </cell>
          <cell r="U1551">
            <v>0</v>
          </cell>
          <cell r="V1551">
            <v>0</v>
          </cell>
          <cell r="W1551">
            <v>0</v>
          </cell>
        </row>
        <row r="1552">
          <cell r="H1552">
            <v>800063088</v>
          </cell>
          <cell r="I1552" t="str">
            <v>Jose Sub - Permanent interconnection facility</v>
          </cell>
          <cell r="J1552">
            <v>40107</v>
          </cell>
          <cell r="K1552" t="str">
            <v>S.V. Murthy</v>
          </cell>
          <cell r="N1552">
            <v>100</v>
          </cell>
          <cell r="O1552">
            <v>899000</v>
          </cell>
          <cell r="P1552">
            <v>0</v>
          </cell>
          <cell r="Q1552">
            <v>0</v>
          </cell>
          <cell r="R1552">
            <v>0</v>
          </cell>
          <cell r="S1552">
            <v>0</v>
          </cell>
          <cell r="T1552">
            <v>0</v>
          </cell>
          <cell r="U1552">
            <v>0</v>
          </cell>
          <cell r="V1552">
            <v>0</v>
          </cell>
          <cell r="W1552">
            <v>0</v>
          </cell>
        </row>
        <row r="1553">
          <cell r="H1553">
            <v>800062595</v>
          </cell>
          <cell r="I1553" t="str">
            <v>Amador - Distribution Upgrades</v>
          </cell>
          <cell r="J1553">
            <v>40107</v>
          </cell>
          <cell r="K1553" t="str">
            <v>S.V. Murthy</v>
          </cell>
          <cell r="N1553">
            <v>100</v>
          </cell>
          <cell r="O1553">
            <v>175000</v>
          </cell>
          <cell r="P1553">
            <v>0</v>
          </cell>
          <cell r="Q1553">
            <v>0</v>
          </cell>
          <cell r="R1553">
            <v>0</v>
          </cell>
          <cell r="S1553">
            <v>0</v>
          </cell>
          <cell r="T1553">
            <v>0</v>
          </cell>
          <cell r="U1553">
            <v>0</v>
          </cell>
          <cell r="V1553">
            <v>0</v>
          </cell>
          <cell r="W1553">
            <v>0</v>
          </cell>
        </row>
        <row r="1554">
          <cell r="H1554">
            <v>800063084</v>
          </cell>
          <cell r="I1554" t="str">
            <v>Rio Hondo - Distribution Upgrades</v>
          </cell>
          <cell r="J1554">
            <v>40107</v>
          </cell>
          <cell r="K1554" t="str">
            <v>S.V. Murthy</v>
          </cell>
          <cell r="N1554">
            <v>100</v>
          </cell>
          <cell r="O1554">
            <v>200000</v>
          </cell>
          <cell r="P1554">
            <v>0</v>
          </cell>
          <cell r="Q1554">
            <v>0</v>
          </cell>
          <cell r="R1554">
            <v>0</v>
          </cell>
          <cell r="S1554">
            <v>0</v>
          </cell>
          <cell r="T1554">
            <v>0</v>
          </cell>
          <cell r="U1554">
            <v>0</v>
          </cell>
          <cell r="V1554">
            <v>0</v>
          </cell>
          <cell r="W1554">
            <v>0</v>
          </cell>
        </row>
        <row r="1555">
          <cell r="O1555">
            <v>1274000</v>
          </cell>
          <cell r="P1555">
            <v>0</v>
          </cell>
          <cell r="Q1555">
            <v>0</v>
          </cell>
          <cell r="R1555">
            <v>0</v>
          </cell>
          <cell r="S1555">
            <v>0</v>
          </cell>
          <cell r="T1555">
            <v>0</v>
          </cell>
          <cell r="U1555">
            <v>0</v>
          </cell>
          <cell r="V1555">
            <v>0</v>
          </cell>
          <cell r="W1555">
            <v>0</v>
          </cell>
        </row>
        <row r="1556">
          <cell r="H1556" t="str">
            <v>800063786</v>
          </cell>
          <cell r="I1556" t="str">
            <v>IVANPAH SUB: INITIAL LAND STUDIES AND ENVIRONMENTAL         ANALYSIS.</v>
          </cell>
          <cell r="J1556">
            <v>41486</v>
          </cell>
          <cell r="K1556" t="str">
            <v>S.V. Murthy</v>
          </cell>
          <cell r="M1556">
            <v>0</v>
          </cell>
          <cell r="N1556">
            <v>100</v>
          </cell>
          <cell r="O1556">
            <v>2700000</v>
          </cell>
          <cell r="P1556">
            <v>4300000</v>
          </cell>
          <cell r="Q1556">
            <v>33965000</v>
          </cell>
          <cell r="R1556">
            <v>214830000</v>
          </cell>
          <cell r="S1556">
            <v>210812137</v>
          </cell>
          <cell r="T1556">
            <v>0</v>
          </cell>
          <cell r="U1556">
            <v>0</v>
          </cell>
          <cell r="V1556">
            <v>0</v>
          </cell>
          <cell r="W1556">
            <v>0</v>
          </cell>
        </row>
        <row r="1557">
          <cell r="O1557">
            <v>2700000</v>
          </cell>
          <cell r="P1557">
            <v>4300000</v>
          </cell>
          <cell r="Q1557">
            <v>33965000</v>
          </cell>
          <cell r="R1557">
            <v>214830000</v>
          </cell>
          <cell r="S1557">
            <v>210812137</v>
          </cell>
          <cell r="T1557">
            <v>0</v>
          </cell>
          <cell r="U1557">
            <v>0</v>
          </cell>
          <cell r="V1557">
            <v>0</v>
          </cell>
          <cell r="W1557">
            <v>0</v>
          </cell>
        </row>
        <row r="1558">
          <cell r="H1558" t="str">
            <v>800063538</v>
          </cell>
          <cell r="I1558" t="str">
            <v>BANNING: INSTALL 1-33KV POS</v>
          </cell>
          <cell r="J1558">
            <v>39904</v>
          </cell>
          <cell r="K1558" t="str">
            <v>S.V. Murthy</v>
          </cell>
          <cell r="M1558">
            <v>0</v>
          </cell>
          <cell r="N1558">
            <v>100</v>
          </cell>
          <cell r="O1558">
            <v>285000</v>
          </cell>
          <cell r="P1558">
            <v>0</v>
          </cell>
          <cell r="Q1558">
            <v>0</v>
          </cell>
          <cell r="R1558">
            <v>0</v>
          </cell>
          <cell r="S1558">
            <v>0</v>
          </cell>
          <cell r="T1558">
            <v>0</v>
          </cell>
          <cell r="U1558">
            <v>0</v>
          </cell>
          <cell r="V1558">
            <v>0</v>
          </cell>
          <cell r="W1558">
            <v>0</v>
          </cell>
        </row>
        <row r="1559">
          <cell r="O1559">
            <v>285000</v>
          </cell>
          <cell r="P1559">
            <v>0</v>
          </cell>
          <cell r="Q1559">
            <v>0</v>
          </cell>
          <cell r="R1559">
            <v>0</v>
          </cell>
          <cell r="S1559">
            <v>0</v>
          </cell>
          <cell r="T1559">
            <v>0</v>
          </cell>
          <cell r="U1559">
            <v>0</v>
          </cell>
          <cell r="V1559">
            <v>0</v>
          </cell>
          <cell r="W1559">
            <v>0</v>
          </cell>
        </row>
        <row r="1560">
          <cell r="H1560">
            <v>800062725</v>
          </cell>
          <cell r="I1560" t="str">
            <v>Ameresco Chiquita Canyon</v>
          </cell>
          <cell r="J1560" t="str">
            <v>6/31/2009</v>
          </cell>
          <cell r="K1560" t="str">
            <v>S.V. Murthy</v>
          </cell>
          <cell r="N1560">
            <v>100</v>
          </cell>
          <cell r="O1560">
            <v>501600</v>
          </cell>
          <cell r="P1560">
            <v>0</v>
          </cell>
          <cell r="Q1560">
            <v>0</v>
          </cell>
          <cell r="R1560">
            <v>0</v>
          </cell>
          <cell r="S1560">
            <v>0</v>
          </cell>
          <cell r="T1560">
            <v>0</v>
          </cell>
          <cell r="U1560">
            <v>0</v>
          </cell>
          <cell r="V1560">
            <v>0</v>
          </cell>
          <cell r="W1560">
            <v>0</v>
          </cell>
        </row>
        <row r="1561">
          <cell r="O1561">
            <v>501600</v>
          </cell>
          <cell r="P1561">
            <v>0</v>
          </cell>
          <cell r="Q1561">
            <v>0</v>
          </cell>
          <cell r="R1561">
            <v>0</v>
          </cell>
          <cell r="S1561">
            <v>0</v>
          </cell>
          <cell r="T1561">
            <v>0</v>
          </cell>
          <cell r="U1561">
            <v>0</v>
          </cell>
          <cell r="V1561">
            <v>0</v>
          </cell>
          <cell r="W1561">
            <v>0</v>
          </cell>
        </row>
        <row r="1562">
          <cell r="H1562">
            <v>800062868</v>
          </cell>
          <cell r="I1562" t="str">
            <v>Devers: Install sps</v>
          </cell>
          <cell r="J1562">
            <v>40301</v>
          </cell>
          <cell r="K1562" t="str">
            <v>S.V. Murthy</v>
          </cell>
          <cell r="N1562">
            <v>100</v>
          </cell>
          <cell r="O1562">
            <v>0</v>
          </cell>
          <cell r="P1562">
            <v>0</v>
          </cell>
          <cell r="Q1562">
            <v>0</v>
          </cell>
          <cell r="R1562">
            <v>0</v>
          </cell>
          <cell r="S1562">
            <v>0</v>
          </cell>
          <cell r="T1562">
            <v>0</v>
          </cell>
          <cell r="U1562">
            <v>0</v>
          </cell>
          <cell r="V1562">
            <v>0</v>
          </cell>
          <cell r="W1562">
            <v>0</v>
          </cell>
        </row>
        <row r="1563">
          <cell r="H1563">
            <v>800062830</v>
          </cell>
          <cell r="I1563" t="str">
            <v>Julian Hinds sub:</v>
          </cell>
          <cell r="J1563">
            <v>40301</v>
          </cell>
          <cell r="K1563" t="str">
            <v>S.V. Murthy</v>
          </cell>
          <cell r="N1563">
            <v>100</v>
          </cell>
          <cell r="O1563">
            <v>16000000</v>
          </cell>
          <cell r="P1563">
            <v>11637567.498695999</v>
          </cell>
          <cell r="Q1563">
            <v>0</v>
          </cell>
          <cell r="R1563">
            <v>0</v>
          </cell>
          <cell r="S1563">
            <v>0</v>
          </cell>
          <cell r="T1563">
            <v>0</v>
          </cell>
          <cell r="U1563">
            <v>0</v>
          </cell>
          <cell r="V1563">
            <v>0</v>
          </cell>
          <cell r="W1563">
            <v>0</v>
          </cell>
        </row>
        <row r="1564">
          <cell r="I1564" t="str">
            <v>Julian Hinds Sub: Expand the substation to extend the Operating and Transfer Buses and install a new Bus Tie Position.  Install Special Protection Schemes SPS 102-103-104.</v>
          </cell>
          <cell r="J1564">
            <v>40299</v>
          </cell>
          <cell r="N1564">
            <v>100</v>
          </cell>
          <cell r="O1564">
            <v>0</v>
          </cell>
        </row>
        <row r="1565">
          <cell r="H1565" t="str">
            <v>800062510</v>
          </cell>
          <cell r="I1565" t="str">
            <v>Julian Hinds Mirage 230 kv upgrade:</v>
          </cell>
          <cell r="J1565">
            <v>40301</v>
          </cell>
          <cell r="K1565" t="str">
            <v>S.V. Murthy</v>
          </cell>
          <cell r="N1565">
            <v>100</v>
          </cell>
          <cell r="O1565">
            <v>0</v>
          </cell>
          <cell r="P1565">
            <v>0</v>
          </cell>
          <cell r="Q1565">
            <v>0</v>
          </cell>
          <cell r="R1565">
            <v>0</v>
          </cell>
          <cell r="S1565">
            <v>0</v>
          </cell>
          <cell r="T1565">
            <v>0</v>
          </cell>
          <cell r="U1565">
            <v>0</v>
          </cell>
          <cell r="V1565">
            <v>0</v>
          </cell>
          <cell r="W1565">
            <v>0</v>
          </cell>
        </row>
        <row r="1566">
          <cell r="H1566" t="str">
            <v>800063507</v>
          </cell>
          <cell r="I1566" t="str">
            <v>Mirage Sub</v>
          </cell>
          <cell r="J1566">
            <v>40301</v>
          </cell>
          <cell r="K1566" t="str">
            <v>S.V. Murthy</v>
          </cell>
          <cell r="N1566">
            <v>100</v>
          </cell>
          <cell r="O1566">
            <v>0</v>
          </cell>
          <cell r="P1566">
            <v>0</v>
          </cell>
          <cell r="Q1566">
            <v>0</v>
          </cell>
          <cell r="R1566">
            <v>0</v>
          </cell>
          <cell r="S1566">
            <v>0</v>
          </cell>
          <cell r="T1566">
            <v>0</v>
          </cell>
          <cell r="U1566">
            <v>0</v>
          </cell>
          <cell r="V1566">
            <v>0</v>
          </cell>
          <cell r="W1566">
            <v>0</v>
          </cell>
        </row>
        <row r="1567">
          <cell r="H1567">
            <v>800063784</v>
          </cell>
          <cell r="I1567" t="str">
            <v xml:space="preserve">Seagett Customer built 115 kv inter connect </v>
          </cell>
          <cell r="J1567">
            <v>40301</v>
          </cell>
          <cell r="K1567" t="str">
            <v>S.V. Murthy</v>
          </cell>
          <cell r="N1567">
            <v>100</v>
          </cell>
          <cell r="O1567">
            <v>0</v>
          </cell>
          <cell r="P1567">
            <v>0</v>
          </cell>
          <cell r="Q1567">
            <v>0</v>
          </cell>
          <cell r="R1567">
            <v>0</v>
          </cell>
          <cell r="S1567">
            <v>0</v>
          </cell>
          <cell r="T1567">
            <v>0</v>
          </cell>
          <cell r="U1567">
            <v>0</v>
          </cell>
          <cell r="V1567">
            <v>0</v>
          </cell>
          <cell r="W1567">
            <v>0</v>
          </cell>
        </row>
        <row r="1568">
          <cell r="O1568">
            <v>16000000</v>
          </cell>
          <cell r="P1568">
            <v>11637567.498695999</v>
          </cell>
          <cell r="Q1568">
            <v>0</v>
          </cell>
          <cell r="R1568">
            <v>0</v>
          </cell>
          <cell r="S1568">
            <v>0</v>
          </cell>
          <cell r="T1568">
            <v>0</v>
          </cell>
          <cell r="U1568">
            <v>0</v>
          </cell>
          <cell r="V1568">
            <v>0</v>
          </cell>
          <cell r="W1568">
            <v>0</v>
          </cell>
        </row>
        <row r="1569">
          <cell r="H1569">
            <v>800063784</v>
          </cell>
          <cell r="I1569" t="str">
            <v>Dagget Ridge Wind Farm</v>
          </cell>
          <cell r="J1569">
            <v>40279</v>
          </cell>
          <cell r="K1569" t="str">
            <v>S.V. Murthy</v>
          </cell>
          <cell r="N1569">
            <v>100</v>
          </cell>
          <cell r="O1569">
            <v>3000000</v>
          </cell>
          <cell r="P1569">
            <v>533200</v>
          </cell>
          <cell r="Q1569">
            <v>0</v>
          </cell>
          <cell r="R1569">
            <v>0</v>
          </cell>
          <cell r="S1569">
            <v>0</v>
          </cell>
          <cell r="T1569">
            <v>0</v>
          </cell>
          <cell r="U1569">
            <v>0</v>
          </cell>
          <cell r="V1569">
            <v>0</v>
          </cell>
          <cell r="W1569">
            <v>0</v>
          </cell>
        </row>
        <row r="1570">
          <cell r="H1570">
            <v>800063531</v>
          </cell>
          <cell r="I1570" t="str">
            <v>Remove three existing 115kV power fuses and install one 115kV circuit breaker.</v>
          </cell>
          <cell r="J1570">
            <v>41010</v>
          </cell>
          <cell r="O1570">
            <v>0</v>
          </cell>
        </row>
        <row r="1571">
          <cell r="H1571">
            <v>800063726</v>
          </cell>
          <cell r="I1571" t="str">
            <v>Remove six existing 115kV power fuses and install two 115kV circuit breakers.</v>
          </cell>
          <cell r="J1571">
            <v>41010</v>
          </cell>
          <cell r="O1571">
            <v>0</v>
          </cell>
        </row>
        <row r="1572">
          <cell r="H1572">
            <v>800063615</v>
          </cell>
          <cell r="I1572" t="str">
            <v>Upgrade line protection on the Black Mountain-Soport-Southcap-Southdown 115kV line position.</v>
          </cell>
          <cell r="J1572">
            <v>41010</v>
          </cell>
          <cell r="O1572">
            <v>0</v>
          </cell>
        </row>
        <row r="1573">
          <cell r="O1573">
            <v>3000000</v>
          </cell>
          <cell r="P1573">
            <v>533200</v>
          </cell>
          <cell r="Q1573">
            <v>0</v>
          </cell>
          <cell r="R1573">
            <v>0</v>
          </cell>
          <cell r="S1573">
            <v>0</v>
          </cell>
          <cell r="T1573">
            <v>0</v>
          </cell>
          <cell r="U1573">
            <v>0</v>
          </cell>
          <cell r="V1573">
            <v>0</v>
          </cell>
          <cell r="W1573">
            <v>0</v>
          </cell>
        </row>
        <row r="1574">
          <cell r="H1574">
            <v>800125713</v>
          </cell>
          <cell r="I1574" t="str">
            <v>Walnut Creek Energy Patk</v>
          </cell>
          <cell r="J1574">
            <v>40546</v>
          </cell>
          <cell r="K1574" t="str">
            <v>S.V. Murthy</v>
          </cell>
          <cell r="N1574">
            <v>100</v>
          </cell>
          <cell r="O1574">
            <v>1600000</v>
          </cell>
          <cell r="P1574">
            <v>4399916</v>
          </cell>
          <cell r="Q1574">
            <v>651369</v>
          </cell>
          <cell r="R1574">
            <v>0</v>
          </cell>
          <cell r="S1574">
            <v>0</v>
          </cell>
          <cell r="T1574">
            <v>0</v>
          </cell>
          <cell r="U1574">
            <v>0</v>
          </cell>
          <cell r="V1574">
            <v>0</v>
          </cell>
          <cell r="W1574">
            <v>0</v>
          </cell>
        </row>
        <row r="1575">
          <cell r="H1575" t="str">
            <v>800165698</v>
          </cell>
          <cell r="I1575" t="str">
            <v>Procure and construct a 0.4 circuit mile, 220 kV generation tie-line.  (Walnut Creek Energy Park Project)</v>
          </cell>
          <cell r="J1575">
            <v>40360</v>
          </cell>
          <cell r="N1575">
            <v>100</v>
          </cell>
          <cell r="O1575">
            <v>0</v>
          </cell>
        </row>
        <row r="1576">
          <cell r="H1576" t="str">
            <v>800145129</v>
          </cell>
          <cell r="I1576" t="str">
            <v>Convert overhead circuits Walnut-Basset-Proctor 66kV and Walnut-Hillgen-Industry-Mesa-Reno 66kV to underground circuits inside the Walnut Substation.  (Walnut Creek Energy Park Project)</v>
          </cell>
          <cell r="J1576">
            <v>40360</v>
          </cell>
          <cell r="N1576">
            <v>100</v>
          </cell>
          <cell r="O1576">
            <v>0</v>
          </cell>
        </row>
        <row r="1577">
          <cell r="O1577">
            <v>1600000</v>
          </cell>
          <cell r="P1577">
            <v>4399916</v>
          </cell>
          <cell r="Q1577">
            <v>651369</v>
          </cell>
          <cell r="R1577">
            <v>0</v>
          </cell>
          <cell r="S1577">
            <v>0</v>
          </cell>
          <cell r="T1577">
            <v>0</v>
          </cell>
          <cell r="U1577">
            <v>0</v>
          </cell>
          <cell r="V1577">
            <v>0</v>
          </cell>
          <cell r="W1577">
            <v>0</v>
          </cell>
        </row>
        <row r="1578">
          <cell r="H1578">
            <v>800132047</v>
          </cell>
          <cell r="I1578" t="str">
            <v>CPV Sentinel</v>
          </cell>
          <cell r="J1578">
            <v>40330</v>
          </cell>
          <cell r="K1578" t="str">
            <v>S.V. Murthy</v>
          </cell>
          <cell r="N1578">
            <v>100</v>
          </cell>
          <cell r="O1578">
            <v>6931000</v>
          </cell>
          <cell r="P1578">
            <v>976912.81203999999</v>
          </cell>
          <cell r="Q1578">
            <v>0</v>
          </cell>
          <cell r="R1578">
            <v>0</v>
          </cell>
          <cell r="S1578">
            <v>0</v>
          </cell>
          <cell r="T1578">
            <v>0</v>
          </cell>
          <cell r="U1578">
            <v>0</v>
          </cell>
          <cell r="V1578">
            <v>0</v>
          </cell>
          <cell r="W1578">
            <v>0</v>
          </cell>
        </row>
        <row r="1579">
          <cell r="O1579">
            <v>6931000</v>
          </cell>
          <cell r="P1579">
            <v>976912.81203999999</v>
          </cell>
          <cell r="Q1579">
            <v>0</v>
          </cell>
          <cell r="R1579">
            <v>0</v>
          </cell>
          <cell r="S1579">
            <v>0</v>
          </cell>
          <cell r="T1579">
            <v>0</v>
          </cell>
          <cell r="U1579">
            <v>0</v>
          </cell>
          <cell r="V1579">
            <v>0</v>
          </cell>
          <cell r="W1579">
            <v>0</v>
          </cell>
        </row>
        <row r="1580">
          <cell r="H1580">
            <v>800166723</v>
          </cell>
          <cell r="I1580" t="str">
            <v>Colton Substation: Install six (6) SEL-351 relays at Colton Substation, two SEL-351 relays on each of the three 66kV lines connected to the customer from Colton Substation (Colton-Hub, Colton-Century and Colton-Agua Mansa-Drews).  [Agua Mansa Project]</v>
          </cell>
          <cell r="J1580">
            <v>40025</v>
          </cell>
          <cell r="N1580">
            <v>0</v>
          </cell>
          <cell r="O1580">
            <v>7353000</v>
          </cell>
        </row>
        <row r="1581">
          <cell r="O1581">
            <v>7353000</v>
          </cell>
          <cell r="P1581">
            <v>0</v>
          </cell>
          <cell r="Q1581">
            <v>0</v>
          </cell>
          <cell r="R1581">
            <v>0</v>
          </cell>
          <cell r="S1581">
            <v>0</v>
          </cell>
          <cell r="T1581">
            <v>0</v>
          </cell>
          <cell r="U1581">
            <v>0</v>
          </cell>
          <cell r="V1581">
            <v>0</v>
          </cell>
          <cell r="W1581">
            <v>0</v>
          </cell>
        </row>
        <row r="1582">
          <cell r="H1582">
            <v>800174381</v>
          </cell>
          <cell r="I1582" t="str">
            <v>CSDLA Agoura</v>
          </cell>
          <cell r="J1582">
            <v>39995</v>
          </cell>
          <cell r="K1582" t="str">
            <v>S.V. Murthy</v>
          </cell>
          <cell r="N1582">
            <v>100</v>
          </cell>
          <cell r="O1582">
            <v>600000</v>
          </cell>
          <cell r="P1582">
            <v>0</v>
          </cell>
          <cell r="Q1582">
            <v>0</v>
          </cell>
          <cell r="R1582">
            <v>0</v>
          </cell>
          <cell r="S1582">
            <v>0</v>
          </cell>
          <cell r="T1582">
            <v>0</v>
          </cell>
          <cell r="U1582">
            <v>0</v>
          </cell>
          <cell r="V1582">
            <v>0</v>
          </cell>
          <cell r="W1582">
            <v>0</v>
          </cell>
        </row>
        <row r="1583">
          <cell r="I1583" t="str">
            <v>CSDLA Agoura: Install an RTU to monitor the 16kV line. One dedicated 3002-type voice-grade 4-wire PMS communications circuit is required from the RTU to SCE Moorpark Regional Control Center.</v>
          </cell>
          <cell r="J1583">
            <v>38961</v>
          </cell>
          <cell r="N1583">
            <v>100</v>
          </cell>
          <cell r="O1583">
            <v>0</v>
          </cell>
        </row>
        <row r="1584">
          <cell r="O1584">
            <v>600000</v>
          </cell>
          <cell r="P1584">
            <v>0</v>
          </cell>
          <cell r="Q1584">
            <v>0</v>
          </cell>
          <cell r="R1584">
            <v>0</v>
          </cell>
          <cell r="S1584">
            <v>0</v>
          </cell>
          <cell r="T1584">
            <v>0</v>
          </cell>
          <cell r="U1584">
            <v>0</v>
          </cell>
          <cell r="V1584">
            <v>0</v>
          </cell>
          <cell r="W1584">
            <v>0</v>
          </cell>
        </row>
        <row r="1585">
          <cell r="H1585">
            <v>800182725</v>
          </cell>
          <cell r="I1585" t="str">
            <v>Inland Energy-Victor 220kV Rural</v>
          </cell>
          <cell r="J1585">
            <v>40725</v>
          </cell>
          <cell r="K1585" t="str">
            <v>S.V. Murthy</v>
          </cell>
          <cell r="N1585">
            <v>100</v>
          </cell>
          <cell r="O1585">
            <v>140000</v>
          </cell>
          <cell r="P1585">
            <v>0</v>
          </cell>
          <cell r="Q1585">
            <v>0</v>
          </cell>
          <cell r="R1585">
            <v>0</v>
          </cell>
          <cell r="S1585">
            <v>0</v>
          </cell>
          <cell r="T1585">
            <v>0</v>
          </cell>
          <cell r="U1585">
            <v>0</v>
          </cell>
          <cell r="V1585">
            <v>0</v>
          </cell>
          <cell r="W1585">
            <v>0</v>
          </cell>
        </row>
        <row r="1586">
          <cell r="O1586">
            <v>140000</v>
          </cell>
          <cell r="P1586">
            <v>0</v>
          </cell>
          <cell r="Q1586">
            <v>0</v>
          </cell>
          <cell r="R1586">
            <v>0</v>
          </cell>
          <cell r="S1586">
            <v>0</v>
          </cell>
          <cell r="T1586">
            <v>0</v>
          </cell>
          <cell r="U1586">
            <v>0</v>
          </cell>
          <cell r="V1586">
            <v>0</v>
          </cell>
          <cell r="W1586">
            <v>0</v>
          </cell>
        </row>
        <row r="1587">
          <cell r="H1587" t="str">
            <v>800062621</v>
          </cell>
          <cell r="I1587" t="str">
            <v>EL SEGUNDO: WORK IN 220KV SWITCHRACK</v>
          </cell>
          <cell r="J1587">
            <v>40422</v>
          </cell>
          <cell r="K1587" t="str">
            <v>S.V. Murthy</v>
          </cell>
          <cell r="M1587">
            <v>100</v>
          </cell>
          <cell r="N1587">
            <v>100</v>
          </cell>
          <cell r="O1587">
            <v>300000</v>
          </cell>
          <cell r="P1587">
            <v>2100000</v>
          </cell>
          <cell r="Q1587">
            <v>1065893.23</v>
          </cell>
          <cell r="R1587">
            <v>0</v>
          </cell>
          <cell r="S1587">
            <v>0</v>
          </cell>
          <cell r="T1587">
            <v>0</v>
          </cell>
          <cell r="U1587">
            <v>0</v>
          </cell>
          <cell r="V1587">
            <v>0</v>
          </cell>
          <cell r="W1587">
            <v>0</v>
          </cell>
        </row>
        <row r="1588">
          <cell r="O1588">
            <v>300000</v>
          </cell>
          <cell r="P1588">
            <v>2100000</v>
          </cell>
          <cell r="Q1588">
            <v>1065893.23</v>
          </cell>
          <cell r="R1588">
            <v>0</v>
          </cell>
          <cell r="S1588">
            <v>0</v>
          </cell>
          <cell r="T1588">
            <v>0</v>
          </cell>
          <cell r="U1588">
            <v>0</v>
          </cell>
          <cell r="V1588">
            <v>0</v>
          </cell>
          <cell r="W1588">
            <v>0</v>
          </cell>
        </row>
        <row r="1589">
          <cell r="O1589">
            <v>55451600</v>
          </cell>
          <cell r="P1589">
            <v>100114399.221136</v>
          </cell>
          <cell r="Q1589">
            <v>90715607.429796174</v>
          </cell>
          <cell r="R1589">
            <v>228564600.33779579</v>
          </cell>
          <cell r="S1589">
            <v>214522387</v>
          </cell>
          <cell r="T1589">
            <v>1500000</v>
          </cell>
          <cell r="U1589">
            <v>0</v>
          </cell>
          <cell r="V1589">
            <v>0</v>
          </cell>
          <cell r="W1589">
            <v>0</v>
          </cell>
        </row>
        <row r="1591">
          <cell r="I1591" t="str">
            <v>VARIOUS: ENGINEER AND CONSTRUCT NEW INTERCONNECTION FACILITIES   FOR MERCHANT POWER PRODUCERS.</v>
          </cell>
          <cell r="J1591">
            <v>43447</v>
          </cell>
          <cell r="K1591" t="str">
            <v>S.V. Murthy</v>
          </cell>
          <cell r="M1591">
            <v>100</v>
          </cell>
          <cell r="N1591">
            <v>100</v>
          </cell>
          <cell r="O1591">
            <v>12104000</v>
          </cell>
          <cell r="P1591">
            <v>18174000</v>
          </cell>
          <cell r="Q1591">
            <v>900000</v>
          </cell>
          <cell r="R1591">
            <v>900000</v>
          </cell>
          <cell r="S1591">
            <v>1200000</v>
          </cell>
          <cell r="T1591">
            <v>1200000</v>
          </cell>
          <cell r="U1591">
            <v>1200000</v>
          </cell>
          <cell r="V1591">
            <v>1200000</v>
          </cell>
          <cell r="W1591">
            <v>1200000</v>
          </cell>
        </row>
        <row r="1592">
          <cell r="I1592" t="str">
            <v>IT Work Elements for Blanket PIN:  WDAT/TO/Gen-tie (Collectible) - TDBU</v>
          </cell>
          <cell r="J1592">
            <v>43100</v>
          </cell>
          <cell r="N1592">
            <v>100</v>
          </cell>
        </row>
        <row r="1593">
          <cell r="N1593">
            <v>100</v>
          </cell>
        </row>
        <row r="1594">
          <cell r="I1594" t="str">
            <v>VARIOUS: ENGINEER AND CONSTRUCT NEW INTERCONNECTION FACILITIES   FOR MERCHANT POWER PRODUCERS.</v>
          </cell>
          <cell r="J1594">
            <v>43447</v>
          </cell>
          <cell r="K1594" t="str">
            <v>S.V. Murthy</v>
          </cell>
          <cell r="M1594">
            <v>100</v>
          </cell>
          <cell r="N1594">
            <v>100</v>
          </cell>
          <cell r="O1594">
            <v>24925000</v>
          </cell>
          <cell r="P1594">
            <v>63119000</v>
          </cell>
          <cell r="Q1594">
            <v>21350000</v>
          </cell>
          <cell r="R1594">
            <v>1350000</v>
          </cell>
          <cell r="S1594">
            <v>1800000</v>
          </cell>
          <cell r="T1594">
            <v>1800000</v>
          </cell>
          <cell r="U1594">
            <v>1800000</v>
          </cell>
          <cell r="V1594">
            <v>1800000</v>
          </cell>
          <cell r="W1594">
            <v>1800000</v>
          </cell>
        </row>
        <row r="1595">
          <cell r="O1595">
            <v>37029000</v>
          </cell>
          <cell r="P1595">
            <v>81293000</v>
          </cell>
          <cell r="Q1595">
            <v>22250000</v>
          </cell>
          <cell r="R1595">
            <v>2250000</v>
          </cell>
          <cell r="S1595">
            <v>3000000</v>
          </cell>
          <cell r="T1595">
            <v>3000000</v>
          </cell>
          <cell r="U1595">
            <v>3000000</v>
          </cell>
          <cell r="V1595">
            <v>3000000</v>
          </cell>
          <cell r="W1595">
            <v>3000000</v>
          </cell>
        </row>
        <row r="1596">
          <cell r="H1596" t="str">
            <v>800062520</v>
          </cell>
          <cell r="I1596" t="str">
            <v>SAN BERNARDINO-VISTA 220KV TL UPGRADE</v>
          </cell>
          <cell r="J1596">
            <v>39965</v>
          </cell>
          <cell r="K1596" t="str">
            <v>S.V. Murthy</v>
          </cell>
          <cell r="M1596">
            <v>100</v>
          </cell>
          <cell r="N1596">
            <v>100</v>
          </cell>
          <cell r="O1596">
            <v>250000</v>
          </cell>
          <cell r="P1596">
            <v>7490021.5599999996</v>
          </cell>
          <cell r="Q1596">
            <v>2178312.2702640002</v>
          </cell>
          <cell r="R1596">
            <v>0</v>
          </cell>
          <cell r="S1596">
            <v>0</v>
          </cell>
          <cell r="T1596">
            <v>0</v>
          </cell>
          <cell r="U1596">
            <v>0</v>
          </cell>
          <cell r="V1596">
            <v>0</v>
          </cell>
          <cell r="W1596">
            <v>0</v>
          </cell>
        </row>
        <row r="1597">
          <cell r="I1597" t="str">
            <v>IT Work Element:  Mountainview Project - Additional 72MV</v>
          </cell>
          <cell r="J1597">
            <v>39965</v>
          </cell>
          <cell r="N1597">
            <v>100</v>
          </cell>
          <cell r="O1597">
            <v>0</v>
          </cell>
        </row>
        <row r="1598">
          <cell r="H1598" t="str">
            <v>800062833</v>
          </cell>
          <cell r="I1598" t="str">
            <v>VISTA SPS</v>
          </cell>
          <cell r="J1598">
            <v>39965</v>
          </cell>
          <cell r="K1598" t="str">
            <v>S.V. Murthy</v>
          </cell>
          <cell r="M1598">
            <v>100</v>
          </cell>
          <cell r="N1598">
            <v>100</v>
          </cell>
          <cell r="O1598">
            <v>0</v>
          </cell>
          <cell r="P1598">
            <v>0</v>
          </cell>
          <cell r="Q1598">
            <v>0</v>
          </cell>
          <cell r="R1598">
            <v>0</v>
          </cell>
          <cell r="S1598">
            <v>0</v>
          </cell>
          <cell r="T1598">
            <v>0</v>
          </cell>
          <cell r="U1598">
            <v>0</v>
          </cell>
          <cell r="V1598">
            <v>0</v>
          </cell>
          <cell r="W1598">
            <v>0</v>
          </cell>
        </row>
        <row r="1599">
          <cell r="H1599" t="str">
            <v>800062859</v>
          </cell>
          <cell r="I1599" t="str">
            <v>DEVERS REPLACE CB</v>
          </cell>
          <cell r="J1599">
            <v>39965</v>
          </cell>
          <cell r="K1599" t="str">
            <v>S.V. Murthy</v>
          </cell>
          <cell r="M1599">
            <v>100</v>
          </cell>
          <cell r="N1599">
            <v>100</v>
          </cell>
          <cell r="O1599">
            <v>0</v>
          </cell>
          <cell r="P1599">
            <v>0</v>
          </cell>
          <cell r="Q1599">
            <v>0</v>
          </cell>
          <cell r="R1599">
            <v>0</v>
          </cell>
          <cell r="S1599">
            <v>0</v>
          </cell>
          <cell r="T1599">
            <v>0</v>
          </cell>
          <cell r="U1599">
            <v>0</v>
          </cell>
          <cell r="V1599">
            <v>0</v>
          </cell>
          <cell r="W1599">
            <v>0</v>
          </cell>
        </row>
        <row r="1600">
          <cell r="H1600" t="str">
            <v>800062860</v>
          </cell>
          <cell r="I1600" t="str">
            <v>DEVERS WAVE TRAP</v>
          </cell>
          <cell r="J1600">
            <v>39965</v>
          </cell>
          <cell r="K1600" t="str">
            <v>S.V. Murthy</v>
          </cell>
          <cell r="M1600">
            <v>100</v>
          </cell>
          <cell r="N1600">
            <v>100</v>
          </cell>
          <cell r="O1600">
            <v>0</v>
          </cell>
          <cell r="P1600">
            <v>0</v>
          </cell>
          <cell r="Q1600">
            <v>0</v>
          </cell>
          <cell r="R1600">
            <v>0</v>
          </cell>
          <cell r="S1600">
            <v>0</v>
          </cell>
          <cell r="T1600">
            <v>0</v>
          </cell>
          <cell r="U1600">
            <v>0</v>
          </cell>
          <cell r="V1600">
            <v>0</v>
          </cell>
          <cell r="W1600">
            <v>0</v>
          </cell>
        </row>
        <row r="1601">
          <cell r="H1601" t="str">
            <v>800062861</v>
          </cell>
          <cell r="I1601" t="str">
            <v>DEVERS SPS</v>
          </cell>
          <cell r="J1601">
            <v>39965</v>
          </cell>
          <cell r="K1601" t="str">
            <v>S.V. Murthy</v>
          </cell>
          <cell r="M1601">
            <v>100</v>
          </cell>
          <cell r="N1601">
            <v>100</v>
          </cell>
          <cell r="O1601">
            <v>0</v>
          </cell>
          <cell r="P1601">
            <v>0</v>
          </cell>
          <cell r="Q1601">
            <v>0</v>
          </cell>
          <cell r="R1601">
            <v>0</v>
          </cell>
          <cell r="S1601">
            <v>0</v>
          </cell>
          <cell r="T1601">
            <v>0</v>
          </cell>
          <cell r="U1601">
            <v>0</v>
          </cell>
          <cell r="V1601">
            <v>0</v>
          </cell>
          <cell r="W1601">
            <v>0</v>
          </cell>
        </row>
        <row r="1602">
          <cell r="H1602" t="str">
            <v>800062882</v>
          </cell>
          <cell r="I1602" t="str">
            <v>MIRA LOMA SPS</v>
          </cell>
          <cell r="J1602">
            <v>39965</v>
          </cell>
          <cell r="K1602" t="str">
            <v>S.V. Murthy</v>
          </cell>
          <cell r="M1602">
            <v>100</v>
          </cell>
          <cell r="N1602">
            <v>100</v>
          </cell>
          <cell r="O1602">
            <v>0</v>
          </cell>
          <cell r="P1602">
            <v>0</v>
          </cell>
          <cell r="Q1602">
            <v>0</v>
          </cell>
          <cell r="R1602">
            <v>0</v>
          </cell>
          <cell r="S1602">
            <v>0</v>
          </cell>
          <cell r="T1602">
            <v>0</v>
          </cell>
          <cell r="U1602">
            <v>0</v>
          </cell>
          <cell r="V1602">
            <v>0</v>
          </cell>
          <cell r="W1602">
            <v>0</v>
          </cell>
        </row>
        <row r="1603">
          <cell r="H1603" t="str">
            <v>800062904</v>
          </cell>
          <cell r="I1603" t="str">
            <v>VALLEY SPS</v>
          </cell>
          <cell r="J1603">
            <v>39965</v>
          </cell>
          <cell r="K1603" t="str">
            <v>S.V. Murthy</v>
          </cell>
          <cell r="M1603">
            <v>100</v>
          </cell>
          <cell r="N1603">
            <v>100</v>
          </cell>
          <cell r="O1603">
            <v>0</v>
          </cell>
          <cell r="P1603">
            <v>0</v>
          </cell>
          <cell r="Q1603">
            <v>0</v>
          </cell>
          <cell r="R1603">
            <v>0</v>
          </cell>
          <cell r="S1603">
            <v>0</v>
          </cell>
          <cell r="T1603">
            <v>0</v>
          </cell>
          <cell r="U1603">
            <v>0</v>
          </cell>
          <cell r="V1603">
            <v>0</v>
          </cell>
          <cell r="W1603">
            <v>0</v>
          </cell>
        </row>
        <row r="1604">
          <cell r="H1604" t="str">
            <v>800062905</v>
          </cell>
          <cell r="I1604" t="str">
            <v>VALLEY WAVE TRAP</v>
          </cell>
          <cell r="J1604">
            <v>39965</v>
          </cell>
          <cell r="K1604" t="str">
            <v>S.V. Murthy</v>
          </cell>
          <cell r="M1604">
            <v>100</v>
          </cell>
          <cell r="N1604">
            <v>100</v>
          </cell>
          <cell r="O1604">
            <v>0</v>
          </cell>
          <cell r="P1604">
            <v>0</v>
          </cell>
          <cell r="Q1604">
            <v>0</v>
          </cell>
          <cell r="R1604">
            <v>0</v>
          </cell>
          <cell r="S1604">
            <v>0</v>
          </cell>
          <cell r="T1604">
            <v>0</v>
          </cell>
          <cell r="U1604">
            <v>0</v>
          </cell>
          <cell r="V1604">
            <v>0</v>
          </cell>
          <cell r="W1604">
            <v>0</v>
          </cell>
        </row>
        <row r="1605">
          <cell r="H1605" t="str">
            <v>800062906</v>
          </cell>
          <cell r="I1605" t="str">
            <v>VALLEY LINE DROP</v>
          </cell>
          <cell r="J1605">
            <v>39965</v>
          </cell>
          <cell r="K1605" t="str">
            <v>S.V. Murthy</v>
          </cell>
          <cell r="M1605">
            <v>100</v>
          </cell>
          <cell r="N1605">
            <v>100</v>
          </cell>
          <cell r="O1605">
            <v>0</v>
          </cell>
          <cell r="P1605">
            <v>0</v>
          </cell>
          <cell r="Q1605">
            <v>0</v>
          </cell>
          <cell r="R1605">
            <v>0</v>
          </cell>
          <cell r="S1605">
            <v>0</v>
          </cell>
          <cell r="T1605">
            <v>0</v>
          </cell>
          <cell r="U1605">
            <v>0</v>
          </cell>
          <cell r="V1605">
            <v>0</v>
          </cell>
          <cell r="W1605">
            <v>0</v>
          </cell>
        </row>
        <row r="1606">
          <cell r="H1606" t="str">
            <v>800063048</v>
          </cell>
          <cell r="I1606" t="str">
            <v>ETIWANDA GEN SWYD SPS</v>
          </cell>
          <cell r="J1606">
            <v>39965</v>
          </cell>
          <cell r="K1606" t="str">
            <v>S.V. Murthy</v>
          </cell>
          <cell r="M1606">
            <v>100</v>
          </cell>
          <cell r="N1606">
            <v>100</v>
          </cell>
          <cell r="O1606">
            <v>0</v>
          </cell>
          <cell r="P1606">
            <v>0</v>
          </cell>
          <cell r="Q1606">
            <v>0</v>
          </cell>
          <cell r="R1606">
            <v>0</v>
          </cell>
          <cell r="S1606">
            <v>0</v>
          </cell>
          <cell r="T1606">
            <v>0</v>
          </cell>
          <cell r="U1606">
            <v>0</v>
          </cell>
          <cell r="V1606">
            <v>0</v>
          </cell>
          <cell r="W1606">
            <v>0</v>
          </cell>
        </row>
        <row r="1607">
          <cell r="O1607">
            <v>250000</v>
          </cell>
          <cell r="P1607">
            <v>7490021.5599999996</v>
          </cell>
          <cell r="Q1607">
            <v>2178312.2702640002</v>
          </cell>
          <cell r="R1607">
            <v>0</v>
          </cell>
          <cell r="S1607">
            <v>0</v>
          </cell>
          <cell r="T1607">
            <v>0</v>
          </cell>
          <cell r="U1607">
            <v>0</v>
          </cell>
          <cell r="V1607">
            <v>0</v>
          </cell>
          <cell r="W1607">
            <v>0</v>
          </cell>
        </row>
        <row r="1608">
          <cell r="O1608">
            <v>37279000</v>
          </cell>
          <cell r="P1608">
            <v>88783021.560000002</v>
          </cell>
          <cell r="Q1608">
            <v>24428312.270264</v>
          </cell>
          <cell r="R1608">
            <v>2250000</v>
          </cell>
          <cell r="S1608">
            <v>3000000</v>
          </cell>
          <cell r="T1608">
            <v>3000000</v>
          </cell>
          <cell r="U1608">
            <v>3000000</v>
          </cell>
          <cell r="V1608">
            <v>3000000</v>
          </cell>
          <cell r="W1608">
            <v>3000000</v>
          </cell>
        </row>
        <row r="1609">
          <cell r="I1609" t="str">
            <v>Included with Blythe,Dagget Ridge,El Segundo,etc</v>
          </cell>
        </row>
        <row r="1610">
          <cell r="I1610" t="str">
            <v>VARIOUS SUBSTATIONS:  REPLACE RULE 20 B CIRCUIT BREAKERS</v>
          </cell>
          <cell r="J1610">
            <v>43465</v>
          </cell>
          <cell r="K1610" t="str">
            <v>S.V. Murthy</v>
          </cell>
          <cell r="M1610">
            <v>0</v>
          </cell>
          <cell r="N1610">
            <v>0</v>
          </cell>
          <cell r="O1610">
            <v>2470000</v>
          </cell>
          <cell r="P1610">
            <v>0</v>
          </cell>
          <cell r="Q1610">
            <v>0</v>
          </cell>
          <cell r="R1610">
            <v>0</v>
          </cell>
          <cell r="S1610">
            <v>0</v>
          </cell>
          <cell r="T1610">
            <v>0</v>
          </cell>
          <cell r="U1610">
            <v>0</v>
          </cell>
          <cell r="V1610">
            <v>0</v>
          </cell>
          <cell r="W1610">
            <v>0</v>
          </cell>
        </row>
        <row r="1611">
          <cell r="H1611">
            <v>800063587</v>
          </cell>
          <cell r="I1611" t="str">
            <v>CALECTRIC</v>
          </cell>
          <cell r="J1611">
            <v>39845</v>
          </cell>
          <cell r="K1611" t="str">
            <v>D. Arellanes</v>
          </cell>
          <cell r="N1611">
            <v>0</v>
          </cell>
          <cell r="O1611">
            <v>150000</v>
          </cell>
        </row>
        <row r="1612">
          <cell r="O1612">
            <v>2620000</v>
          </cell>
          <cell r="P1612">
            <v>0</v>
          </cell>
          <cell r="Q1612">
            <v>0</v>
          </cell>
          <cell r="R1612">
            <v>0</v>
          </cell>
          <cell r="S1612">
            <v>0</v>
          </cell>
          <cell r="T1612">
            <v>0</v>
          </cell>
          <cell r="U1612">
            <v>0</v>
          </cell>
          <cell r="V1612">
            <v>0</v>
          </cell>
          <cell r="W1612">
            <v>0</v>
          </cell>
        </row>
        <row r="1613">
          <cell r="O1613">
            <v>2470000</v>
          </cell>
          <cell r="P1613">
            <v>0</v>
          </cell>
          <cell r="Q1613">
            <v>0</v>
          </cell>
          <cell r="R1613">
            <v>0</v>
          </cell>
          <cell r="S1613">
            <v>0</v>
          </cell>
          <cell r="T1613">
            <v>0</v>
          </cell>
          <cell r="U1613">
            <v>0</v>
          </cell>
          <cell r="V1613">
            <v>0</v>
          </cell>
          <cell r="W1613">
            <v>0</v>
          </cell>
        </row>
        <row r="1614">
          <cell r="O1614">
            <v>95200600</v>
          </cell>
          <cell r="P1614">
            <v>188897420.78113601</v>
          </cell>
          <cell r="Q1614">
            <v>115143919.70006017</v>
          </cell>
          <cell r="R1614">
            <v>230814600.33779579</v>
          </cell>
          <cell r="S1614">
            <v>217522387</v>
          </cell>
          <cell r="T1614">
            <v>4500000</v>
          </cell>
          <cell r="U1614">
            <v>3000000</v>
          </cell>
          <cell r="V1614">
            <v>3000000</v>
          </cell>
          <cell r="W1614">
            <v>3000000</v>
          </cell>
        </row>
        <row r="1618">
          <cell r="I1618" t="str">
            <v>VARIOUS SUBSTATIONS; UPGRADE</v>
          </cell>
          <cell r="J1618">
            <v>41791</v>
          </cell>
          <cell r="K1618" t="str">
            <v>?</v>
          </cell>
          <cell r="M1618">
            <v>100</v>
          </cell>
          <cell r="N1618">
            <v>100</v>
          </cell>
          <cell r="O1618">
            <v>0</v>
          </cell>
          <cell r="P1618">
            <v>0</v>
          </cell>
          <cell r="Q1618">
            <v>0</v>
          </cell>
          <cell r="R1618">
            <v>0</v>
          </cell>
          <cell r="S1618">
            <v>50000000</v>
          </cell>
          <cell r="T1618">
            <v>50000000</v>
          </cell>
          <cell r="U1618">
            <v>0</v>
          </cell>
          <cell r="V1618">
            <v>0</v>
          </cell>
          <cell r="W1618">
            <v>0</v>
          </cell>
        </row>
        <row r="1619">
          <cell r="O1619">
            <v>0</v>
          </cell>
          <cell r="P1619">
            <v>0</v>
          </cell>
          <cell r="Q1619">
            <v>0</v>
          </cell>
          <cell r="R1619">
            <v>0</v>
          </cell>
          <cell r="S1619">
            <v>50000000</v>
          </cell>
          <cell r="T1619">
            <v>50000000</v>
          </cell>
          <cell r="U1619">
            <v>0</v>
          </cell>
          <cell r="V1619">
            <v>0</v>
          </cell>
          <cell r="W1619">
            <v>0</v>
          </cell>
        </row>
        <row r="1620">
          <cell r="I1620" t="str">
            <v>WESTERN ARIZONA SWITCHYARD:</v>
          </cell>
          <cell r="J1620">
            <v>40908</v>
          </cell>
          <cell r="K1620" t="str">
            <v>E. Trias</v>
          </cell>
          <cell r="M1620">
            <v>100</v>
          </cell>
          <cell r="N1620">
            <v>100</v>
          </cell>
          <cell r="O1620">
            <v>0</v>
          </cell>
          <cell r="P1620">
            <v>22470000</v>
          </cell>
          <cell r="Q1620">
            <v>24895000</v>
          </cell>
          <cell r="R1620">
            <v>0</v>
          </cell>
          <cell r="S1620">
            <v>0</v>
          </cell>
          <cell r="T1620">
            <v>0</v>
          </cell>
          <cell r="U1620">
            <v>0</v>
          </cell>
          <cell r="V1620">
            <v>0</v>
          </cell>
          <cell r="W1620">
            <v>0</v>
          </cell>
        </row>
        <row r="1621">
          <cell r="I1621" t="str">
            <v>VIEJO SUB SPS FOR THE LOSS OF DEV-VAL #1 AND DEV-VAL #2</v>
          </cell>
          <cell r="J1621">
            <v>40543</v>
          </cell>
          <cell r="K1621" t="str">
            <v>E. Trias</v>
          </cell>
          <cell r="M1621">
            <v>100</v>
          </cell>
          <cell r="N1621">
            <v>100</v>
          </cell>
          <cell r="O1621">
            <v>0</v>
          </cell>
          <cell r="P1621">
            <v>0</v>
          </cell>
          <cell r="Q1621">
            <v>0</v>
          </cell>
          <cell r="R1621">
            <v>0</v>
          </cell>
          <cell r="S1621">
            <v>0</v>
          </cell>
          <cell r="T1621">
            <v>0</v>
          </cell>
          <cell r="U1621">
            <v>0</v>
          </cell>
          <cell r="V1621">
            <v>0</v>
          </cell>
          <cell r="W1621">
            <v>0</v>
          </cell>
        </row>
        <row r="1622">
          <cell r="I1622" t="str">
            <v>DEVERS-VALLEY #1: RELOCATE T/L OFF OF MORONGO LAND</v>
          </cell>
          <cell r="J1622">
            <v>40543</v>
          </cell>
          <cell r="K1622" t="str">
            <v>E. Trias</v>
          </cell>
          <cell r="M1622">
            <v>100</v>
          </cell>
          <cell r="N1622">
            <v>100</v>
          </cell>
          <cell r="O1622">
            <v>0</v>
          </cell>
          <cell r="P1622">
            <v>4000000</v>
          </cell>
          <cell r="Q1622">
            <v>0</v>
          </cell>
          <cell r="R1622">
            <v>0</v>
          </cell>
          <cell r="S1622">
            <v>0</v>
          </cell>
          <cell r="T1622">
            <v>0</v>
          </cell>
          <cell r="U1622">
            <v>0</v>
          </cell>
          <cell r="V1622">
            <v>0</v>
          </cell>
          <cell r="W1622">
            <v>0</v>
          </cell>
        </row>
        <row r="1623">
          <cell r="I1623" t="str">
            <v>PADUA SUB SPS FOR THE LOSS OF DPV #1 AND DPV #2</v>
          </cell>
          <cell r="J1623">
            <v>40543</v>
          </cell>
          <cell r="K1623" t="str">
            <v>E. Trias</v>
          </cell>
          <cell r="M1623">
            <v>100</v>
          </cell>
          <cell r="N1623">
            <v>100</v>
          </cell>
          <cell r="O1623">
            <v>0</v>
          </cell>
          <cell r="P1623">
            <v>0</v>
          </cell>
          <cell r="Q1623">
            <v>0</v>
          </cell>
          <cell r="R1623">
            <v>0</v>
          </cell>
          <cell r="S1623">
            <v>0</v>
          </cell>
          <cell r="T1623">
            <v>0</v>
          </cell>
          <cell r="U1623">
            <v>0</v>
          </cell>
          <cell r="V1623">
            <v>0</v>
          </cell>
          <cell r="W1623">
            <v>0</v>
          </cell>
        </row>
        <row r="1624">
          <cell r="I1624" t="str">
            <v>HARQUAHALA -HASSYAMPA SCE SHARE</v>
          </cell>
          <cell r="J1624">
            <v>40178</v>
          </cell>
          <cell r="K1624" t="str">
            <v>E. Trias</v>
          </cell>
          <cell r="M1624">
            <v>100</v>
          </cell>
          <cell r="N1624">
            <v>100</v>
          </cell>
          <cell r="O1624">
            <v>0</v>
          </cell>
          <cell r="P1624">
            <v>8250000</v>
          </cell>
          <cell r="Q1624">
            <v>0</v>
          </cell>
          <cell r="R1624">
            <v>0</v>
          </cell>
          <cell r="S1624">
            <v>0</v>
          </cell>
          <cell r="T1624">
            <v>0</v>
          </cell>
          <cell r="U1624">
            <v>0</v>
          </cell>
          <cell r="V1624">
            <v>0</v>
          </cell>
          <cell r="W1624">
            <v>0</v>
          </cell>
        </row>
        <row r="1625">
          <cell r="I1625" t="str">
            <v>ARIZONA WEST-HARQUAHALA JUNCTION 500KV T/L: BUILD 70 MI. SINGLE CKT K500KV T/L W/2B-2156 ACSR COND (AZ)</v>
          </cell>
          <cell r="J1625">
            <v>40908</v>
          </cell>
          <cell r="K1625" t="str">
            <v>E. Trias</v>
          </cell>
          <cell r="M1625">
            <v>100</v>
          </cell>
          <cell r="N1625">
            <v>100</v>
          </cell>
          <cell r="O1625">
            <v>1500000</v>
          </cell>
          <cell r="P1625">
            <v>58850000</v>
          </cell>
          <cell r="Q1625">
            <v>47400000</v>
          </cell>
          <cell r="R1625">
            <v>0</v>
          </cell>
          <cell r="S1625">
            <v>0</v>
          </cell>
          <cell r="T1625">
            <v>0</v>
          </cell>
          <cell r="U1625">
            <v>0</v>
          </cell>
          <cell r="V1625">
            <v>0</v>
          </cell>
          <cell r="W1625">
            <v>0</v>
          </cell>
        </row>
        <row r="1626">
          <cell r="I1626" t="str">
            <v>SAN BERNARDINO SUB SPS FOR THE LOSS OF DEV-VAL #1 AND DEV-VAL #2</v>
          </cell>
          <cell r="J1626">
            <v>40543</v>
          </cell>
          <cell r="K1626" t="str">
            <v>E. Trias</v>
          </cell>
          <cell r="M1626">
            <v>100</v>
          </cell>
          <cell r="N1626">
            <v>100</v>
          </cell>
          <cell r="O1626">
            <v>0</v>
          </cell>
          <cell r="P1626">
            <v>0</v>
          </cell>
          <cell r="Q1626">
            <v>0</v>
          </cell>
          <cell r="R1626">
            <v>0</v>
          </cell>
          <cell r="S1626">
            <v>0</v>
          </cell>
          <cell r="T1626">
            <v>0</v>
          </cell>
          <cell r="U1626">
            <v>0</v>
          </cell>
          <cell r="V1626">
            <v>0</v>
          </cell>
          <cell r="W1626">
            <v>0</v>
          </cell>
        </row>
        <row r="1627">
          <cell r="I1627" t="str">
            <v>HARQUAHALA JUNCTION SWYD SCE SHARE</v>
          </cell>
          <cell r="J1627">
            <v>40178</v>
          </cell>
          <cell r="K1627" t="str">
            <v>E. Trias</v>
          </cell>
          <cell r="M1627">
            <v>100</v>
          </cell>
          <cell r="N1627">
            <v>100</v>
          </cell>
          <cell r="O1627">
            <v>0</v>
          </cell>
          <cell r="P1627">
            <v>14549000</v>
          </cell>
          <cell r="Q1627">
            <v>0</v>
          </cell>
          <cell r="R1627">
            <v>0</v>
          </cell>
          <cell r="S1627">
            <v>0</v>
          </cell>
          <cell r="T1627">
            <v>0</v>
          </cell>
          <cell r="U1627">
            <v>0</v>
          </cell>
          <cell r="V1627">
            <v>0</v>
          </cell>
          <cell r="W1627">
            <v>0</v>
          </cell>
        </row>
        <row r="1628">
          <cell r="I1628" t="str">
            <v>JOHANNA SUB SPS FOR THE LOSS OF DPV #1 AND DPV #2</v>
          </cell>
          <cell r="J1628">
            <v>40543</v>
          </cell>
          <cell r="K1628" t="str">
            <v>E. Trias</v>
          </cell>
          <cell r="M1628">
            <v>100</v>
          </cell>
          <cell r="N1628">
            <v>100</v>
          </cell>
          <cell r="O1628">
            <v>0</v>
          </cell>
          <cell r="P1628">
            <v>0</v>
          </cell>
          <cell r="Q1628">
            <v>0</v>
          </cell>
          <cell r="R1628">
            <v>0</v>
          </cell>
          <cell r="S1628">
            <v>0</v>
          </cell>
          <cell r="T1628">
            <v>0</v>
          </cell>
          <cell r="U1628">
            <v>0</v>
          </cell>
          <cell r="V1628">
            <v>0</v>
          </cell>
          <cell r="W1628">
            <v>0</v>
          </cell>
        </row>
        <row r="1629">
          <cell r="I1629" t="str">
            <v>SAN BERNARDINO SUB SPS FOR THE LOSS OF DPV #1 AND DPV #2</v>
          </cell>
          <cell r="J1629">
            <v>40543</v>
          </cell>
          <cell r="K1629" t="str">
            <v>E. Trias</v>
          </cell>
          <cell r="M1629">
            <v>100</v>
          </cell>
          <cell r="N1629">
            <v>100</v>
          </cell>
          <cell r="O1629">
            <v>0</v>
          </cell>
          <cell r="P1629">
            <v>0</v>
          </cell>
          <cell r="Q1629">
            <v>0</v>
          </cell>
          <cell r="R1629">
            <v>0</v>
          </cell>
          <cell r="S1629">
            <v>0</v>
          </cell>
          <cell r="T1629">
            <v>0</v>
          </cell>
          <cell r="U1629">
            <v>0</v>
          </cell>
          <cell r="V1629">
            <v>0</v>
          </cell>
          <cell r="W1629">
            <v>0</v>
          </cell>
        </row>
        <row r="1630">
          <cell r="I1630" t="str">
            <v>WALNUT SUB SPS FOR THE LOSS OF DPV #1 AND DPV #2</v>
          </cell>
          <cell r="J1630">
            <v>40543</v>
          </cell>
          <cell r="K1630" t="str">
            <v>E. Trias</v>
          </cell>
          <cell r="M1630">
            <v>100</v>
          </cell>
          <cell r="N1630">
            <v>100</v>
          </cell>
          <cell r="O1630">
            <v>0</v>
          </cell>
          <cell r="P1630">
            <v>0</v>
          </cell>
          <cell r="Q1630">
            <v>0</v>
          </cell>
          <cell r="R1630">
            <v>0</v>
          </cell>
          <cell r="S1630">
            <v>0</v>
          </cell>
          <cell r="T1630">
            <v>0</v>
          </cell>
          <cell r="U1630">
            <v>0</v>
          </cell>
          <cell r="V1630">
            <v>0</v>
          </cell>
          <cell r="W1630">
            <v>0</v>
          </cell>
        </row>
        <row r="1631">
          <cell r="I1631" t="str">
            <v>HARQUAHALA JCT LINE REACTOR</v>
          </cell>
          <cell r="J1631">
            <v>40543</v>
          </cell>
          <cell r="K1631" t="str">
            <v>E. Trias</v>
          </cell>
          <cell r="M1631">
            <v>100</v>
          </cell>
          <cell r="N1631">
            <v>100</v>
          </cell>
          <cell r="O1631">
            <v>490000</v>
          </cell>
          <cell r="P1631">
            <v>1580000</v>
          </cell>
          <cell r="Q1631">
            <v>8280000</v>
          </cell>
          <cell r="R1631">
            <v>0</v>
          </cell>
          <cell r="S1631">
            <v>0</v>
          </cell>
          <cell r="T1631">
            <v>0</v>
          </cell>
          <cell r="U1631">
            <v>0</v>
          </cell>
          <cell r="V1631">
            <v>0</v>
          </cell>
          <cell r="W1631">
            <v>0</v>
          </cell>
        </row>
        <row r="1632">
          <cell r="I1632" t="str">
            <v>VILLA PARK SUB SPS FOR THE LOSS OF DPV #1 AND DPV #2</v>
          </cell>
          <cell r="J1632">
            <v>40543</v>
          </cell>
          <cell r="K1632" t="str">
            <v>E. Trias</v>
          </cell>
          <cell r="M1632">
            <v>100</v>
          </cell>
          <cell r="N1632">
            <v>100</v>
          </cell>
          <cell r="O1632">
            <v>0</v>
          </cell>
          <cell r="P1632">
            <v>0</v>
          </cell>
          <cell r="Q1632">
            <v>0</v>
          </cell>
          <cell r="R1632">
            <v>0</v>
          </cell>
          <cell r="S1632">
            <v>0</v>
          </cell>
          <cell r="T1632">
            <v>0</v>
          </cell>
          <cell r="U1632">
            <v>0</v>
          </cell>
          <cell r="V1632">
            <v>0</v>
          </cell>
          <cell r="W1632">
            <v>0</v>
          </cell>
        </row>
        <row r="1633">
          <cell r="I1633" t="str">
            <v>ELLIS SUB SPS FOR THE LOSS OF DPV #1 AND DPV #2</v>
          </cell>
          <cell r="J1633">
            <v>40543</v>
          </cell>
          <cell r="K1633" t="str">
            <v>E. Trias</v>
          </cell>
          <cell r="M1633">
            <v>100</v>
          </cell>
          <cell r="N1633">
            <v>100</v>
          </cell>
          <cell r="O1633">
            <v>0</v>
          </cell>
          <cell r="P1633">
            <v>0</v>
          </cell>
          <cell r="Q1633">
            <v>0</v>
          </cell>
          <cell r="R1633">
            <v>0</v>
          </cell>
          <cell r="S1633">
            <v>0</v>
          </cell>
          <cell r="T1633">
            <v>0</v>
          </cell>
          <cell r="U1633">
            <v>0</v>
          </cell>
          <cell r="V1633">
            <v>0</v>
          </cell>
          <cell r="W1633">
            <v>0</v>
          </cell>
        </row>
        <row r="1634">
          <cell r="I1634" t="str">
            <v>ELLIS SUB SPS FOR THE LOSS OF DEV-VAL #1 AND DEV-VAL #2</v>
          </cell>
          <cell r="J1634">
            <v>40543</v>
          </cell>
          <cell r="K1634" t="str">
            <v>E. Trias</v>
          </cell>
          <cell r="M1634">
            <v>100</v>
          </cell>
          <cell r="N1634">
            <v>100</v>
          </cell>
          <cell r="O1634">
            <v>0</v>
          </cell>
          <cell r="P1634">
            <v>0</v>
          </cell>
          <cell r="Q1634">
            <v>0</v>
          </cell>
          <cell r="R1634">
            <v>0</v>
          </cell>
          <cell r="S1634">
            <v>0</v>
          </cell>
          <cell r="T1634">
            <v>0</v>
          </cell>
          <cell r="U1634">
            <v>0</v>
          </cell>
          <cell r="V1634">
            <v>0</v>
          </cell>
          <cell r="W1634">
            <v>0</v>
          </cell>
        </row>
        <row r="1635">
          <cell r="I1635" t="str">
            <v>HARQUAHALA 500KV: PURCHASE THE ENTIRE HARQUAHALA 500KV SWITCHYARD.</v>
          </cell>
          <cell r="J1635">
            <v>40178</v>
          </cell>
          <cell r="K1635" t="str">
            <v>E. Trias</v>
          </cell>
          <cell r="M1635">
            <v>100</v>
          </cell>
          <cell r="N1635">
            <v>100</v>
          </cell>
          <cell r="O1635">
            <v>0</v>
          </cell>
          <cell r="P1635">
            <v>0</v>
          </cell>
          <cell r="Q1635">
            <v>0</v>
          </cell>
          <cell r="R1635">
            <v>0</v>
          </cell>
          <cell r="S1635">
            <v>0</v>
          </cell>
          <cell r="T1635">
            <v>0</v>
          </cell>
          <cell r="U1635">
            <v>0</v>
          </cell>
          <cell r="V1635">
            <v>0</v>
          </cell>
          <cell r="W1635">
            <v>0</v>
          </cell>
        </row>
        <row r="1636">
          <cell r="I1636" t="str">
            <v>SPS FOR THE LOSS OF DEVERS-VALLEY #1 &amp; #2</v>
          </cell>
          <cell r="J1636">
            <v>40543</v>
          </cell>
          <cell r="K1636" t="str">
            <v>E. Trias</v>
          </cell>
          <cell r="M1636">
            <v>100</v>
          </cell>
          <cell r="N1636">
            <v>100</v>
          </cell>
          <cell r="O1636">
            <v>350000</v>
          </cell>
          <cell r="P1636">
            <v>4470000</v>
          </cell>
          <cell r="Q1636">
            <v>2830000</v>
          </cell>
          <cell r="R1636">
            <v>0</v>
          </cell>
          <cell r="S1636">
            <v>0</v>
          </cell>
          <cell r="T1636">
            <v>0</v>
          </cell>
          <cell r="U1636">
            <v>0</v>
          </cell>
          <cell r="V1636">
            <v>0</v>
          </cell>
          <cell r="W1636">
            <v>0</v>
          </cell>
        </row>
        <row r="1637">
          <cell r="I1637" t="str">
            <v>MIDPOINT (COLORADO RIVER) STATION (BUDGET TO BE CARRIED UNDER W-DAT CUSTOMER FUNDED PIN #4791)</v>
          </cell>
          <cell r="J1637">
            <v>40908</v>
          </cell>
          <cell r="K1637" t="str">
            <v>E. Trias</v>
          </cell>
          <cell r="M1637">
            <v>100</v>
          </cell>
          <cell r="N1637">
            <v>100</v>
          </cell>
          <cell r="O1637">
            <v>1000000</v>
          </cell>
          <cell r="P1637">
            <v>42800000</v>
          </cell>
          <cell r="Q1637">
            <v>30500000</v>
          </cell>
          <cell r="R1637">
            <v>0</v>
          </cell>
          <cell r="S1637">
            <v>0</v>
          </cell>
          <cell r="T1637">
            <v>0</v>
          </cell>
          <cell r="U1637">
            <v>0</v>
          </cell>
          <cell r="V1637">
            <v>0</v>
          </cell>
          <cell r="W1637">
            <v>0</v>
          </cell>
        </row>
        <row r="1638">
          <cell r="I1638" t="str">
            <v>VISTA SUB SPS FOR THE LOSS OF DEV-VAL #1 AND DEV-VAL #2</v>
          </cell>
          <cell r="J1638">
            <v>40543</v>
          </cell>
          <cell r="K1638" t="str">
            <v>E. Trias</v>
          </cell>
          <cell r="M1638">
            <v>100</v>
          </cell>
          <cell r="N1638">
            <v>100</v>
          </cell>
          <cell r="O1638">
            <v>0</v>
          </cell>
          <cell r="P1638">
            <v>0</v>
          </cell>
          <cell r="Q1638">
            <v>0</v>
          </cell>
          <cell r="R1638">
            <v>0</v>
          </cell>
          <cell r="S1638">
            <v>0</v>
          </cell>
          <cell r="T1638">
            <v>0</v>
          </cell>
          <cell r="U1638">
            <v>0</v>
          </cell>
          <cell r="V1638">
            <v>0</v>
          </cell>
          <cell r="W1638">
            <v>0</v>
          </cell>
        </row>
        <row r="1639">
          <cell r="I1639" t="str">
            <v>VISTA SUB SPS FOR THE LOSS OF DPV #1 AND DPV #2</v>
          </cell>
          <cell r="J1639">
            <v>40543</v>
          </cell>
          <cell r="K1639" t="str">
            <v>E. Trias</v>
          </cell>
          <cell r="M1639">
            <v>100</v>
          </cell>
          <cell r="N1639">
            <v>100</v>
          </cell>
          <cell r="O1639">
            <v>0</v>
          </cell>
          <cell r="P1639">
            <v>0</v>
          </cell>
          <cell r="Q1639">
            <v>0</v>
          </cell>
          <cell r="R1639">
            <v>0</v>
          </cell>
          <cell r="S1639">
            <v>0</v>
          </cell>
          <cell r="T1639">
            <v>0</v>
          </cell>
          <cell r="U1639">
            <v>0</v>
          </cell>
          <cell r="V1639">
            <v>0</v>
          </cell>
          <cell r="W1639">
            <v>0</v>
          </cell>
        </row>
        <row r="1640">
          <cell r="I1640" t="str">
            <v>WALNUT SUB SPS FOR THE LOSS OF DEV-VAL #1 AND DEV-VAL #2</v>
          </cell>
          <cell r="J1640">
            <v>40543</v>
          </cell>
          <cell r="K1640" t="str">
            <v>E. Trias</v>
          </cell>
          <cell r="M1640">
            <v>100</v>
          </cell>
          <cell r="N1640">
            <v>100</v>
          </cell>
          <cell r="O1640">
            <v>0</v>
          </cell>
          <cell r="P1640">
            <v>0</v>
          </cell>
          <cell r="Q1640">
            <v>0</v>
          </cell>
          <cell r="R1640">
            <v>0</v>
          </cell>
          <cell r="S1640">
            <v>0</v>
          </cell>
          <cell r="T1640">
            <v>0</v>
          </cell>
          <cell r="U1640">
            <v>0</v>
          </cell>
          <cell r="V1640">
            <v>0</v>
          </cell>
          <cell r="W1640">
            <v>0</v>
          </cell>
        </row>
        <row r="1641">
          <cell r="I1641" t="str">
            <v>PADUA SUB SPS FOR THE LOSS OF DEV-VAL #1 AND DEV-VAL #2</v>
          </cell>
          <cell r="J1641">
            <v>40543</v>
          </cell>
          <cell r="K1641" t="str">
            <v>E. Trias</v>
          </cell>
          <cell r="M1641">
            <v>100</v>
          </cell>
          <cell r="N1641">
            <v>100</v>
          </cell>
          <cell r="O1641">
            <v>0</v>
          </cell>
          <cell r="P1641">
            <v>0</v>
          </cell>
          <cell r="Q1641">
            <v>0</v>
          </cell>
          <cell r="R1641">
            <v>0</v>
          </cell>
          <cell r="S1641">
            <v>0</v>
          </cell>
          <cell r="T1641">
            <v>0</v>
          </cell>
          <cell r="U1641">
            <v>0</v>
          </cell>
          <cell r="V1641">
            <v>0</v>
          </cell>
          <cell r="W1641">
            <v>0</v>
          </cell>
        </row>
        <row r="1642">
          <cell r="I1642" t="str">
            <v>VIEJO SUB SPS FOR THE LOSS OF DPV #1 AND DPV #2</v>
          </cell>
          <cell r="J1642">
            <v>40543</v>
          </cell>
          <cell r="K1642" t="str">
            <v>E. Trias</v>
          </cell>
          <cell r="M1642">
            <v>100</v>
          </cell>
          <cell r="N1642">
            <v>100</v>
          </cell>
          <cell r="O1642">
            <v>0</v>
          </cell>
          <cell r="P1642">
            <v>0</v>
          </cell>
          <cell r="Q1642">
            <v>0</v>
          </cell>
          <cell r="R1642">
            <v>0</v>
          </cell>
          <cell r="S1642">
            <v>0</v>
          </cell>
          <cell r="T1642">
            <v>0</v>
          </cell>
          <cell r="U1642">
            <v>0</v>
          </cell>
          <cell r="V1642">
            <v>0</v>
          </cell>
          <cell r="W1642">
            <v>0</v>
          </cell>
        </row>
        <row r="1643">
          <cell r="I1643" t="str">
            <v>Loop DPV#1 into Colorado river Switchyard</v>
          </cell>
          <cell r="K1643" t="str">
            <v>E. Trias</v>
          </cell>
          <cell r="N1643">
            <v>100</v>
          </cell>
          <cell r="O1643">
            <v>0</v>
          </cell>
          <cell r="Q1643">
            <v>3700000</v>
          </cell>
        </row>
        <row r="1644">
          <cell r="I1644" t="str">
            <v>MID-POINT SWITCHYARD: Construct a 500kV switchyard with 4 500kV pos to terminate DPV #1 500kV TL and Devers-Junction Swyd 500kV TL.  Grade and install ground grid.  AC paving for ultimate site 1,900ft X 1,000ft with chain link perimeter fence</v>
          </cell>
          <cell r="K1644" t="str">
            <v>E. Trias</v>
          </cell>
          <cell r="N1644">
            <v>100</v>
          </cell>
          <cell r="O1644">
            <v>0</v>
          </cell>
        </row>
        <row r="1645">
          <cell r="I1645" t="str">
            <v>Transmission Line: Loop DPV #1 500kV and Devers-Junction Swyd 500kV TLs into Mid-pt Swyd with 4 single circuit lattice and 2 double circuit lattice toweres.</v>
          </cell>
          <cell r="K1645" t="str">
            <v>E. Trias</v>
          </cell>
          <cell r="N1645">
            <v>100</v>
          </cell>
          <cell r="O1645">
            <v>0</v>
          </cell>
          <cell r="Q1645">
            <v>3700000</v>
          </cell>
        </row>
        <row r="1646">
          <cell r="I1646" t="str">
            <v>Mitigation</v>
          </cell>
          <cell r="J1646">
            <v>41244</v>
          </cell>
          <cell r="K1646" t="str">
            <v>E. Trias</v>
          </cell>
          <cell r="N1646">
            <v>100</v>
          </cell>
          <cell r="O1646">
            <v>0</v>
          </cell>
          <cell r="Q1646">
            <v>1000000</v>
          </cell>
        </row>
        <row r="1647">
          <cell r="I1647" t="str">
            <v>Access Road:  Construct a mile 20ft wide road with AC to Mid-Pt Swyd (SCE site)</v>
          </cell>
          <cell r="K1647" t="str">
            <v>E. Trias</v>
          </cell>
          <cell r="N1647">
            <v>100</v>
          </cell>
          <cell r="O1647">
            <v>0</v>
          </cell>
        </row>
        <row r="1648">
          <cell r="I1648" t="str">
            <v>Distribution Line: Provide a mile of distribution circuit into Mid-Pt Swyd for Station Light and Power.</v>
          </cell>
          <cell r="K1648" t="str">
            <v>E. Trias</v>
          </cell>
          <cell r="N1648">
            <v>100</v>
          </cell>
          <cell r="O1648">
            <v>0</v>
          </cell>
        </row>
        <row r="1649">
          <cell r="I1649" t="str">
            <v>JOHANNA SUB SPS FOR THE LOSS OF DEV-VAL #1 AND DEV-VAL #2</v>
          </cell>
          <cell r="J1649">
            <v>40543</v>
          </cell>
          <cell r="K1649" t="str">
            <v>E. Trias</v>
          </cell>
          <cell r="M1649">
            <v>100</v>
          </cell>
          <cell r="N1649">
            <v>100</v>
          </cell>
          <cell r="O1649">
            <v>0</v>
          </cell>
          <cell r="P1649">
            <v>0</v>
          </cell>
          <cell r="Q1649">
            <v>0</v>
          </cell>
          <cell r="R1649">
            <v>0</v>
          </cell>
          <cell r="S1649">
            <v>0</v>
          </cell>
          <cell r="T1649">
            <v>0</v>
          </cell>
          <cell r="U1649">
            <v>0</v>
          </cell>
          <cell r="V1649">
            <v>0</v>
          </cell>
          <cell r="W1649">
            <v>0</v>
          </cell>
        </row>
        <row r="1650">
          <cell r="H1650" t="str">
            <v>800062522</v>
          </cell>
          <cell r="I1650" t="str">
            <v>PRELIMINARY ENGINEERING:</v>
          </cell>
          <cell r="J1650">
            <v>40178</v>
          </cell>
          <cell r="K1650" t="str">
            <v>E. Trias</v>
          </cell>
          <cell r="M1650">
            <v>100</v>
          </cell>
          <cell r="N1650">
            <v>100</v>
          </cell>
          <cell r="O1650">
            <v>3071000</v>
          </cell>
          <cell r="P1650">
            <v>0</v>
          </cell>
          <cell r="Q1650">
            <v>0</v>
          </cell>
          <cell r="R1650">
            <v>0</v>
          </cell>
          <cell r="S1650">
            <v>0</v>
          </cell>
          <cell r="T1650">
            <v>0</v>
          </cell>
          <cell r="U1650">
            <v>0</v>
          </cell>
          <cell r="V1650">
            <v>0</v>
          </cell>
          <cell r="W1650">
            <v>0</v>
          </cell>
        </row>
        <row r="1651">
          <cell r="H1651" t="str">
            <v>800062494</v>
          </cell>
          <cell r="I1651" t="str">
            <v>DEVERS-PALO VERDE NO. 2 500KV T/L: BUILD 125.4 MI SGL CKT   500KV T/L W/2B-2156 ACSR COND.(CA)</v>
          </cell>
          <cell r="J1651">
            <v>40543</v>
          </cell>
          <cell r="K1651" t="str">
            <v>E. Trias</v>
          </cell>
          <cell r="M1651">
            <v>100</v>
          </cell>
          <cell r="N1651">
            <v>100</v>
          </cell>
          <cell r="O1651">
            <v>2059000</v>
          </cell>
          <cell r="P1651">
            <v>107000000</v>
          </cell>
          <cell r="Q1651">
            <v>88900000</v>
          </cell>
          <cell r="R1651">
            <v>0</v>
          </cell>
          <cell r="S1651">
            <v>0</v>
          </cell>
          <cell r="T1651">
            <v>0</v>
          </cell>
          <cell r="U1651">
            <v>0</v>
          </cell>
          <cell r="V1651">
            <v>0</v>
          </cell>
          <cell r="W1651">
            <v>0</v>
          </cell>
        </row>
        <row r="1652">
          <cell r="H1652" t="str">
            <v>800062525</v>
          </cell>
          <cell r="I1652" t="str">
            <v>DEVERS-ARIZONA WEST 500KV T/L: BUILD 30 MI. SINGLE CKT K500KV T/L W/2B-2156 ACSR COND (AZ) (AKA 30% FROM MIKE MARTIN)</v>
          </cell>
          <cell r="J1652">
            <v>40908</v>
          </cell>
          <cell r="K1652" t="str">
            <v>E. Trias</v>
          </cell>
          <cell r="M1652">
            <v>100</v>
          </cell>
          <cell r="N1652">
            <v>100</v>
          </cell>
          <cell r="O1652">
            <v>1000000</v>
          </cell>
          <cell r="P1652">
            <v>26750000</v>
          </cell>
          <cell r="Q1652">
            <v>23700000</v>
          </cell>
          <cell r="R1652">
            <v>0</v>
          </cell>
          <cell r="S1652">
            <v>0</v>
          </cell>
          <cell r="T1652">
            <v>0</v>
          </cell>
          <cell r="U1652">
            <v>0</v>
          </cell>
          <cell r="V1652">
            <v>0</v>
          </cell>
          <cell r="W1652">
            <v>0</v>
          </cell>
        </row>
        <row r="1653">
          <cell r="H1653" t="str">
            <v>800062527</v>
          </cell>
          <cell r="I1653" t="str">
            <v>DEVERS-VALLEY 500KV #2 TL</v>
          </cell>
          <cell r="J1653">
            <v>40543</v>
          </cell>
          <cell r="K1653" t="str">
            <v>E. Trias</v>
          </cell>
          <cell r="M1653">
            <v>100</v>
          </cell>
          <cell r="N1653">
            <v>100</v>
          </cell>
          <cell r="O1653">
            <v>2700000</v>
          </cell>
          <cell r="P1653">
            <v>69600000</v>
          </cell>
          <cell r="Q1653">
            <v>47400000</v>
          </cell>
          <cell r="R1653">
            <v>0</v>
          </cell>
          <cell r="S1653">
            <v>0</v>
          </cell>
          <cell r="T1653">
            <v>0</v>
          </cell>
          <cell r="U1653">
            <v>0</v>
          </cell>
          <cell r="V1653">
            <v>0</v>
          </cell>
          <cell r="W1653">
            <v>0</v>
          </cell>
        </row>
        <row r="1654">
          <cell r="I1654" t="str">
            <v>MCCULLOUGH REPLACE CB SCE SHARE OF 1.04% OF COST</v>
          </cell>
          <cell r="J1654">
            <v>40543</v>
          </cell>
          <cell r="K1654" t="str">
            <v>E. Trias</v>
          </cell>
          <cell r="M1654">
            <v>100</v>
          </cell>
          <cell r="N1654">
            <v>100</v>
          </cell>
          <cell r="O1654">
            <v>0</v>
          </cell>
          <cell r="P1654">
            <v>210000</v>
          </cell>
          <cell r="Q1654">
            <v>0</v>
          </cell>
          <cell r="R1654">
            <v>0</v>
          </cell>
          <cell r="S1654">
            <v>0</v>
          </cell>
          <cell r="T1654">
            <v>0</v>
          </cell>
          <cell r="U1654">
            <v>0</v>
          </cell>
          <cell r="V1654">
            <v>0</v>
          </cell>
          <cell r="W1654">
            <v>0</v>
          </cell>
        </row>
        <row r="1655">
          <cell r="I1655" t="str">
            <v>SPS: TO TRIP GEN. IN ARIZONA (25% HIGHER THAN 1020MW)</v>
          </cell>
          <cell r="J1655">
            <v>40178</v>
          </cell>
          <cell r="K1655" t="str">
            <v>E. Trias</v>
          </cell>
          <cell r="M1655">
            <v>100</v>
          </cell>
          <cell r="N1655">
            <v>100</v>
          </cell>
          <cell r="O1655">
            <v>360000</v>
          </cell>
          <cell r="P1655">
            <v>2160000</v>
          </cell>
          <cell r="Q1655">
            <v>2460000</v>
          </cell>
          <cell r="R1655">
            <v>0</v>
          </cell>
          <cell r="S1655">
            <v>0</v>
          </cell>
          <cell r="T1655">
            <v>0</v>
          </cell>
          <cell r="U1655">
            <v>0</v>
          </cell>
          <cell r="V1655">
            <v>0</v>
          </cell>
          <cell r="W1655">
            <v>0</v>
          </cell>
        </row>
        <row r="1656">
          <cell r="I1656" t="str">
            <v>HASSYAMPA: TERMINAL FACILITIES PURCHASE</v>
          </cell>
          <cell r="J1656">
            <v>40178</v>
          </cell>
          <cell r="K1656" t="str">
            <v>E. Trias</v>
          </cell>
          <cell r="M1656">
            <v>100</v>
          </cell>
          <cell r="N1656">
            <v>100</v>
          </cell>
          <cell r="O1656">
            <v>0</v>
          </cell>
          <cell r="P1656">
            <v>11541000</v>
          </cell>
          <cell r="Q1656">
            <v>0</v>
          </cell>
          <cell r="R1656">
            <v>0</v>
          </cell>
          <cell r="S1656">
            <v>0</v>
          </cell>
          <cell r="T1656">
            <v>0</v>
          </cell>
          <cell r="U1656">
            <v>0</v>
          </cell>
          <cell r="V1656">
            <v>0</v>
          </cell>
          <cell r="W1656">
            <v>0</v>
          </cell>
        </row>
        <row r="1657">
          <cell r="I1657" t="str">
            <v>SPS: TO DROP LOAD IN SUBSTATION (25% HIGHER THAN 1020MW)</v>
          </cell>
          <cell r="J1657">
            <v>40908</v>
          </cell>
          <cell r="K1657" t="str">
            <v>E. Trias</v>
          </cell>
          <cell r="M1657">
            <v>100</v>
          </cell>
          <cell r="N1657">
            <v>100</v>
          </cell>
          <cell r="O1657">
            <v>0</v>
          </cell>
          <cell r="P1657">
            <v>0</v>
          </cell>
          <cell r="Q1657">
            <v>0</v>
          </cell>
          <cell r="R1657">
            <v>0</v>
          </cell>
          <cell r="S1657">
            <v>0</v>
          </cell>
          <cell r="T1657">
            <v>0</v>
          </cell>
          <cell r="U1657">
            <v>0</v>
          </cell>
          <cell r="V1657">
            <v>0</v>
          </cell>
          <cell r="W1657">
            <v>0</v>
          </cell>
        </row>
        <row r="1658">
          <cell r="I1658" t="str">
            <v>DEVERS: SVC</v>
          </cell>
          <cell r="J1658">
            <v>40908</v>
          </cell>
          <cell r="K1658" t="str">
            <v>E. Trias</v>
          </cell>
          <cell r="M1658">
            <v>100</v>
          </cell>
          <cell r="N1658">
            <v>100</v>
          </cell>
          <cell r="O1658">
            <v>470000</v>
          </cell>
          <cell r="P1658">
            <v>38530000</v>
          </cell>
          <cell r="Q1658">
            <v>43700000</v>
          </cell>
          <cell r="R1658">
            <v>0</v>
          </cell>
          <cell r="S1658">
            <v>0</v>
          </cell>
          <cell r="T1658">
            <v>0</v>
          </cell>
          <cell r="U1658">
            <v>0</v>
          </cell>
          <cell r="V1658">
            <v>0</v>
          </cell>
          <cell r="W1658">
            <v>0</v>
          </cell>
        </row>
        <row r="1659">
          <cell r="H1659">
            <v>800062845</v>
          </cell>
          <cell r="I1659" t="str">
            <v>DEVERS: REPLACE CONDUCTORS ON ALL THREE POS W/ 1590KCMI  ASCR</v>
          </cell>
          <cell r="J1659" t="str">
            <v>?</v>
          </cell>
          <cell r="K1659" t="str">
            <v>E. Trias</v>
          </cell>
          <cell r="N1659">
            <v>100</v>
          </cell>
          <cell r="O1659">
            <v>0</v>
          </cell>
        </row>
        <row r="1660">
          <cell r="H1660" t="str">
            <v>800062846</v>
          </cell>
          <cell r="I1660" t="str">
            <v>DEVERS SUB: REPLACE ELEVEN 230KV CIRCUIT BREAKERS WITH NEW 50KA RATED UNITS.</v>
          </cell>
          <cell r="J1660">
            <v>40543</v>
          </cell>
          <cell r="K1660" t="str">
            <v>E. Trias</v>
          </cell>
          <cell r="M1660">
            <v>100</v>
          </cell>
          <cell r="N1660">
            <v>100</v>
          </cell>
          <cell r="O1660">
            <v>0</v>
          </cell>
          <cell r="P1660">
            <v>700000</v>
          </cell>
          <cell r="Q1660">
            <v>2100000</v>
          </cell>
          <cell r="R1660">
            <v>0</v>
          </cell>
          <cell r="S1660">
            <v>0</v>
          </cell>
          <cell r="T1660">
            <v>0</v>
          </cell>
          <cell r="U1660">
            <v>0</v>
          </cell>
          <cell r="V1660">
            <v>0</v>
          </cell>
          <cell r="W1660">
            <v>0</v>
          </cell>
        </row>
        <row r="1661">
          <cell r="H1661" t="str">
            <v>800062850</v>
          </cell>
          <cell r="I1661" t="str">
            <v>DEVERS: ENGINEER AND CONSTRUCT A NEW LINE POSITION TO THE DEVERS-COLORADO RIVER 500KV TRANSMISSION LINE AND EQUP THE POSITIONWITH A 150MVAR SHUNT LINE REACTOR WITH A MOTORIZED DISCONNECT SWITCH.</v>
          </cell>
          <cell r="J1661">
            <v>40543</v>
          </cell>
          <cell r="K1661" t="str">
            <v>E. Trias</v>
          </cell>
          <cell r="M1661">
            <v>100</v>
          </cell>
          <cell r="N1661">
            <v>100</v>
          </cell>
          <cell r="O1661">
            <v>0</v>
          </cell>
          <cell r="P1661">
            <v>10000000</v>
          </cell>
          <cell r="Q1661">
            <v>11400000</v>
          </cell>
          <cell r="R1661">
            <v>0</v>
          </cell>
          <cell r="S1661">
            <v>0</v>
          </cell>
          <cell r="T1661">
            <v>0</v>
          </cell>
          <cell r="U1661">
            <v>0</v>
          </cell>
          <cell r="V1661">
            <v>0</v>
          </cell>
          <cell r="W1661">
            <v>0</v>
          </cell>
        </row>
        <row r="1662">
          <cell r="H1662" t="str">
            <v>800062854</v>
          </cell>
          <cell r="I1662" t="str">
            <v>DEVERS INSTALL CONDUIT TELECOM</v>
          </cell>
          <cell r="J1662">
            <v>40543</v>
          </cell>
          <cell r="K1662" t="str">
            <v>E. Trias</v>
          </cell>
          <cell r="M1662">
            <v>100</v>
          </cell>
          <cell r="N1662">
            <v>100</v>
          </cell>
          <cell r="O1662">
            <v>0</v>
          </cell>
          <cell r="P1662">
            <v>0</v>
          </cell>
          <cell r="Q1662">
            <v>40000</v>
          </cell>
          <cell r="R1662">
            <v>0</v>
          </cell>
          <cell r="S1662">
            <v>0</v>
          </cell>
          <cell r="T1662">
            <v>0</v>
          </cell>
          <cell r="U1662">
            <v>0</v>
          </cell>
          <cell r="V1662">
            <v>0</v>
          </cell>
          <cell r="W1662">
            <v>0</v>
          </cell>
        </row>
        <row r="1663">
          <cell r="H1663" t="str">
            <v>800062855</v>
          </cell>
          <cell r="I1663" t="str">
            <v>DEVERS INSTALL LINE POS FOR DEVERS-VALLEY #2</v>
          </cell>
          <cell r="J1663">
            <v>40543</v>
          </cell>
          <cell r="K1663" t="str">
            <v>E. Trias</v>
          </cell>
          <cell r="M1663">
            <v>100</v>
          </cell>
          <cell r="N1663">
            <v>100</v>
          </cell>
          <cell r="O1663">
            <v>0</v>
          </cell>
          <cell r="P1663">
            <v>1070000</v>
          </cell>
          <cell r="Q1663">
            <v>6400000</v>
          </cell>
          <cell r="R1663">
            <v>0</v>
          </cell>
          <cell r="S1663">
            <v>0</v>
          </cell>
          <cell r="T1663">
            <v>0</v>
          </cell>
          <cell r="U1663">
            <v>0</v>
          </cell>
          <cell r="V1663">
            <v>0</v>
          </cell>
          <cell r="W1663">
            <v>0</v>
          </cell>
        </row>
        <row r="1664">
          <cell r="H1664" t="str">
            <v>800062856</v>
          </cell>
          <cell r="I1664" t="str">
            <v>DEVERS INSTALL 2 500KV SHUNT CAPS</v>
          </cell>
          <cell r="J1664">
            <v>40908</v>
          </cell>
          <cell r="K1664" t="str">
            <v>E. Trias</v>
          </cell>
          <cell r="M1664">
            <v>100</v>
          </cell>
          <cell r="N1664">
            <v>100</v>
          </cell>
          <cell r="O1664">
            <v>500000</v>
          </cell>
          <cell r="P1664">
            <v>6900000</v>
          </cell>
          <cell r="Q1664">
            <v>33000000</v>
          </cell>
          <cell r="R1664">
            <v>0</v>
          </cell>
          <cell r="S1664">
            <v>0</v>
          </cell>
          <cell r="T1664">
            <v>0</v>
          </cell>
          <cell r="U1664">
            <v>0</v>
          </cell>
          <cell r="V1664">
            <v>0</v>
          </cell>
          <cell r="W1664">
            <v>0</v>
          </cell>
        </row>
        <row r="1665">
          <cell r="I1665" t="str">
            <v>VALLEY: INSTALL CONDUIT TELECOM</v>
          </cell>
          <cell r="J1665">
            <v>40543</v>
          </cell>
          <cell r="K1665" t="str">
            <v>E. Trias</v>
          </cell>
          <cell r="M1665">
            <v>100</v>
          </cell>
          <cell r="N1665">
            <v>100</v>
          </cell>
          <cell r="O1665">
            <v>0</v>
          </cell>
          <cell r="P1665">
            <v>0</v>
          </cell>
          <cell r="Q1665">
            <v>40000</v>
          </cell>
          <cell r="R1665">
            <v>0</v>
          </cell>
          <cell r="S1665">
            <v>0</v>
          </cell>
          <cell r="T1665">
            <v>0</v>
          </cell>
          <cell r="U1665">
            <v>0</v>
          </cell>
          <cell r="V1665">
            <v>0</v>
          </cell>
          <cell r="W1665">
            <v>0</v>
          </cell>
        </row>
        <row r="1666">
          <cell r="H1666" t="str">
            <v>800062902</v>
          </cell>
          <cell r="I1666" t="str">
            <v>VALLEY INSTALL POS FOR DEVERS-VALLEY #2</v>
          </cell>
          <cell r="J1666">
            <v>40543</v>
          </cell>
          <cell r="K1666" t="str">
            <v>E. Trias</v>
          </cell>
          <cell r="M1666">
            <v>100</v>
          </cell>
          <cell r="N1666">
            <v>100</v>
          </cell>
          <cell r="O1666">
            <v>0</v>
          </cell>
          <cell r="P1666">
            <v>2140000</v>
          </cell>
          <cell r="Q1666">
            <v>5200000</v>
          </cell>
          <cell r="R1666">
            <v>0</v>
          </cell>
          <cell r="S1666">
            <v>0</v>
          </cell>
          <cell r="T1666">
            <v>0</v>
          </cell>
          <cell r="U1666">
            <v>0</v>
          </cell>
          <cell r="V1666">
            <v>0</v>
          </cell>
          <cell r="W1666">
            <v>0</v>
          </cell>
        </row>
        <row r="1667">
          <cell r="H1667" t="str">
            <v>800063033</v>
          </cell>
          <cell r="I1667" t="str">
            <v>DEVERS-HARQUALHALA 500KV SERIES CAP (CA) EXPAND THE FACILITYAND INSTALL AN ADDITIONAL 500KV 388.8MVAR SERIES CAPACITORS BANK FOR THE NEW DEVERS-HAQUAHALA 500KV TRANSMISSION LINE.</v>
          </cell>
          <cell r="J1667">
            <v>40908</v>
          </cell>
          <cell r="K1667" t="str">
            <v>E. Trias</v>
          </cell>
          <cell r="M1667">
            <v>100</v>
          </cell>
          <cell r="N1667">
            <v>100</v>
          </cell>
          <cell r="O1667">
            <v>500000</v>
          </cell>
          <cell r="P1667">
            <v>15000000</v>
          </cell>
          <cell r="Q1667">
            <v>23100000</v>
          </cell>
          <cell r="R1667">
            <v>0</v>
          </cell>
          <cell r="S1667">
            <v>0</v>
          </cell>
          <cell r="T1667">
            <v>0</v>
          </cell>
          <cell r="U1667">
            <v>0</v>
          </cell>
          <cell r="V1667">
            <v>0</v>
          </cell>
          <cell r="W1667">
            <v>0</v>
          </cell>
        </row>
        <row r="1668">
          <cell r="H1668" t="str">
            <v>800063036</v>
          </cell>
          <cell r="I1668" t="str">
            <v>DEVERS- HARQUAHALA: (ARIZONA) EXPAND THE FACILITY &amp; INSTALL AN ADDITIONAL 500KV 388.8MVAR SERIES CAPACITOR BANK FOR THE NEW DEVERS-HARQUAHALA 500KV TRANSMISSION LINE.</v>
          </cell>
          <cell r="J1668">
            <v>40908</v>
          </cell>
          <cell r="K1668" t="str">
            <v>E. Trias</v>
          </cell>
          <cell r="M1668">
            <v>100</v>
          </cell>
          <cell r="N1668">
            <v>100</v>
          </cell>
          <cell r="O1668">
            <v>1000000</v>
          </cell>
          <cell r="P1668">
            <v>16000000</v>
          </cell>
          <cell r="Q1668">
            <v>15000000</v>
          </cell>
          <cell r="R1668">
            <v>0</v>
          </cell>
          <cell r="S1668">
            <v>0</v>
          </cell>
          <cell r="T1668">
            <v>0</v>
          </cell>
          <cell r="U1668">
            <v>0</v>
          </cell>
          <cell r="V1668">
            <v>0</v>
          </cell>
          <cell r="W1668">
            <v>0</v>
          </cell>
        </row>
        <row r="1669">
          <cell r="I1669" t="str">
            <v>CRE costs:  Devers Palo Verde</v>
          </cell>
          <cell r="J1669">
            <v>40543</v>
          </cell>
          <cell r="N1669">
            <v>100</v>
          </cell>
          <cell r="O1669">
            <v>0</v>
          </cell>
        </row>
        <row r="1670">
          <cell r="I1670" t="str">
            <v>CRE costs:  Devers San Bernardino</v>
          </cell>
          <cell r="J1670">
            <v>40543</v>
          </cell>
          <cell r="N1670">
            <v>100</v>
          </cell>
          <cell r="O1670">
            <v>0</v>
          </cell>
        </row>
        <row r="1671">
          <cell r="I1671" t="str">
            <v>CRE costs:  Arizona Swtchyard  NEW</v>
          </cell>
          <cell r="J1671">
            <v>40543</v>
          </cell>
          <cell r="N1671">
            <v>100</v>
          </cell>
          <cell r="O1671">
            <v>0</v>
          </cell>
        </row>
        <row r="1672">
          <cell r="I1672" t="str">
            <v>CRE costs:  Colorado River Swtchyard  NEW</v>
          </cell>
          <cell r="J1672">
            <v>40543</v>
          </cell>
          <cell r="N1672">
            <v>100</v>
          </cell>
          <cell r="O1672">
            <v>0</v>
          </cell>
        </row>
        <row r="1673">
          <cell r="O1673">
            <v>15000000</v>
          </cell>
          <cell r="P1673">
            <v>464570000</v>
          </cell>
          <cell r="Q1673">
            <v>424745000</v>
          </cell>
          <cell r="R1673">
            <v>0</v>
          </cell>
          <cell r="S1673">
            <v>0</v>
          </cell>
          <cell r="T1673">
            <v>0</v>
          </cell>
          <cell r="U1673">
            <v>0</v>
          </cell>
          <cell r="V1673">
            <v>0</v>
          </cell>
          <cell r="W1673">
            <v>0</v>
          </cell>
        </row>
        <row r="1674">
          <cell r="H1674" t="str">
            <v>800059890</v>
          </cell>
          <cell r="I1674" t="str">
            <v>REMOVE EXISTING POLE SWITCH #74</v>
          </cell>
          <cell r="J1674">
            <v>40057</v>
          </cell>
          <cell r="K1674" t="str">
            <v>E. Malouf</v>
          </cell>
          <cell r="M1674">
            <v>100</v>
          </cell>
          <cell r="N1674">
            <v>0</v>
          </cell>
          <cell r="O1674">
            <v>1237000</v>
          </cell>
          <cell r="P1674">
            <v>0</v>
          </cell>
          <cell r="Q1674">
            <v>0</v>
          </cell>
          <cell r="R1674">
            <v>0</v>
          </cell>
          <cell r="S1674">
            <v>0</v>
          </cell>
          <cell r="T1674">
            <v>0</v>
          </cell>
          <cell r="U1674">
            <v>0</v>
          </cell>
          <cell r="V1674">
            <v>0</v>
          </cell>
          <cell r="W1674">
            <v>0</v>
          </cell>
        </row>
        <row r="1675">
          <cell r="H1675" t="str">
            <v>800062535</v>
          </cell>
          <cell r="I1675" t="str">
            <v>ANTELOPE-PARDEE 500KV T/L; INSTALL 25 MILES T/L</v>
          </cell>
          <cell r="J1675">
            <v>40057</v>
          </cell>
          <cell r="K1675" t="str">
            <v>E. Malouf</v>
          </cell>
          <cell r="M1675">
            <v>100</v>
          </cell>
          <cell r="N1675">
            <v>100</v>
          </cell>
          <cell r="O1675">
            <v>47009000</v>
          </cell>
          <cell r="P1675">
            <v>0</v>
          </cell>
          <cell r="Q1675">
            <v>0</v>
          </cell>
          <cell r="R1675">
            <v>0</v>
          </cell>
          <cell r="S1675">
            <v>0</v>
          </cell>
          <cell r="T1675">
            <v>0</v>
          </cell>
          <cell r="U1675">
            <v>0</v>
          </cell>
          <cell r="V1675">
            <v>0</v>
          </cell>
          <cell r="W1675">
            <v>0</v>
          </cell>
        </row>
        <row r="1676">
          <cell r="H1676" t="str">
            <v>800062534</v>
          </cell>
          <cell r="I1676" t="str">
            <v>ANTELOPE-PARDEE 500KV T/L;CONDEMNATION</v>
          </cell>
          <cell r="J1676">
            <v>40057</v>
          </cell>
          <cell r="K1676" t="str">
            <v>E. Malouf</v>
          </cell>
          <cell r="M1676">
            <v>100</v>
          </cell>
          <cell r="N1676">
            <v>100</v>
          </cell>
          <cell r="O1676">
            <v>750000</v>
          </cell>
          <cell r="P1676">
            <v>0</v>
          </cell>
          <cell r="Q1676">
            <v>0</v>
          </cell>
          <cell r="R1676">
            <v>0</v>
          </cell>
          <cell r="S1676">
            <v>0</v>
          </cell>
          <cell r="T1676">
            <v>0</v>
          </cell>
          <cell r="U1676">
            <v>0</v>
          </cell>
          <cell r="V1676">
            <v>0</v>
          </cell>
          <cell r="W1676">
            <v>0</v>
          </cell>
        </row>
        <row r="1677">
          <cell r="I1677" t="str">
            <v>ANTELOPE-OASIS-QUARTZ HILL</v>
          </cell>
          <cell r="J1677">
            <v>40057</v>
          </cell>
          <cell r="K1677" t="str">
            <v>E. Malouf</v>
          </cell>
          <cell r="M1677">
            <v>100</v>
          </cell>
          <cell r="N1677">
            <v>100</v>
          </cell>
          <cell r="O1677">
            <v>0</v>
          </cell>
          <cell r="P1677">
            <v>0</v>
          </cell>
          <cell r="Q1677">
            <v>0</v>
          </cell>
          <cell r="R1677">
            <v>0</v>
          </cell>
          <cell r="S1677">
            <v>0</v>
          </cell>
          <cell r="T1677">
            <v>0</v>
          </cell>
          <cell r="U1677">
            <v>0</v>
          </cell>
          <cell r="V1677">
            <v>0</v>
          </cell>
          <cell r="W1677">
            <v>0</v>
          </cell>
        </row>
        <row r="1678">
          <cell r="H1678" t="str">
            <v>800062712</v>
          </cell>
          <cell r="I1678" t="str">
            <v>PARDEE: EQUIP EXISTING 230KV POSITION TO TERMINATE ANTELOPE-PARDEE T/L FOR SEGMENT 1 PROJECT</v>
          </cell>
          <cell r="J1678">
            <v>40057</v>
          </cell>
          <cell r="K1678" t="str">
            <v>E. Malouf</v>
          </cell>
          <cell r="M1678">
            <v>100</v>
          </cell>
          <cell r="N1678">
            <v>100</v>
          </cell>
          <cell r="O1678">
            <v>480000</v>
          </cell>
          <cell r="P1678">
            <v>0</v>
          </cell>
          <cell r="Q1678">
            <v>0</v>
          </cell>
          <cell r="R1678">
            <v>0</v>
          </cell>
          <cell r="S1678">
            <v>0</v>
          </cell>
          <cell r="T1678">
            <v>0</v>
          </cell>
          <cell r="U1678">
            <v>0</v>
          </cell>
          <cell r="V1678">
            <v>0</v>
          </cell>
          <cell r="W1678">
            <v>0</v>
          </cell>
        </row>
        <row r="1679">
          <cell r="H1679" t="str">
            <v>800062729</v>
          </cell>
          <cell r="I1679" t="str">
            <v>ANTELOPE: EXPAND EXISTING 230KV SUBSTATION TO ACCOMMODATE   FUTURE 500KV.  ADD 4-230KV LINE POSITION/ AUTOMATION, FROM  SEGMENT 1 PROJECT.</v>
          </cell>
          <cell r="J1679">
            <v>40057</v>
          </cell>
          <cell r="K1679" t="str">
            <v>E. Malouf</v>
          </cell>
          <cell r="M1679">
            <v>100</v>
          </cell>
          <cell r="N1679">
            <v>100</v>
          </cell>
          <cell r="O1679">
            <v>7203000</v>
          </cell>
          <cell r="P1679">
            <v>0</v>
          </cell>
          <cell r="Q1679">
            <v>0</v>
          </cell>
          <cell r="R1679">
            <v>0</v>
          </cell>
          <cell r="S1679">
            <v>0</v>
          </cell>
          <cell r="T1679">
            <v>0</v>
          </cell>
          <cell r="U1679">
            <v>0</v>
          </cell>
          <cell r="V1679">
            <v>0</v>
          </cell>
          <cell r="W1679">
            <v>0</v>
          </cell>
        </row>
        <row r="1680">
          <cell r="H1680" t="str">
            <v>800062751</v>
          </cell>
          <cell r="I1680" t="str">
            <v>VARIOUS: TRANSMISSION LINES</v>
          </cell>
          <cell r="J1680">
            <v>40057</v>
          </cell>
          <cell r="K1680" t="str">
            <v>E. Malouf</v>
          </cell>
          <cell r="M1680">
            <v>100</v>
          </cell>
          <cell r="N1680">
            <v>100</v>
          </cell>
          <cell r="O1680">
            <v>104000</v>
          </cell>
          <cell r="P1680">
            <v>0</v>
          </cell>
          <cell r="Q1680">
            <v>0</v>
          </cell>
          <cell r="R1680">
            <v>0</v>
          </cell>
          <cell r="S1680">
            <v>0</v>
          </cell>
          <cell r="T1680">
            <v>0</v>
          </cell>
          <cell r="U1680">
            <v>0</v>
          </cell>
          <cell r="V1680">
            <v>0</v>
          </cell>
          <cell r="W1680">
            <v>0</v>
          </cell>
        </row>
        <row r="1681">
          <cell r="I1681" t="str">
            <v>16KV ORION LINE REPLACEMENT</v>
          </cell>
          <cell r="J1681">
            <v>40057</v>
          </cell>
          <cell r="O1681">
            <v>1050000</v>
          </cell>
        </row>
        <row r="1682">
          <cell r="I1682" t="str">
            <v>12kV Line</v>
          </cell>
          <cell r="K1682" t="str">
            <v>E. Malouf</v>
          </cell>
          <cell r="M1682">
            <v>0</v>
          </cell>
          <cell r="N1682">
            <v>0</v>
          </cell>
          <cell r="O1682">
            <v>0</v>
          </cell>
        </row>
        <row r="1683">
          <cell r="O1683">
            <v>57833000</v>
          </cell>
          <cell r="P1683">
            <v>0</v>
          </cell>
          <cell r="Q1683">
            <v>0</v>
          </cell>
          <cell r="R1683">
            <v>0</v>
          </cell>
          <cell r="S1683">
            <v>0</v>
          </cell>
          <cell r="T1683">
            <v>0</v>
          </cell>
          <cell r="U1683">
            <v>0</v>
          </cell>
          <cell r="V1683">
            <v>0</v>
          </cell>
          <cell r="W1683">
            <v>0</v>
          </cell>
        </row>
        <row r="1684">
          <cell r="H1684" t="str">
            <v>800062501</v>
          </cell>
          <cell r="I1684" t="str">
            <v>ETIWANDA-PADUA 230KV T/L</v>
          </cell>
          <cell r="J1684">
            <v>39813</v>
          </cell>
          <cell r="K1684" t="str">
            <v>K. Ho</v>
          </cell>
          <cell r="M1684">
            <v>100</v>
          </cell>
          <cell r="N1684">
            <v>100</v>
          </cell>
          <cell r="O1684">
            <v>0</v>
          </cell>
          <cell r="P1684">
            <v>0</v>
          </cell>
          <cell r="Q1684">
            <v>0</v>
          </cell>
          <cell r="R1684">
            <v>0</v>
          </cell>
          <cell r="S1684">
            <v>0</v>
          </cell>
          <cell r="T1684">
            <v>0</v>
          </cell>
          <cell r="U1684">
            <v>0</v>
          </cell>
          <cell r="V1684">
            <v>0</v>
          </cell>
          <cell r="W1684">
            <v>0</v>
          </cell>
        </row>
        <row r="1685">
          <cell r="H1685">
            <v>800171901</v>
          </cell>
          <cell r="I1685" t="str">
            <v>Rancho Vista: Install traffic signals at intersection of 6th Street and Etiwanda Avenue (to be reimbursed by City of Rancho Cucamonga).</v>
          </cell>
          <cell r="J1685">
            <v>39965</v>
          </cell>
          <cell r="N1685">
            <v>100</v>
          </cell>
        </row>
        <row r="1686">
          <cell r="H1686">
            <v>800171902</v>
          </cell>
          <cell r="I1686" t="str">
            <v>Rancho Vista: Install Railroad crossing equipment at 6th Street and spur line (to be reimbursed by City of Rancho Cucamonga).</v>
          </cell>
          <cell r="J1686">
            <v>39965</v>
          </cell>
          <cell r="N1686">
            <v>100</v>
          </cell>
        </row>
        <row r="1687">
          <cell r="I1687" t="str">
            <v>IT Work Element:  Rancho Vista New 500/220 kV Substation (aka Stagecoach)</v>
          </cell>
          <cell r="J1687">
            <v>39965</v>
          </cell>
          <cell r="N1687">
            <v>100</v>
          </cell>
        </row>
        <row r="1688">
          <cell r="H1688" t="str">
            <v>800062502</v>
          </cell>
          <cell r="I1688" t="str">
            <v>MIRA LOMA-RANCHO VISTA #1 &amp; PADUA-RANCHO VISTA # 1&amp;2: LOOP MIRA LOMA-PADUA AND ETIWANDA-PADUA INTO RANCHO VISTA SUB</v>
          </cell>
          <cell r="J1688">
            <v>39965</v>
          </cell>
          <cell r="K1688" t="str">
            <v>K. Ho</v>
          </cell>
          <cell r="M1688">
            <v>100</v>
          </cell>
          <cell r="N1688">
            <v>100</v>
          </cell>
          <cell r="O1688">
            <v>958283</v>
          </cell>
          <cell r="P1688">
            <v>0</v>
          </cell>
          <cell r="Q1688">
            <v>0</v>
          </cell>
          <cell r="R1688">
            <v>0</v>
          </cell>
          <cell r="S1688">
            <v>0</v>
          </cell>
          <cell r="T1688">
            <v>0</v>
          </cell>
          <cell r="U1688">
            <v>0</v>
          </cell>
          <cell r="V1688">
            <v>0</v>
          </cell>
          <cell r="W1688">
            <v>0</v>
          </cell>
        </row>
        <row r="1689">
          <cell r="H1689" t="str">
            <v>800060452</v>
          </cell>
          <cell r="I1689" t="str">
            <v>ETIWANDA-ARBORS-FORGE-MWD-REDUCTION 66KV, ETIWANDA-ARCHLINE-CUCAMONGA-GENAMIC 66KV, ETIWANDA-AMERON-PIPE 66KV, ETIWANDA-AMERON 66KV &amp; ETIWANDA-INLAND-WIMBLEDON 66KV:  RE-ROUTE     EXISTING 66KV LINES.</v>
          </cell>
          <cell r="J1689">
            <v>39813</v>
          </cell>
          <cell r="K1689" t="str">
            <v>K. Ho</v>
          </cell>
          <cell r="M1689">
            <v>0</v>
          </cell>
          <cell r="N1689">
            <v>0</v>
          </cell>
          <cell r="O1689">
            <v>135000</v>
          </cell>
          <cell r="P1689">
            <v>0</v>
          </cell>
          <cell r="Q1689">
            <v>0</v>
          </cell>
          <cell r="R1689">
            <v>0</v>
          </cell>
          <cell r="S1689">
            <v>0</v>
          </cell>
          <cell r="T1689">
            <v>0</v>
          </cell>
          <cell r="U1689">
            <v>0</v>
          </cell>
          <cell r="V1689">
            <v>0</v>
          </cell>
          <cell r="W1689">
            <v>0</v>
          </cell>
        </row>
        <row r="1690">
          <cell r="H1690" t="str">
            <v>800062519</v>
          </cell>
          <cell r="I1690" t="str">
            <v>MIRA LOMA-PADUA AND ETIWANDA-PADUA INTO RANCHO VISTA SUB</v>
          </cell>
          <cell r="J1690">
            <v>39813</v>
          </cell>
          <cell r="K1690" t="str">
            <v>K. Ho</v>
          </cell>
          <cell r="M1690">
            <v>100</v>
          </cell>
          <cell r="N1690">
            <v>100</v>
          </cell>
          <cell r="O1690">
            <v>21008</v>
          </cell>
          <cell r="P1690">
            <v>0</v>
          </cell>
          <cell r="Q1690">
            <v>0</v>
          </cell>
          <cell r="R1690">
            <v>0</v>
          </cell>
          <cell r="S1690">
            <v>0</v>
          </cell>
          <cell r="T1690">
            <v>0</v>
          </cell>
          <cell r="U1690">
            <v>0</v>
          </cell>
          <cell r="V1690">
            <v>0</v>
          </cell>
          <cell r="W1690">
            <v>0</v>
          </cell>
        </row>
        <row r="1691">
          <cell r="H1691" t="str">
            <v>800062517</v>
          </cell>
          <cell r="I1691" t="str">
            <v>MIRA LOMA-RANCHO VISTA #2 &amp; ETIWANDA-RANCHO VISTA # 1&amp;2: LOOP MIRA LOMA-ETIWANDA AND ETIWANDA-PADUA INTO RANCHO VISTA SUB</v>
          </cell>
          <cell r="J1691">
            <v>39965</v>
          </cell>
          <cell r="K1691" t="str">
            <v>K. Ho</v>
          </cell>
          <cell r="M1691">
            <v>100</v>
          </cell>
          <cell r="N1691">
            <v>100</v>
          </cell>
          <cell r="O1691">
            <v>1181870</v>
          </cell>
          <cell r="P1691">
            <v>0</v>
          </cell>
          <cell r="Q1691">
            <v>0</v>
          </cell>
          <cell r="R1691">
            <v>0</v>
          </cell>
          <cell r="S1691">
            <v>0</v>
          </cell>
          <cell r="T1691">
            <v>0</v>
          </cell>
          <cell r="U1691">
            <v>0</v>
          </cell>
          <cell r="V1691">
            <v>0</v>
          </cell>
          <cell r="W1691">
            <v>0</v>
          </cell>
        </row>
        <row r="1692">
          <cell r="H1692" t="str">
            <v>800062521</v>
          </cell>
          <cell r="I1692" t="str">
            <v>LUGO-SERRANO 550KV T/L: LOOP THE EXISTING LUGO-SERRANO      500KV LINE INTO RANCHO VISTA SUBSTATION.  CONST.NEW 500KV   LINE SECTIONS TO CREATE NEW RANCHO VISTA-LUGO-RANCHO VISTA- SERRANO 500KV LINES.</v>
          </cell>
          <cell r="J1692">
            <v>39965</v>
          </cell>
          <cell r="K1692" t="str">
            <v>K. Ho</v>
          </cell>
          <cell r="M1692">
            <v>100</v>
          </cell>
          <cell r="N1692">
            <v>100</v>
          </cell>
          <cell r="O1692">
            <v>1005000</v>
          </cell>
          <cell r="P1692">
            <v>0</v>
          </cell>
          <cell r="Q1692">
            <v>0</v>
          </cell>
          <cell r="R1692">
            <v>0</v>
          </cell>
          <cell r="S1692">
            <v>0</v>
          </cell>
          <cell r="T1692">
            <v>0</v>
          </cell>
          <cell r="U1692">
            <v>0</v>
          </cell>
          <cell r="V1692">
            <v>0</v>
          </cell>
          <cell r="W1692">
            <v>0</v>
          </cell>
        </row>
        <row r="1693">
          <cell r="H1693" t="str">
            <v>800062697</v>
          </cell>
          <cell r="I1693" t="str">
            <v>RANCHO VISTA (FORMERLY STAGECOACH): INSTALL TWOAA BANKS &amp;   DOUBLE BREAKER 500KV LINE POSITION W/ BREAKER-AND-HALF      ARRANGEMENT</v>
          </cell>
          <cell r="J1693">
            <v>39965</v>
          </cell>
          <cell r="K1693" t="str">
            <v>K. Ho</v>
          </cell>
          <cell r="M1693">
            <v>100</v>
          </cell>
          <cell r="N1693">
            <v>100</v>
          </cell>
          <cell r="O1693">
            <v>28818700</v>
          </cell>
          <cell r="P1693">
            <v>0</v>
          </cell>
          <cell r="Q1693">
            <v>0</v>
          </cell>
          <cell r="R1693">
            <v>0</v>
          </cell>
          <cell r="S1693">
            <v>0</v>
          </cell>
          <cell r="T1693">
            <v>0</v>
          </cell>
          <cell r="U1693">
            <v>0</v>
          </cell>
          <cell r="V1693">
            <v>0</v>
          </cell>
          <cell r="W1693">
            <v>0</v>
          </cell>
        </row>
        <row r="1694">
          <cell r="H1694" t="str">
            <v>800062698</v>
          </cell>
          <cell r="I1694" t="str">
            <v>RANCHO VISTA : INSTALL 2 AA BA</v>
          </cell>
          <cell r="K1694" t="str">
            <v>K. Ho</v>
          </cell>
          <cell r="M1694">
            <v>0</v>
          </cell>
          <cell r="N1694">
            <v>0</v>
          </cell>
          <cell r="O1694">
            <v>0</v>
          </cell>
          <cell r="P1694">
            <v>0</v>
          </cell>
          <cell r="Q1694">
            <v>0</v>
          </cell>
          <cell r="R1694">
            <v>0</v>
          </cell>
          <cell r="S1694">
            <v>0</v>
          </cell>
          <cell r="T1694">
            <v>0</v>
          </cell>
          <cell r="U1694">
            <v>0</v>
          </cell>
          <cell r="V1694">
            <v>0</v>
          </cell>
          <cell r="W1694">
            <v>0</v>
          </cell>
        </row>
        <row r="1695">
          <cell r="H1695" t="str">
            <v>800062786</v>
          </cell>
          <cell r="I1695" t="str">
            <v>PADUA: UPGRADE PROTECTION AS REQUIRED TO CONVERT THE 220KV  PADUA-ETIWANDA LINE TO THE NEW 220KV PADUA-RANCHO VISTA NO.1LINE AND THE 220KV PADUA-MIRA LOMA LINE TO THE NEW 220KV    PADUA-RANCHO VISTA NO. 2 LINE.</v>
          </cell>
          <cell r="J1695">
            <v>39965</v>
          </cell>
          <cell r="K1695" t="str">
            <v>K. Ho</v>
          </cell>
          <cell r="M1695">
            <v>100</v>
          </cell>
          <cell r="N1695">
            <v>100</v>
          </cell>
          <cell r="O1695">
            <v>15000</v>
          </cell>
          <cell r="P1695">
            <v>0</v>
          </cell>
          <cell r="Q1695">
            <v>0</v>
          </cell>
          <cell r="R1695">
            <v>0</v>
          </cell>
          <cell r="S1695">
            <v>0</v>
          </cell>
          <cell r="T1695">
            <v>0</v>
          </cell>
          <cell r="U1695">
            <v>0</v>
          </cell>
          <cell r="V1695">
            <v>0</v>
          </cell>
          <cell r="W1695">
            <v>0</v>
          </cell>
        </row>
        <row r="1696">
          <cell r="H1696" t="str">
            <v>800062799</v>
          </cell>
          <cell r="I1696" t="str">
            <v>LUGO: UPGRADE PROTECTION AS NEEDED TO CONVERT THE 500KV     LUGO-MIRA LOMA NO. 1 LINE TO THE NEW 500KV LUGO-RANCHO      VISTA LINE.</v>
          </cell>
          <cell r="J1696">
            <v>39965</v>
          </cell>
          <cell r="K1696" t="str">
            <v>K. Ho</v>
          </cell>
          <cell r="M1696">
            <v>100</v>
          </cell>
          <cell r="N1696">
            <v>100</v>
          </cell>
          <cell r="O1696">
            <v>0</v>
          </cell>
          <cell r="P1696">
            <v>0</v>
          </cell>
          <cell r="Q1696">
            <v>0</v>
          </cell>
          <cell r="R1696">
            <v>0</v>
          </cell>
          <cell r="S1696">
            <v>0</v>
          </cell>
          <cell r="T1696">
            <v>0</v>
          </cell>
          <cell r="U1696">
            <v>0</v>
          </cell>
          <cell r="V1696">
            <v>0</v>
          </cell>
          <cell r="W1696">
            <v>0</v>
          </cell>
        </row>
        <row r="1697">
          <cell r="H1697" t="str">
            <v>800062876</v>
          </cell>
          <cell r="I1697" t="str">
            <v>MIRA LOMA SUB: PROTECTION EQUIPMENT REQUIRED.</v>
          </cell>
          <cell r="J1697">
            <v>39965</v>
          </cell>
          <cell r="K1697" t="str">
            <v>K. Ho</v>
          </cell>
          <cell r="M1697">
            <v>100</v>
          </cell>
          <cell r="N1697">
            <v>100</v>
          </cell>
          <cell r="O1697">
            <v>302160</v>
          </cell>
          <cell r="P1697">
            <v>0</v>
          </cell>
          <cell r="Q1697">
            <v>0</v>
          </cell>
          <cell r="R1697">
            <v>0</v>
          </cell>
          <cell r="S1697">
            <v>0</v>
          </cell>
          <cell r="T1697">
            <v>0</v>
          </cell>
          <cell r="U1697">
            <v>0</v>
          </cell>
          <cell r="V1697">
            <v>0</v>
          </cell>
          <cell r="W1697">
            <v>0</v>
          </cell>
        </row>
        <row r="1698">
          <cell r="H1698" t="str">
            <v>800062878</v>
          </cell>
          <cell r="I1698" t="str">
            <v>MIRA LOMA SUB: PROTECTION EQUIPMENT REQUIRED.</v>
          </cell>
          <cell r="J1698">
            <v>39600</v>
          </cell>
          <cell r="K1698" t="str">
            <v>K. Ho</v>
          </cell>
          <cell r="M1698">
            <v>100</v>
          </cell>
          <cell r="N1698">
            <v>100</v>
          </cell>
          <cell r="O1698">
            <v>0</v>
          </cell>
          <cell r="P1698">
            <v>0</v>
          </cell>
          <cell r="Q1698">
            <v>0</v>
          </cell>
          <cell r="R1698">
            <v>0</v>
          </cell>
          <cell r="S1698">
            <v>0</v>
          </cell>
          <cell r="T1698">
            <v>0</v>
          </cell>
          <cell r="U1698">
            <v>0</v>
          </cell>
          <cell r="V1698">
            <v>0</v>
          </cell>
          <cell r="W1698">
            <v>0</v>
          </cell>
        </row>
        <row r="1699">
          <cell r="H1699" t="str">
            <v>800062792</v>
          </cell>
          <cell r="I1699" t="str">
            <v xml:space="preserve">LUGO: UPGRADE PROTECTION AS NEEDED TO CONVERT THE 500KV     LUGO-MIRA LOMA NO. 1 LINE TO THE NEW 500KV LUGO-RANCHO      VISTA LINE.                                                                                                             </v>
          </cell>
          <cell r="K1699" t="str">
            <v>K. Ho</v>
          </cell>
          <cell r="M1699">
            <v>100</v>
          </cell>
          <cell r="N1699">
            <v>100</v>
          </cell>
          <cell r="O1699">
            <v>104864</v>
          </cell>
          <cell r="P1699">
            <v>0</v>
          </cell>
          <cell r="Q1699">
            <v>0</v>
          </cell>
          <cell r="R1699">
            <v>0</v>
          </cell>
          <cell r="S1699">
            <v>0</v>
          </cell>
          <cell r="T1699">
            <v>0</v>
          </cell>
          <cell r="U1699">
            <v>0</v>
          </cell>
          <cell r="V1699">
            <v>0</v>
          </cell>
          <cell r="W1699">
            <v>0</v>
          </cell>
        </row>
        <row r="1700">
          <cell r="H1700" t="str">
            <v>800062962</v>
          </cell>
          <cell r="I1700" t="str">
            <v>SERRANO RETIRE MIRA LOMA #1 500KV T/L LOA VOLTAGE SHED</v>
          </cell>
          <cell r="J1700">
            <v>39965</v>
          </cell>
          <cell r="K1700" t="str">
            <v>K. Ho</v>
          </cell>
          <cell r="M1700">
            <v>100</v>
          </cell>
          <cell r="N1700">
            <v>100</v>
          </cell>
          <cell r="O1700">
            <v>27645</v>
          </cell>
          <cell r="P1700">
            <v>0</v>
          </cell>
          <cell r="Q1700">
            <v>0</v>
          </cell>
          <cell r="R1700">
            <v>0</v>
          </cell>
          <cell r="S1700">
            <v>0</v>
          </cell>
          <cell r="T1700">
            <v>0</v>
          </cell>
          <cell r="U1700">
            <v>0</v>
          </cell>
          <cell r="V1700">
            <v>0</v>
          </cell>
          <cell r="W1700">
            <v>0</v>
          </cell>
        </row>
        <row r="1701">
          <cell r="H1701" t="str">
            <v>800063046</v>
          </cell>
          <cell r="I1701" t="str">
            <v>ETIWANDA INSTALL 1 230KV LINE POS AND REPLACE 230KV CBS TO 63KA SCD</v>
          </cell>
          <cell r="J1701">
            <v>39813</v>
          </cell>
          <cell r="K1701" t="str">
            <v>K. Ho</v>
          </cell>
          <cell r="M1701">
            <v>100</v>
          </cell>
          <cell r="N1701">
            <v>100</v>
          </cell>
          <cell r="O1701">
            <v>108000</v>
          </cell>
          <cell r="P1701">
            <v>0</v>
          </cell>
          <cell r="Q1701">
            <v>0</v>
          </cell>
          <cell r="R1701">
            <v>0</v>
          </cell>
          <cell r="S1701">
            <v>0</v>
          </cell>
          <cell r="T1701">
            <v>0</v>
          </cell>
          <cell r="U1701">
            <v>0</v>
          </cell>
          <cell r="V1701">
            <v>0</v>
          </cell>
          <cell r="W1701">
            <v>0</v>
          </cell>
        </row>
        <row r="1702">
          <cell r="H1702" t="str">
            <v>800063049</v>
          </cell>
          <cell r="I1702" t="str">
            <v>Etiwanda</v>
          </cell>
          <cell r="J1702">
            <v>39965</v>
          </cell>
          <cell r="K1702" t="str">
            <v>K. Ho</v>
          </cell>
          <cell r="M1702">
            <v>100</v>
          </cell>
          <cell r="N1702">
            <v>100</v>
          </cell>
          <cell r="O1702">
            <v>2017636.4975000003</v>
          </cell>
          <cell r="P1702">
            <v>0</v>
          </cell>
          <cell r="Q1702">
            <v>0</v>
          </cell>
          <cell r="R1702">
            <v>0</v>
          </cell>
          <cell r="S1702">
            <v>0</v>
          </cell>
          <cell r="T1702">
            <v>0</v>
          </cell>
          <cell r="U1702">
            <v>0</v>
          </cell>
          <cell r="V1702">
            <v>0</v>
          </cell>
          <cell r="W1702">
            <v>0</v>
          </cell>
        </row>
        <row r="1703">
          <cell r="H1703" t="str">
            <v>800012210</v>
          </cell>
          <cell r="I1703" t="str">
            <v>DISTRIBUTION LINE INSTALL 12KV DISTRIBUTION LINE FOR USE IN THE SUBSTATION.</v>
          </cell>
          <cell r="J1703">
            <v>39813</v>
          </cell>
          <cell r="K1703" t="str">
            <v>K. Ho</v>
          </cell>
          <cell r="M1703">
            <v>100</v>
          </cell>
          <cell r="N1703">
            <v>0</v>
          </cell>
          <cell r="O1703">
            <v>0</v>
          </cell>
          <cell r="P1703">
            <v>0</v>
          </cell>
          <cell r="Q1703">
            <v>0</v>
          </cell>
          <cell r="R1703">
            <v>0</v>
          </cell>
          <cell r="S1703">
            <v>0</v>
          </cell>
          <cell r="T1703">
            <v>0</v>
          </cell>
          <cell r="U1703">
            <v>0</v>
          </cell>
          <cell r="V1703">
            <v>0</v>
          </cell>
          <cell r="W1703">
            <v>0</v>
          </cell>
        </row>
        <row r="1704">
          <cell r="O1704">
            <v>34695166.497500002</v>
          </cell>
          <cell r="P1704">
            <v>0</v>
          </cell>
          <cell r="Q1704">
            <v>0</v>
          </cell>
          <cell r="R1704">
            <v>0</v>
          </cell>
          <cell r="S1704">
            <v>0</v>
          </cell>
          <cell r="T1704">
            <v>0</v>
          </cell>
          <cell r="U1704">
            <v>0</v>
          </cell>
          <cell r="V1704">
            <v>0</v>
          </cell>
          <cell r="W1704">
            <v>0</v>
          </cell>
        </row>
        <row r="1705">
          <cell r="H1705" t="str">
            <v>800062473</v>
          </cell>
          <cell r="I1705" t="str">
            <v>BIG CREEK #3: INSTALL NECESSARY PROTECTIVE RELAYS ON THE    NEW BIG CREEK #3- RECTOR NO. 2 220KV TRANSMISSION LINE      FORMED AS A RESULT OF THE LOOP</v>
          </cell>
          <cell r="J1705">
            <v>41213</v>
          </cell>
          <cell r="K1705" t="str">
            <v>E. De La Cruz</v>
          </cell>
          <cell r="M1705">
            <v>100</v>
          </cell>
          <cell r="N1705">
            <v>100</v>
          </cell>
          <cell r="O1705">
            <v>0</v>
          </cell>
          <cell r="P1705">
            <v>0</v>
          </cell>
          <cell r="Q1705">
            <v>190000</v>
          </cell>
          <cell r="R1705">
            <v>300000</v>
          </cell>
          <cell r="S1705">
            <v>0</v>
          </cell>
          <cell r="T1705">
            <v>0</v>
          </cell>
          <cell r="U1705">
            <v>0</v>
          </cell>
          <cell r="V1705">
            <v>0</v>
          </cell>
          <cell r="W1705">
            <v>0</v>
          </cell>
        </row>
        <row r="1706">
          <cell r="H1706" t="str">
            <v>800062215</v>
          </cell>
          <cell r="I1706" t="str">
            <v>BIG CREEK#3-SPRINGVILLE 230KV LINE: LOOP 23.4 MILES BIG     CREEK #3- SPRINGVILLE 230KV LINE INTO RECTOR SUB; BUILD NEW 11 MILE DOUBLE CIRCUIT WITH 1B-1033KCM ACSR.</v>
          </cell>
          <cell r="J1706">
            <v>41213</v>
          </cell>
          <cell r="K1706" t="str">
            <v>E. De La Cruz</v>
          </cell>
          <cell r="M1706">
            <v>100</v>
          </cell>
          <cell r="N1706">
            <v>100</v>
          </cell>
          <cell r="O1706">
            <v>0</v>
          </cell>
          <cell r="P1706">
            <v>0</v>
          </cell>
          <cell r="Q1706">
            <v>43160000</v>
          </cell>
          <cell r="R1706">
            <v>20610000</v>
          </cell>
          <cell r="S1706">
            <v>0</v>
          </cell>
          <cell r="T1706">
            <v>0</v>
          </cell>
          <cell r="U1706">
            <v>0</v>
          </cell>
          <cell r="V1706">
            <v>0</v>
          </cell>
          <cell r="W1706">
            <v>0</v>
          </cell>
        </row>
        <row r="1707">
          <cell r="H1707" t="str">
            <v>800062218</v>
          </cell>
          <cell r="I1707" t="str">
            <v>BIG CREEK#3-SPRINGVILLE 230KV LINE: PRELIMINARY ENGINEERING</v>
          </cell>
          <cell r="J1707">
            <v>41213</v>
          </cell>
          <cell r="K1707" t="str">
            <v>E. De La Cruz</v>
          </cell>
          <cell r="M1707">
            <v>100</v>
          </cell>
          <cell r="N1707">
            <v>100</v>
          </cell>
          <cell r="O1707">
            <v>4030000</v>
          </cell>
          <cell r="P1707">
            <v>973000</v>
          </cell>
          <cell r="Q1707">
            <v>0</v>
          </cell>
          <cell r="R1707">
            <v>0</v>
          </cell>
          <cell r="S1707">
            <v>0</v>
          </cell>
          <cell r="T1707">
            <v>0</v>
          </cell>
          <cell r="U1707">
            <v>0</v>
          </cell>
          <cell r="V1707">
            <v>0</v>
          </cell>
          <cell r="W1707">
            <v>0</v>
          </cell>
        </row>
        <row r="1708">
          <cell r="I1708" t="str">
            <v>Condemnation</v>
          </cell>
          <cell r="J1708">
            <v>41213</v>
          </cell>
          <cell r="M1708">
            <v>100</v>
          </cell>
          <cell r="N1708">
            <v>100</v>
          </cell>
        </row>
        <row r="1709">
          <cell r="H1709" t="str">
            <v>800062646</v>
          </cell>
          <cell r="I1709" t="str">
            <v>RECTOR: EQUIP TWO LINE POSITIONS AT RECTOR THAT WILL BE MADE AVAILABLE WITH RECTOR SUBSTATION CONVERSION TO BREAKER-AND-A-HALF SCHEME IMPLEMENTED AS PART OF RECTOR A-BANK PROJECT. EQUIP POSITION AS NEEDED</v>
          </cell>
          <cell r="J1709">
            <v>41213</v>
          </cell>
          <cell r="K1709" t="str">
            <v>E. De La Cruz</v>
          </cell>
          <cell r="M1709">
            <v>100</v>
          </cell>
          <cell r="N1709">
            <v>100</v>
          </cell>
          <cell r="O1709">
            <v>0</v>
          </cell>
          <cell r="P1709">
            <v>70000</v>
          </cell>
          <cell r="Q1709">
            <v>850000</v>
          </cell>
          <cell r="R1709">
            <v>7560000</v>
          </cell>
          <cell r="S1709">
            <v>0</v>
          </cell>
          <cell r="T1709">
            <v>0</v>
          </cell>
          <cell r="U1709">
            <v>0</v>
          </cell>
          <cell r="V1709">
            <v>0</v>
          </cell>
          <cell r="W1709">
            <v>0</v>
          </cell>
        </row>
        <row r="1710">
          <cell r="I1710" t="str">
            <v>Removal</v>
          </cell>
          <cell r="J1710">
            <v>41213</v>
          </cell>
          <cell r="K1710" t="str">
            <v>E. De La Cruz</v>
          </cell>
          <cell r="M1710">
            <v>100</v>
          </cell>
          <cell r="N1710">
            <v>100</v>
          </cell>
          <cell r="O1710">
            <v>0</v>
          </cell>
          <cell r="P1710">
            <v>0</v>
          </cell>
          <cell r="Q1710">
            <v>1121830.8191859601</v>
          </cell>
          <cell r="R1710">
            <v>357243.212323296</v>
          </cell>
          <cell r="S1710">
            <v>0</v>
          </cell>
          <cell r="T1710">
            <v>0</v>
          </cell>
          <cell r="U1710">
            <v>0</v>
          </cell>
          <cell r="V1710">
            <v>0</v>
          </cell>
          <cell r="W1710">
            <v>0</v>
          </cell>
        </row>
        <row r="1711">
          <cell r="I1711" t="str">
            <v>Construct 1.1mile</v>
          </cell>
          <cell r="J1711">
            <v>41213</v>
          </cell>
          <cell r="K1711" t="str">
            <v>E. De La Cruz</v>
          </cell>
          <cell r="M1711">
            <v>100</v>
          </cell>
          <cell r="N1711">
            <v>100</v>
          </cell>
          <cell r="O1711">
            <v>0</v>
          </cell>
          <cell r="P1711">
            <v>0</v>
          </cell>
          <cell r="Q1711">
            <v>4628913.5743110003</v>
          </cell>
          <cell r="R1711">
            <v>0</v>
          </cell>
          <cell r="S1711">
            <v>0</v>
          </cell>
          <cell r="T1711">
            <v>0</v>
          </cell>
          <cell r="U1711">
            <v>0</v>
          </cell>
          <cell r="V1711">
            <v>0</v>
          </cell>
          <cell r="W1711">
            <v>0</v>
          </cell>
        </row>
        <row r="1712">
          <cell r="I1712" t="str">
            <v>Vestal</v>
          </cell>
          <cell r="J1712">
            <v>41213</v>
          </cell>
          <cell r="K1712" t="str">
            <v>E. De La Cruz</v>
          </cell>
          <cell r="M1712">
            <v>100</v>
          </cell>
          <cell r="N1712">
            <v>100</v>
          </cell>
          <cell r="O1712">
            <v>0</v>
          </cell>
          <cell r="P1712">
            <v>0</v>
          </cell>
          <cell r="Q1712">
            <v>386650.42797185999</v>
          </cell>
          <cell r="R1712">
            <v>881944.18042313703</v>
          </cell>
          <cell r="S1712">
            <v>0</v>
          </cell>
          <cell r="T1712">
            <v>0</v>
          </cell>
          <cell r="U1712">
            <v>0</v>
          </cell>
          <cell r="V1712">
            <v>0</v>
          </cell>
          <cell r="W1712">
            <v>0</v>
          </cell>
        </row>
        <row r="1713">
          <cell r="H1713" t="str">
            <v>800062657</v>
          </cell>
          <cell r="I1713" t="str">
            <v>SPRINGVILLE: INSTALL NECESSARY PROTECTIVE RELAYS ON THE NEW RECTOR-SPRINGVILLE 220KV TRANSMISSION LINES FORMED AS A RESULT OF THE LOOP</v>
          </cell>
          <cell r="J1713">
            <v>41244</v>
          </cell>
          <cell r="K1713" t="str">
            <v>E. De La Cruz</v>
          </cell>
          <cell r="M1713">
            <v>100</v>
          </cell>
          <cell r="N1713">
            <v>100</v>
          </cell>
          <cell r="O1713">
            <v>0</v>
          </cell>
          <cell r="P1713">
            <v>0</v>
          </cell>
          <cell r="Q1713">
            <v>275000</v>
          </cell>
          <cell r="R1713">
            <v>595000</v>
          </cell>
          <cell r="S1713">
            <v>0</v>
          </cell>
          <cell r="T1713">
            <v>0</v>
          </cell>
          <cell r="U1713">
            <v>0</v>
          </cell>
          <cell r="V1713">
            <v>0</v>
          </cell>
          <cell r="W1713">
            <v>0</v>
          </cell>
        </row>
        <row r="1714">
          <cell r="O1714">
            <v>4030000</v>
          </cell>
          <cell r="P1714">
            <v>1043000</v>
          </cell>
          <cell r="Q1714">
            <v>50612394.821468823</v>
          </cell>
          <cell r="R1714">
            <v>30304187.392746434</v>
          </cell>
          <cell r="S1714">
            <v>0</v>
          </cell>
          <cell r="T1714">
            <v>0</v>
          </cell>
          <cell r="U1714">
            <v>0</v>
          </cell>
          <cell r="V1714">
            <v>0</v>
          </cell>
          <cell r="W1714">
            <v>0</v>
          </cell>
        </row>
        <row r="1715">
          <cell r="I1715" t="str">
            <v>VARIOUS: INSTALL SUBSTATION EQUIPMENT &amp; UPGRADE (OR CONSTRUCT) TRANSMISSION LINES TO ELIMINATE THE RMR GENERATION REQUIREMENT.</v>
          </cell>
          <cell r="J1715">
            <v>41274</v>
          </cell>
          <cell r="K1715" t="e">
            <v>#N/A</v>
          </cell>
          <cell r="M1715">
            <v>0</v>
          </cell>
          <cell r="N1715">
            <v>0</v>
          </cell>
          <cell r="O1715">
            <v>0</v>
          </cell>
          <cell r="P1715">
            <v>0</v>
          </cell>
          <cell r="Q1715">
            <v>0</v>
          </cell>
          <cell r="R1715">
            <v>0</v>
          </cell>
          <cell r="S1715">
            <v>0</v>
          </cell>
          <cell r="T1715">
            <v>0</v>
          </cell>
          <cell r="U1715">
            <v>0</v>
          </cell>
          <cell r="V1715">
            <v>0</v>
          </cell>
          <cell r="W1715">
            <v>0</v>
          </cell>
        </row>
        <row r="1716">
          <cell r="O1716">
            <v>0</v>
          </cell>
          <cell r="P1716">
            <v>0</v>
          </cell>
          <cell r="Q1716">
            <v>0</v>
          </cell>
          <cell r="R1716">
            <v>0</v>
          </cell>
          <cell r="S1716">
            <v>0</v>
          </cell>
          <cell r="T1716">
            <v>0</v>
          </cell>
          <cell r="U1716">
            <v>0</v>
          </cell>
          <cell r="V1716">
            <v>0</v>
          </cell>
          <cell r="W1716">
            <v>0</v>
          </cell>
        </row>
        <row r="1717">
          <cell r="I1717" t="str">
            <v>VARIOUS: CONSTRUCT NECESSARY TRANSMISSION LINES IN VARIOUS  LOCATIONS REQUIRED TO ACCOMMODATE NEW GENERATION RESOURCES  INCLUDING RENEWABLE RESOURCES IN SCE SERVICE TERRITORY THRU YEAR 2017 (60%) (SEE TRANS/SUB FOR ADDITIONAL 40%)</v>
          </cell>
          <cell r="J1717">
            <v>43465</v>
          </cell>
          <cell r="K1717" t="e">
            <v>#N/A</v>
          </cell>
          <cell r="M1717">
            <v>0</v>
          </cell>
          <cell r="N1717">
            <v>0</v>
          </cell>
          <cell r="O1717">
            <v>0</v>
          </cell>
          <cell r="P1717">
            <v>0</v>
          </cell>
          <cell r="Q1717">
            <v>0</v>
          </cell>
          <cell r="R1717">
            <v>0</v>
          </cell>
          <cell r="S1717">
            <v>0</v>
          </cell>
          <cell r="T1717">
            <v>0</v>
          </cell>
          <cell r="U1717">
            <v>0</v>
          </cell>
          <cell r="V1717">
            <v>0</v>
          </cell>
          <cell r="W1717">
            <v>0</v>
          </cell>
        </row>
        <row r="1718">
          <cell r="I1718" t="str">
            <v>VARIOUS: CONSTRUCT NECESSARY TRANSMISSION SUBSTATION FACILITIES IN VAR. LOCATIONS REQUIRED TO ACCOMMODATE NEW GENERATION RESOURCES INCLUDING RENEWABLE RESOURCES IN SCE SERVICE TERRITORY THRU YEAR 2017 (40%) (SEE T/L FOR 60%)</v>
          </cell>
          <cell r="J1718">
            <v>43465</v>
          </cell>
          <cell r="K1718" t="e">
            <v>#N/A</v>
          </cell>
          <cell r="M1718">
            <v>0</v>
          </cell>
          <cell r="N1718">
            <v>0</v>
          </cell>
          <cell r="O1718">
            <v>0</v>
          </cell>
          <cell r="P1718">
            <v>0</v>
          </cell>
          <cell r="Q1718">
            <v>0</v>
          </cell>
          <cell r="R1718">
            <v>0</v>
          </cell>
          <cell r="S1718">
            <v>0</v>
          </cell>
          <cell r="T1718">
            <v>0</v>
          </cell>
          <cell r="U1718">
            <v>0</v>
          </cell>
          <cell r="V1718">
            <v>0</v>
          </cell>
          <cell r="W1718">
            <v>0</v>
          </cell>
        </row>
        <row r="1719">
          <cell r="O1719">
            <v>0</v>
          </cell>
          <cell r="P1719">
            <v>0</v>
          </cell>
          <cell r="Q1719">
            <v>0</v>
          </cell>
          <cell r="R1719">
            <v>0</v>
          </cell>
          <cell r="S1719">
            <v>0</v>
          </cell>
          <cell r="T1719">
            <v>0</v>
          </cell>
          <cell r="U1719">
            <v>0</v>
          </cell>
          <cell r="V1719">
            <v>0</v>
          </cell>
          <cell r="W1719">
            <v>0</v>
          </cell>
        </row>
        <row r="1720">
          <cell r="H1720">
            <v>800062843</v>
          </cell>
          <cell r="I1720" t="str">
            <v>DEVERS: SVC AT DEVERS- ADD STAT CIN OR SVC</v>
          </cell>
          <cell r="J1720">
            <v>38961</v>
          </cell>
          <cell r="K1720" t="str">
            <v>E. Trias</v>
          </cell>
          <cell r="N1720">
            <v>100</v>
          </cell>
        </row>
        <row r="1721">
          <cell r="H1721">
            <v>800062844</v>
          </cell>
          <cell r="I1721" t="str">
            <v>DEVERS: ADDITION OF NEW AA BANK AND RELATED RELOCATION OF EXISTING RMR CAP BAN</v>
          </cell>
          <cell r="J1721">
            <v>38961</v>
          </cell>
          <cell r="K1721" t="str">
            <v>E. Trias</v>
          </cell>
          <cell r="N1721">
            <v>100</v>
          </cell>
        </row>
        <row r="1722">
          <cell r="H1722">
            <v>800063034</v>
          </cell>
          <cell r="I1722" t="str">
            <v>DEVERS-PALO VERDE #1 (CA) SERIES CAPACITORS IN CA.  UPGRADE SERIES CAPS</v>
          </cell>
          <cell r="J1722">
            <v>38961</v>
          </cell>
          <cell r="K1722" t="str">
            <v>E. Trias</v>
          </cell>
          <cell r="N1722">
            <v>100</v>
          </cell>
        </row>
        <row r="1723">
          <cell r="O1723">
            <v>0</v>
          </cell>
          <cell r="P1723">
            <v>0</v>
          </cell>
          <cell r="Q1723">
            <v>0</v>
          </cell>
          <cell r="R1723">
            <v>0</v>
          </cell>
          <cell r="S1723">
            <v>0</v>
          </cell>
          <cell r="T1723">
            <v>0</v>
          </cell>
          <cell r="U1723">
            <v>0</v>
          </cell>
          <cell r="V1723">
            <v>0</v>
          </cell>
          <cell r="W1723">
            <v>0</v>
          </cell>
        </row>
        <row r="1724">
          <cell r="I1724" t="str">
            <v>TRTP SEGMENT 6: VINCENT SUB: EQUIP 500KV LINE POS…</v>
          </cell>
          <cell r="J1724">
            <v>40756</v>
          </cell>
          <cell r="K1724" t="str">
            <v>T. Wilkens</v>
          </cell>
          <cell r="M1724">
            <v>100</v>
          </cell>
          <cell r="N1724">
            <v>100</v>
          </cell>
          <cell r="O1724">
            <v>0</v>
          </cell>
          <cell r="P1724">
            <v>0</v>
          </cell>
          <cell r="Q1724">
            <v>6500000</v>
          </cell>
          <cell r="R1724">
            <v>0</v>
          </cell>
          <cell r="S1724">
            <v>0</v>
          </cell>
          <cell r="T1724">
            <v>0</v>
          </cell>
          <cell r="U1724">
            <v>0</v>
          </cell>
          <cell r="V1724">
            <v>0</v>
          </cell>
          <cell r="W1724">
            <v>0</v>
          </cell>
        </row>
        <row r="1725">
          <cell r="I1725" t="str">
            <v>TRTP SEGMENT 6: REMOVE 5 MI. VINCENT-RIO HONDO #2</v>
          </cell>
          <cell r="J1725">
            <v>41274</v>
          </cell>
          <cell r="K1725" t="str">
            <v>T. Wilkens</v>
          </cell>
          <cell r="M1725">
            <v>0</v>
          </cell>
          <cell r="N1725">
            <v>100</v>
          </cell>
          <cell r="O1725">
            <v>0</v>
          </cell>
          <cell r="P1725">
            <v>0</v>
          </cell>
          <cell r="Q1725">
            <v>0</v>
          </cell>
          <cell r="R1725">
            <v>1390000</v>
          </cell>
          <cell r="S1725">
            <v>0</v>
          </cell>
          <cell r="T1725">
            <v>0</v>
          </cell>
          <cell r="U1725">
            <v>0</v>
          </cell>
          <cell r="V1725">
            <v>0</v>
          </cell>
          <cell r="W1725">
            <v>0</v>
          </cell>
        </row>
        <row r="1726">
          <cell r="I1726" t="str">
            <v>TRTP SEGMENT 6: REMOVE 27 MI. ANT-MESA 220KV TL</v>
          </cell>
          <cell r="J1726">
            <v>40269</v>
          </cell>
          <cell r="K1726" t="str">
            <v>T. Wilkens</v>
          </cell>
          <cell r="M1726">
            <v>100</v>
          </cell>
          <cell r="N1726">
            <v>100</v>
          </cell>
          <cell r="O1726">
            <v>0</v>
          </cell>
          <cell r="P1726">
            <v>8760000</v>
          </cell>
          <cell r="Q1726">
            <v>0</v>
          </cell>
          <cell r="R1726">
            <v>0</v>
          </cell>
          <cell r="S1726">
            <v>0</v>
          </cell>
          <cell r="T1726">
            <v>0</v>
          </cell>
          <cell r="U1726">
            <v>0</v>
          </cell>
          <cell r="V1726">
            <v>0</v>
          </cell>
          <cell r="W1726">
            <v>0</v>
          </cell>
        </row>
        <row r="1727">
          <cell r="I1727" t="str">
            <v>TRTP SEGMENT 6: NEW VINCENT-ANF 500KV TL</v>
          </cell>
          <cell r="J1727">
            <v>41243</v>
          </cell>
          <cell r="K1727" t="str">
            <v>T. Wilkens</v>
          </cell>
          <cell r="M1727">
            <v>100</v>
          </cell>
          <cell r="N1727">
            <v>100</v>
          </cell>
          <cell r="O1727">
            <v>179999.99279999998</v>
          </cell>
          <cell r="P1727">
            <v>3286000</v>
          </cell>
          <cell r="Q1727">
            <v>7863000</v>
          </cell>
          <cell r="R1727">
            <v>4142000</v>
          </cell>
          <cell r="S1727">
            <v>0</v>
          </cell>
          <cell r="T1727">
            <v>0</v>
          </cell>
          <cell r="U1727">
            <v>0</v>
          </cell>
          <cell r="V1727">
            <v>0</v>
          </cell>
          <cell r="W1727">
            <v>0</v>
          </cell>
        </row>
        <row r="1728">
          <cell r="I1728" t="str">
            <v>TRTP SEGMENT 6: NEW VINCENT-DUARTE 500KV TL</v>
          </cell>
          <cell r="J1728">
            <v>40877</v>
          </cell>
          <cell r="K1728" t="str">
            <v>T. Wilkens</v>
          </cell>
          <cell r="M1728">
            <v>100</v>
          </cell>
          <cell r="N1728">
            <v>100</v>
          </cell>
          <cell r="O1728">
            <v>929999.96280000021</v>
          </cell>
          <cell r="P1728">
            <v>16267000</v>
          </cell>
          <cell r="Q1728">
            <v>61975000</v>
          </cell>
          <cell r="R1728">
            <v>0</v>
          </cell>
          <cell r="S1728">
            <v>0</v>
          </cell>
          <cell r="T1728">
            <v>0</v>
          </cell>
          <cell r="U1728">
            <v>0</v>
          </cell>
          <cell r="V1728">
            <v>0</v>
          </cell>
          <cell r="W1728">
            <v>0</v>
          </cell>
        </row>
        <row r="1729">
          <cell r="H1729" t="str">
            <v>800062533</v>
          </cell>
          <cell r="I1729" t="str">
            <v>VINCENT-MIRA LOMA 500KV T/L: PRELIMINARY ENGINEERING TO DO EENVIRONMENTAL AND PERMITTING ACTIVITIES.</v>
          </cell>
          <cell r="J1729">
            <v>39813</v>
          </cell>
          <cell r="K1729" t="str">
            <v>T. Wilkens</v>
          </cell>
          <cell r="M1729">
            <v>0</v>
          </cell>
          <cell r="N1729">
            <v>100</v>
          </cell>
          <cell r="O1729">
            <v>0</v>
          </cell>
          <cell r="P1729">
            <v>0</v>
          </cell>
          <cell r="Q1729">
            <v>0</v>
          </cell>
          <cell r="R1729">
            <v>0</v>
          </cell>
          <cell r="S1729">
            <v>0</v>
          </cell>
          <cell r="T1729">
            <v>0</v>
          </cell>
          <cell r="U1729">
            <v>0</v>
          </cell>
          <cell r="V1729">
            <v>0</v>
          </cell>
          <cell r="W1729">
            <v>0</v>
          </cell>
        </row>
        <row r="1730">
          <cell r="I1730" t="str">
            <v>VARIOUS T/L SUBS: UNDERGROUND VARIOUS 66KV LINES</v>
          </cell>
          <cell r="J1730">
            <v>39965</v>
          </cell>
          <cell r="K1730" t="str">
            <v>T. Wilkens</v>
          </cell>
          <cell r="M1730">
            <v>0</v>
          </cell>
          <cell r="N1730">
            <v>0</v>
          </cell>
          <cell r="O1730">
            <v>0</v>
          </cell>
          <cell r="P1730">
            <v>0</v>
          </cell>
          <cell r="Q1730">
            <v>0</v>
          </cell>
          <cell r="R1730">
            <v>0</v>
          </cell>
          <cell r="S1730">
            <v>0</v>
          </cell>
          <cell r="T1730">
            <v>0</v>
          </cell>
          <cell r="U1730">
            <v>0</v>
          </cell>
          <cell r="V1730">
            <v>0</v>
          </cell>
          <cell r="W1730">
            <v>0</v>
          </cell>
        </row>
        <row r="1731">
          <cell r="I1731" t="str">
            <v>VARIOUS SUBS: INSTALL 500KV LINE POSITIONS AT VINCENT,      MIRA LOMA AND UPGRADE PROTECTION ON ANTELOPE &amp; VINCENT ON   THE NEW 220KV T/L TO VINCENT</v>
          </cell>
          <cell r="J1731">
            <v>40695</v>
          </cell>
          <cell r="K1731" t="str">
            <v>T. Wilkens</v>
          </cell>
          <cell r="M1731">
            <v>0</v>
          </cell>
          <cell r="N1731">
            <v>100</v>
          </cell>
          <cell r="O1731">
            <v>0</v>
          </cell>
          <cell r="P1731">
            <v>0</v>
          </cell>
          <cell r="Q1731">
            <v>0</v>
          </cell>
          <cell r="R1731">
            <v>0</v>
          </cell>
          <cell r="S1731">
            <v>0</v>
          </cell>
          <cell r="T1731">
            <v>0</v>
          </cell>
          <cell r="U1731">
            <v>0</v>
          </cell>
          <cell r="V1731">
            <v>0</v>
          </cell>
          <cell r="W1731">
            <v>0</v>
          </cell>
        </row>
        <row r="1732">
          <cell r="O1732">
            <v>1109999.9556000002</v>
          </cell>
          <cell r="P1732">
            <v>28313000</v>
          </cell>
          <cell r="Q1732">
            <v>76338000</v>
          </cell>
          <cell r="R1732">
            <v>5532000</v>
          </cell>
          <cell r="S1732">
            <v>0</v>
          </cell>
          <cell r="T1732">
            <v>0</v>
          </cell>
          <cell r="U1732">
            <v>0</v>
          </cell>
          <cell r="V1732">
            <v>0</v>
          </cell>
          <cell r="W1732">
            <v>0</v>
          </cell>
        </row>
        <row r="1733">
          <cell r="I1733" t="str">
            <v>DEVERS-RANCHO VISTA SUBSTATION 500KV LINE: INSTALL 43.5 MILES OF SINGLE CIRCUIT 2B-2156 KCM ACSR.</v>
          </cell>
          <cell r="J1733">
            <v>41061</v>
          </cell>
          <cell r="N1733">
            <v>100</v>
          </cell>
          <cell r="O1733">
            <v>0</v>
          </cell>
        </row>
        <row r="1734">
          <cell r="O1734">
            <v>0</v>
          </cell>
          <cell r="P1734">
            <v>0</v>
          </cell>
          <cell r="Q1734">
            <v>0</v>
          </cell>
          <cell r="R1734">
            <v>0</v>
          </cell>
          <cell r="S1734">
            <v>0</v>
          </cell>
          <cell r="T1734">
            <v>0</v>
          </cell>
          <cell r="U1734">
            <v>0</v>
          </cell>
          <cell r="V1734">
            <v>0</v>
          </cell>
          <cell r="W1734">
            <v>0</v>
          </cell>
        </row>
        <row r="1735">
          <cell r="H1735" t="str">
            <v>800062216</v>
          </cell>
          <cell r="I1735" t="str">
            <v>BC3 - SPRINGVILLE TAP 220KV T/L: INSTALL OPGW ON EXISTING TOWERS.</v>
          </cell>
          <cell r="J1735">
            <v>40178</v>
          </cell>
          <cell r="K1735" t="str">
            <v>S. Zohary</v>
          </cell>
          <cell r="M1735">
            <v>100</v>
          </cell>
          <cell r="N1735">
            <v>100</v>
          </cell>
          <cell r="O1735">
            <v>50000</v>
          </cell>
          <cell r="P1735">
            <v>0</v>
          </cell>
          <cell r="Q1735">
            <v>0</v>
          </cell>
          <cell r="R1735">
            <v>0</v>
          </cell>
          <cell r="S1735">
            <v>0</v>
          </cell>
          <cell r="T1735">
            <v>0</v>
          </cell>
          <cell r="U1735">
            <v>0</v>
          </cell>
          <cell r="V1735">
            <v>0</v>
          </cell>
          <cell r="W1735">
            <v>0</v>
          </cell>
        </row>
        <row r="1736">
          <cell r="H1736" t="str">
            <v>800062627</v>
          </cell>
          <cell r="I1736" t="str">
            <v>MAGUNDEN: INSTALL RAS</v>
          </cell>
          <cell r="J1736">
            <v>39539</v>
          </cell>
          <cell r="K1736" t="str">
            <v>S. Zohary</v>
          </cell>
          <cell r="M1736">
            <v>100</v>
          </cell>
          <cell r="N1736">
            <v>100</v>
          </cell>
          <cell r="O1736">
            <v>12800</v>
          </cell>
          <cell r="P1736">
            <v>0</v>
          </cell>
          <cell r="Q1736">
            <v>0</v>
          </cell>
          <cell r="R1736">
            <v>0</v>
          </cell>
          <cell r="S1736">
            <v>0</v>
          </cell>
          <cell r="T1736">
            <v>0</v>
          </cell>
          <cell r="U1736">
            <v>0</v>
          </cell>
          <cell r="V1736">
            <v>0</v>
          </cell>
          <cell r="W1736">
            <v>0</v>
          </cell>
        </row>
        <row r="1737">
          <cell r="H1737" t="str">
            <v>800062655</v>
          </cell>
          <cell r="I1737" t="str">
            <v>SPRINGVILLE: INSTALL RAS</v>
          </cell>
          <cell r="J1737">
            <v>40178</v>
          </cell>
          <cell r="K1737" t="str">
            <v>S. Zohary</v>
          </cell>
          <cell r="M1737">
            <v>100</v>
          </cell>
          <cell r="N1737">
            <v>100</v>
          </cell>
          <cell r="O1737">
            <v>7300</v>
          </cell>
          <cell r="P1737">
            <v>0</v>
          </cell>
          <cell r="Q1737">
            <v>0</v>
          </cell>
          <cell r="R1737">
            <v>0</v>
          </cell>
          <cell r="S1737">
            <v>0</v>
          </cell>
          <cell r="T1737">
            <v>0</v>
          </cell>
          <cell r="U1737">
            <v>0</v>
          </cell>
          <cell r="V1737">
            <v>0</v>
          </cell>
          <cell r="W1737">
            <v>0</v>
          </cell>
        </row>
        <row r="1738">
          <cell r="H1738" t="str">
            <v>800062680</v>
          </cell>
          <cell r="I1738" t="str">
            <v>VESTAL: INSTALL RAS</v>
          </cell>
          <cell r="J1738">
            <v>39539</v>
          </cell>
          <cell r="K1738" t="str">
            <v>S. Zohary</v>
          </cell>
          <cell r="M1738">
            <v>100</v>
          </cell>
          <cell r="N1738">
            <v>100</v>
          </cell>
          <cell r="O1738">
            <v>20000</v>
          </cell>
          <cell r="P1738">
            <v>0</v>
          </cell>
          <cell r="Q1738">
            <v>0</v>
          </cell>
          <cell r="R1738">
            <v>0</v>
          </cell>
          <cell r="S1738">
            <v>0</v>
          </cell>
          <cell r="T1738">
            <v>0</v>
          </cell>
          <cell r="U1738">
            <v>0</v>
          </cell>
          <cell r="V1738">
            <v>0</v>
          </cell>
          <cell r="W1738">
            <v>0</v>
          </cell>
        </row>
        <row r="1739">
          <cell r="I1739" t="str">
            <v>EASTWOOD RTU</v>
          </cell>
          <cell r="J1739">
            <v>40178</v>
          </cell>
          <cell r="N1739">
            <v>100</v>
          </cell>
          <cell r="O1739">
            <v>0</v>
          </cell>
        </row>
        <row r="1740">
          <cell r="H1740" t="str">
            <v>800062467</v>
          </cell>
          <cell r="I1740" t="str">
            <v>RECTOR SVC: BIG CREEK 1</v>
          </cell>
          <cell r="J1740">
            <v>40178</v>
          </cell>
          <cell r="K1740" t="str">
            <v>S. Zohary</v>
          </cell>
          <cell r="M1740">
            <v>100</v>
          </cell>
          <cell r="N1740">
            <v>100</v>
          </cell>
          <cell r="O1740">
            <v>144000</v>
          </cell>
          <cell r="P1740">
            <v>0</v>
          </cell>
          <cell r="Q1740">
            <v>0</v>
          </cell>
          <cell r="R1740">
            <v>0</v>
          </cell>
          <cell r="S1740">
            <v>0</v>
          </cell>
          <cell r="T1740">
            <v>0</v>
          </cell>
          <cell r="U1740">
            <v>0</v>
          </cell>
          <cell r="V1740">
            <v>0</v>
          </cell>
          <cell r="W1740">
            <v>0</v>
          </cell>
        </row>
        <row r="1741">
          <cell r="H1741" t="str">
            <v>800062217</v>
          </cell>
          <cell r="I1741" t="str">
            <v>RECTOR RAS: BIG CREEK 3 - MAMOTH POOL</v>
          </cell>
          <cell r="J1741">
            <v>40178</v>
          </cell>
          <cell r="K1741" t="str">
            <v>S. Zohary</v>
          </cell>
          <cell r="M1741">
            <v>100</v>
          </cell>
          <cell r="N1741">
            <v>100</v>
          </cell>
          <cell r="O1741">
            <v>11000</v>
          </cell>
          <cell r="P1741">
            <v>0</v>
          </cell>
          <cell r="Q1741">
            <v>0</v>
          </cell>
          <cell r="R1741">
            <v>0</v>
          </cell>
          <cell r="S1741">
            <v>0</v>
          </cell>
          <cell r="T1741">
            <v>0</v>
          </cell>
          <cell r="U1741">
            <v>0</v>
          </cell>
          <cell r="V1741">
            <v>0</v>
          </cell>
          <cell r="W1741">
            <v>0</v>
          </cell>
        </row>
        <row r="1742">
          <cell r="H1742" t="str">
            <v>800062651</v>
          </cell>
          <cell r="I1742" t="str">
            <v>RECTOR SUB: RAS</v>
          </cell>
          <cell r="J1742">
            <v>40178</v>
          </cell>
          <cell r="K1742" t="str">
            <v>S. Zohary</v>
          </cell>
          <cell r="M1742">
            <v>100</v>
          </cell>
          <cell r="N1742">
            <v>100</v>
          </cell>
          <cell r="O1742">
            <v>20000</v>
          </cell>
          <cell r="P1742">
            <v>0</v>
          </cell>
          <cell r="Q1742">
            <v>0</v>
          </cell>
          <cell r="R1742">
            <v>0</v>
          </cell>
          <cell r="S1742">
            <v>0</v>
          </cell>
          <cell r="T1742">
            <v>0</v>
          </cell>
          <cell r="U1742">
            <v>0</v>
          </cell>
          <cell r="V1742">
            <v>0</v>
          </cell>
          <cell r="W1742">
            <v>0</v>
          </cell>
        </row>
        <row r="1743">
          <cell r="H1743" t="str">
            <v>800062478</v>
          </cell>
          <cell r="I1743" t="str">
            <v>MAMMOTH POOL: RAS</v>
          </cell>
          <cell r="J1743">
            <v>40178</v>
          </cell>
          <cell r="K1743" t="str">
            <v>S. Zohary</v>
          </cell>
          <cell r="M1743">
            <v>100</v>
          </cell>
          <cell r="N1743">
            <v>100</v>
          </cell>
          <cell r="O1743">
            <v>75000</v>
          </cell>
          <cell r="P1743">
            <v>0</v>
          </cell>
          <cell r="Q1743">
            <v>0</v>
          </cell>
          <cell r="R1743">
            <v>0</v>
          </cell>
          <cell r="S1743">
            <v>0</v>
          </cell>
          <cell r="T1743">
            <v>0</v>
          </cell>
          <cell r="U1743">
            <v>0</v>
          </cell>
          <cell r="V1743">
            <v>0</v>
          </cell>
          <cell r="W1743">
            <v>0</v>
          </cell>
        </row>
        <row r="1744">
          <cell r="H1744" t="str">
            <v>800062466</v>
          </cell>
          <cell r="I1744" t="str">
            <v>BIG CREEK 1: RAS</v>
          </cell>
          <cell r="J1744">
            <v>40178</v>
          </cell>
          <cell r="K1744" t="str">
            <v>S. Zohary</v>
          </cell>
          <cell r="M1744">
            <v>100</v>
          </cell>
          <cell r="N1744">
            <v>100</v>
          </cell>
          <cell r="O1744">
            <v>0</v>
          </cell>
          <cell r="P1744">
            <v>0</v>
          </cell>
          <cell r="Q1744">
            <v>0</v>
          </cell>
          <cell r="R1744">
            <v>0</v>
          </cell>
          <cell r="S1744">
            <v>0</v>
          </cell>
          <cell r="T1744">
            <v>0</v>
          </cell>
          <cell r="U1744">
            <v>0</v>
          </cell>
          <cell r="V1744">
            <v>0</v>
          </cell>
          <cell r="W1744">
            <v>0</v>
          </cell>
        </row>
        <row r="1745">
          <cell r="H1745" t="str">
            <v>800062476</v>
          </cell>
          <cell r="I1745" t="str">
            <v>BIG CREEK 3: RAS</v>
          </cell>
          <cell r="J1745">
            <v>40178</v>
          </cell>
          <cell r="K1745" t="str">
            <v>S. Zohary</v>
          </cell>
          <cell r="M1745">
            <v>100</v>
          </cell>
          <cell r="N1745">
            <v>100</v>
          </cell>
          <cell r="O1745">
            <v>84000</v>
          </cell>
          <cell r="P1745">
            <v>0</v>
          </cell>
          <cell r="Q1745">
            <v>0</v>
          </cell>
          <cell r="R1745">
            <v>0</v>
          </cell>
          <cell r="S1745">
            <v>0</v>
          </cell>
          <cell r="T1745">
            <v>0</v>
          </cell>
          <cell r="U1745">
            <v>0</v>
          </cell>
          <cell r="V1745">
            <v>0</v>
          </cell>
          <cell r="W1745">
            <v>0</v>
          </cell>
        </row>
        <row r="1746">
          <cell r="H1746" t="str">
            <v>800062480</v>
          </cell>
          <cell r="I1746" t="str">
            <v>EASTWOOD: INSTALL RAS</v>
          </cell>
          <cell r="J1746">
            <v>40178</v>
          </cell>
          <cell r="K1746" t="str">
            <v>S. Zohary</v>
          </cell>
          <cell r="M1746">
            <v>100</v>
          </cell>
          <cell r="N1746">
            <v>100</v>
          </cell>
          <cell r="O1746">
            <v>0</v>
          </cell>
          <cell r="P1746">
            <v>0</v>
          </cell>
          <cell r="Q1746">
            <v>0</v>
          </cell>
          <cell r="R1746">
            <v>0</v>
          </cell>
          <cell r="S1746">
            <v>0</v>
          </cell>
          <cell r="T1746">
            <v>0</v>
          </cell>
          <cell r="U1746">
            <v>0</v>
          </cell>
          <cell r="V1746">
            <v>0</v>
          </cell>
          <cell r="W1746">
            <v>0</v>
          </cell>
        </row>
        <row r="1747">
          <cell r="H1747">
            <v>800062460</v>
          </cell>
          <cell r="I1747" t="str">
            <v>Rector-Bc3 RAS : Install OPGW</v>
          </cell>
          <cell r="J1747">
            <v>40178</v>
          </cell>
          <cell r="K1747" t="str">
            <v>S. Zohary</v>
          </cell>
          <cell r="M1747">
            <v>100</v>
          </cell>
          <cell r="N1747">
            <v>100</v>
          </cell>
          <cell r="O1747">
            <v>2700000</v>
          </cell>
        </row>
        <row r="1748">
          <cell r="O1748">
            <v>3124100</v>
          </cell>
          <cell r="P1748">
            <v>0</v>
          </cell>
          <cell r="Q1748">
            <v>0</v>
          </cell>
          <cell r="R1748">
            <v>0</v>
          </cell>
          <cell r="S1748">
            <v>0</v>
          </cell>
          <cell r="T1748">
            <v>0</v>
          </cell>
          <cell r="U1748">
            <v>0</v>
          </cell>
          <cell r="V1748">
            <v>0</v>
          </cell>
          <cell r="W1748">
            <v>0</v>
          </cell>
        </row>
        <row r="1749">
          <cell r="H1749" t="str">
            <v>800062899</v>
          </cell>
          <cell r="I1749" t="str">
            <v>VALLEY SUB: CONSTRUCT A NEW OPERATIONS AND MAINTENANCE      BUILDING.</v>
          </cell>
          <cell r="J1749">
            <v>39965</v>
          </cell>
          <cell r="K1749" t="str">
            <v>?</v>
          </cell>
          <cell r="M1749">
            <v>20</v>
          </cell>
          <cell r="N1749">
            <v>20</v>
          </cell>
          <cell r="O1749">
            <v>5700000</v>
          </cell>
          <cell r="P1749">
            <v>0</v>
          </cell>
          <cell r="Q1749">
            <v>0</v>
          </cell>
          <cell r="R1749">
            <v>0</v>
          </cell>
          <cell r="S1749">
            <v>0</v>
          </cell>
          <cell r="T1749">
            <v>0</v>
          </cell>
          <cell r="U1749">
            <v>0</v>
          </cell>
          <cell r="V1749">
            <v>0</v>
          </cell>
          <cell r="W1749">
            <v>0</v>
          </cell>
        </row>
        <row r="1750">
          <cell r="O1750">
            <v>5700000</v>
          </cell>
          <cell r="P1750">
            <v>0</v>
          </cell>
          <cell r="Q1750">
            <v>0</v>
          </cell>
          <cell r="R1750">
            <v>0</v>
          </cell>
          <cell r="S1750">
            <v>0</v>
          </cell>
          <cell r="T1750">
            <v>0</v>
          </cell>
          <cell r="U1750">
            <v>0</v>
          </cell>
          <cell r="V1750">
            <v>0</v>
          </cell>
          <cell r="W1750">
            <v>0</v>
          </cell>
        </row>
        <row r="1751">
          <cell r="H1751" t="str">
            <v>800062516</v>
          </cell>
          <cell r="I1751" t="str">
            <v>VARIOUS: INSTALL NEW 220KV SWITCHYARD FACILITIES AT         JURUPA, AND SUBSTATION FACILITIES AT MIRA LOMA &amp; VISTA      SUBSTATIONS.</v>
          </cell>
          <cell r="J1751">
            <v>41061</v>
          </cell>
          <cell r="K1751" t="str">
            <v>S.V. Murthy</v>
          </cell>
          <cell r="M1751">
            <v>0</v>
          </cell>
          <cell r="N1751">
            <v>100</v>
          </cell>
          <cell r="O1751">
            <v>1000000</v>
          </cell>
          <cell r="P1751">
            <v>4247000</v>
          </cell>
          <cell r="Q1751">
            <v>6000000</v>
          </cell>
          <cell r="R1751">
            <v>6958725</v>
          </cell>
          <cell r="S1751">
            <v>0</v>
          </cell>
          <cell r="T1751">
            <v>0</v>
          </cell>
          <cell r="U1751">
            <v>0</v>
          </cell>
          <cell r="V1751">
            <v>0</v>
          </cell>
          <cell r="W1751">
            <v>0</v>
          </cell>
        </row>
        <row r="1752">
          <cell r="H1752" t="str">
            <v>800062777</v>
          </cell>
          <cell r="I1752" t="str">
            <v>WILDLIFE (JURUPA SUB): INSTALL INTERCONNECTION FACILITIES</v>
          </cell>
          <cell r="J1752">
            <v>41061</v>
          </cell>
          <cell r="K1752" t="str">
            <v>S.V. Murthy</v>
          </cell>
          <cell r="M1752">
            <v>100</v>
          </cell>
          <cell r="N1752">
            <v>100</v>
          </cell>
          <cell r="O1752">
            <v>800000</v>
          </cell>
          <cell r="P1752">
            <v>4463910.0400399994</v>
          </cell>
          <cell r="Q1752">
            <v>2000000</v>
          </cell>
          <cell r="R1752">
            <v>1000000</v>
          </cell>
          <cell r="S1752">
            <v>0</v>
          </cell>
          <cell r="T1752">
            <v>0</v>
          </cell>
          <cell r="U1752">
            <v>0</v>
          </cell>
          <cell r="V1752">
            <v>0</v>
          </cell>
          <cell r="W1752">
            <v>0</v>
          </cell>
        </row>
        <row r="1753">
          <cell r="I1753" t="str">
            <v>VARIOUS: INSTALL NEW 220KV SWITCHYARD FACILITIES AT JURUPA, AND SUBSTATION FACILITIES AT MIRA LOMA &amp; VISTA SUBSTATIONS.</v>
          </cell>
          <cell r="J1753">
            <v>40940</v>
          </cell>
          <cell r="O1753">
            <v>0</v>
          </cell>
        </row>
        <row r="1754">
          <cell r="I1754" t="str">
            <v>VISTA SUB: INSTALL INTERCONNECTION FACILITIES FOR CITY OF RIVERSIDE</v>
          </cell>
          <cell r="J1754">
            <v>41061</v>
          </cell>
          <cell r="K1754" t="str">
            <v>S.V. Murthy</v>
          </cell>
          <cell r="M1754">
            <v>0</v>
          </cell>
          <cell r="N1754">
            <v>100</v>
          </cell>
          <cell r="O1754">
            <v>0</v>
          </cell>
          <cell r="P1754">
            <v>0</v>
          </cell>
          <cell r="Q1754">
            <v>0</v>
          </cell>
          <cell r="R1754">
            <v>0</v>
          </cell>
          <cell r="S1754">
            <v>0</v>
          </cell>
          <cell r="T1754">
            <v>0</v>
          </cell>
          <cell r="U1754">
            <v>0</v>
          </cell>
          <cell r="V1754">
            <v>0</v>
          </cell>
          <cell r="W1754">
            <v>0</v>
          </cell>
        </row>
        <row r="1755">
          <cell r="I1755" t="str">
            <v>MIRA LOMA SUB: INSTALL INTERCONNECTION FACILITIES FOR CITY OF RIVERSIDE</v>
          </cell>
          <cell r="J1755">
            <v>41061</v>
          </cell>
          <cell r="K1755" t="str">
            <v>S.V. Murthy</v>
          </cell>
          <cell r="M1755">
            <v>100</v>
          </cell>
          <cell r="N1755">
            <v>100</v>
          </cell>
          <cell r="O1755">
            <v>0</v>
          </cell>
          <cell r="P1755">
            <v>0</v>
          </cell>
          <cell r="Q1755">
            <v>0</v>
          </cell>
          <cell r="R1755">
            <v>0</v>
          </cell>
          <cell r="S1755">
            <v>0</v>
          </cell>
          <cell r="T1755">
            <v>0</v>
          </cell>
          <cell r="U1755">
            <v>0</v>
          </cell>
          <cell r="V1755">
            <v>0</v>
          </cell>
          <cell r="W1755">
            <v>0</v>
          </cell>
        </row>
        <row r="1756">
          <cell r="I1756" t="str">
            <v>MIRA LOMA-VISTA 220KV T/L: LOOP EXISTING MIRA LOMA-VISTA    220KV T/L (8.25 MILES) INTO THE NEW JURUPA 220KV SWITCHYARD</v>
          </cell>
          <cell r="J1756">
            <v>41061</v>
          </cell>
          <cell r="K1756" t="str">
            <v>S.V. Murthy</v>
          </cell>
          <cell r="M1756">
            <v>0</v>
          </cell>
          <cell r="N1756">
            <v>100</v>
          </cell>
          <cell r="O1756">
            <v>0</v>
          </cell>
          <cell r="P1756">
            <v>0</v>
          </cell>
          <cell r="Q1756">
            <v>0</v>
          </cell>
          <cell r="R1756">
            <v>0</v>
          </cell>
          <cell r="S1756">
            <v>0</v>
          </cell>
          <cell r="T1756">
            <v>0</v>
          </cell>
          <cell r="U1756">
            <v>0</v>
          </cell>
          <cell r="V1756">
            <v>0</v>
          </cell>
          <cell r="W1756">
            <v>0</v>
          </cell>
        </row>
        <row r="1757">
          <cell r="O1757">
            <v>1800000</v>
          </cell>
          <cell r="P1757">
            <v>8710910.0400399994</v>
          </cell>
          <cell r="Q1757">
            <v>8000000</v>
          </cell>
          <cell r="R1757">
            <v>7958725</v>
          </cell>
          <cell r="S1757">
            <v>0</v>
          </cell>
          <cell r="T1757">
            <v>0</v>
          </cell>
          <cell r="U1757">
            <v>0</v>
          </cell>
          <cell r="V1757">
            <v>0</v>
          </cell>
          <cell r="W1757">
            <v>0</v>
          </cell>
        </row>
        <row r="1758">
          <cell r="H1758">
            <v>800060727</v>
          </cell>
          <cell r="I1758" t="str">
            <v>RELOCATE EXISTING 66KV LINE</v>
          </cell>
          <cell r="J1758">
            <v>39933</v>
          </cell>
          <cell r="K1758" t="str">
            <v>E. Malouf</v>
          </cell>
          <cell r="M1758">
            <v>0</v>
          </cell>
          <cell r="N1758">
            <v>100</v>
          </cell>
          <cell r="O1758">
            <v>2282000</v>
          </cell>
          <cell r="P1758">
            <v>0</v>
          </cell>
          <cell r="Q1758">
            <v>0</v>
          </cell>
          <cell r="R1758">
            <v>0</v>
          </cell>
          <cell r="S1758">
            <v>0</v>
          </cell>
          <cell r="T1758">
            <v>0</v>
          </cell>
          <cell r="U1758">
            <v>0</v>
          </cell>
          <cell r="V1758">
            <v>0</v>
          </cell>
          <cell r="W1758">
            <v>0</v>
          </cell>
        </row>
        <row r="1759">
          <cell r="H1759" t="str">
            <v>800062541</v>
          </cell>
          <cell r="I1759" t="str">
            <v>ANTELOPE- VINCENT 500KV T/L: CONSTRUCT 21.5 MILES T/L</v>
          </cell>
          <cell r="J1759">
            <v>40117</v>
          </cell>
          <cell r="K1759" t="str">
            <v>E. Malouf</v>
          </cell>
          <cell r="M1759">
            <v>100</v>
          </cell>
          <cell r="N1759">
            <v>100</v>
          </cell>
          <cell r="O1759">
            <v>45254000</v>
          </cell>
          <cell r="P1759">
            <v>0</v>
          </cell>
          <cell r="Q1759">
            <v>0</v>
          </cell>
          <cell r="R1759">
            <v>0</v>
          </cell>
          <cell r="S1759">
            <v>0</v>
          </cell>
          <cell r="T1759">
            <v>0</v>
          </cell>
          <cell r="U1759">
            <v>0</v>
          </cell>
          <cell r="V1759">
            <v>0</v>
          </cell>
          <cell r="W1759">
            <v>0</v>
          </cell>
        </row>
        <row r="1760">
          <cell r="H1760" t="str">
            <v>800062542</v>
          </cell>
          <cell r="I1760" t="str">
            <v>ANTELOPE- VINCENT 500KV T/L: CONDEMNATION</v>
          </cell>
          <cell r="J1760">
            <v>40117</v>
          </cell>
          <cell r="K1760" t="str">
            <v>E. Malouf</v>
          </cell>
          <cell r="M1760">
            <v>100</v>
          </cell>
          <cell r="N1760">
            <v>100</v>
          </cell>
          <cell r="O1760">
            <v>950000</v>
          </cell>
          <cell r="P1760">
            <v>0</v>
          </cell>
          <cell r="Q1760">
            <v>0</v>
          </cell>
          <cell r="R1760">
            <v>0</v>
          </cell>
          <cell r="S1760">
            <v>0</v>
          </cell>
          <cell r="T1760">
            <v>0</v>
          </cell>
          <cell r="U1760">
            <v>0</v>
          </cell>
          <cell r="V1760">
            <v>0</v>
          </cell>
          <cell r="W1760">
            <v>0</v>
          </cell>
        </row>
        <row r="1761">
          <cell r="H1761" t="str">
            <v>800062734</v>
          </cell>
          <cell r="I1761" t="str">
            <v>ANTELOPE (FOR SEGMENT 2): INSTALL ALL REQUIRED EQUIPMENT    AT EXISTING 220KV POSITION 11 TO TERMINATE THE NEW VINCENT  NO. 2 220KV T/L</v>
          </cell>
          <cell r="J1761">
            <v>40117</v>
          </cell>
          <cell r="K1761" t="str">
            <v>E. Malouf</v>
          </cell>
          <cell r="M1761">
            <v>100</v>
          </cell>
          <cell r="N1761">
            <v>100</v>
          </cell>
          <cell r="O1761">
            <v>1111000</v>
          </cell>
          <cell r="P1761">
            <v>0</v>
          </cell>
          <cell r="Q1761">
            <v>0</v>
          </cell>
          <cell r="R1761">
            <v>0</v>
          </cell>
          <cell r="S1761">
            <v>0</v>
          </cell>
          <cell r="T1761">
            <v>0</v>
          </cell>
          <cell r="U1761">
            <v>0</v>
          </cell>
          <cell r="V1761">
            <v>0</v>
          </cell>
          <cell r="W1761">
            <v>0</v>
          </cell>
        </row>
        <row r="1762">
          <cell r="H1762" t="str">
            <v>800062754</v>
          </cell>
          <cell r="I1762" t="str">
            <v>VINCENT: (SEGMENT 2): INSTALL ALL REQUIRED EQUIPMENT AT     EXISTING 220KV POSITION 3 TO TERMINATE THE NEW ANTELOPE     220KV T/L</v>
          </cell>
          <cell r="J1762">
            <v>40117</v>
          </cell>
          <cell r="K1762" t="str">
            <v>E. Malouf</v>
          </cell>
          <cell r="M1762">
            <v>100</v>
          </cell>
          <cell r="N1762">
            <v>100</v>
          </cell>
          <cell r="O1762">
            <v>219000</v>
          </cell>
          <cell r="P1762">
            <v>0</v>
          </cell>
          <cell r="Q1762">
            <v>0</v>
          </cell>
          <cell r="R1762">
            <v>0</v>
          </cell>
          <cell r="S1762">
            <v>0</v>
          </cell>
          <cell r="T1762">
            <v>0</v>
          </cell>
          <cell r="U1762">
            <v>0</v>
          </cell>
          <cell r="V1762">
            <v>0</v>
          </cell>
          <cell r="W1762">
            <v>0</v>
          </cell>
        </row>
        <row r="1763">
          <cell r="O1763">
            <v>49816000</v>
          </cell>
          <cell r="P1763">
            <v>0</v>
          </cell>
          <cell r="Q1763">
            <v>0</v>
          </cell>
          <cell r="R1763">
            <v>0</v>
          </cell>
          <cell r="S1763">
            <v>0</v>
          </cell>
          <cell r="T1763">
            <v>0</v>
          </cell>
          <cell r="U1763">
            <v>0</v>
          </cell>
          <cell r="V1763">
            <v>0</v>
          </cell>
          <cell r="W1763">
            <v>0</v>
          </cell>
        </row>
        <row r="1764">
          <cell r="H1764" t="str">
            <v>800062219</v>
          </cell>
          <cell r="I1764" t="str">
            <v>MAGUNDEN-RECTOR 230KV T/L: CONSTRUCT NEW (68.6 MILES) DOUBLECIRCUIT 230KV LINE STRUCTURES FROM MAGUNDEN TO RECTOR AND   EQUIP WITH TWO 1B-1590 ACSR 230KV CIRCUITS.</v>
          </cell>
          <cell r="J1764">
            <v>41426</v>
          </cell>
          <cell r="K1764" t="str">
            <v>E. De La Cruz</v>
          </cell>
          <cell r="M1764">
            <v>100</v>
          </cell>
          <cell r="N1764">
            <v>100</v>
          </cell>
          <cell r="O1764">
            <v>950000</v>
          </cell>
          <cell r="P1764">
            <v>800000</v>
          </cell>
          <cell r="Q1764">
            <v>36000000</v>
          </cell>
          <cell r="R1764">
            <v>50000000</v>
          </cell>
          <cell r="S1764">
            <v>22700000</v>
          </cell>
          <cell r="T1764">
            <v>0</v>
          </cell>
          <cell r="U1764">
            <v>0</v>
          </cell>
          <cell r="V1764">
            <v>0</v>
          </cell>
          <cell r="W1764">
            <v>0</v>
          </cell>
        </row>
        <row r="1765">
          <cell r="I1765" t="str">
            <v>MAGUNDEN-RECTOR 230KV T/L: CONSTRUCT NEW (68.6 MILES) DOUBLECIRCUIT 230KV LINE STRUCTURES FROM MAGUNDEN TO RECTOR AND   EQUIP WITH TWO 1B-1590 ACSR 230KV CIRCUITS.</v>
          </cell>
          <cell r="J1765">
            <v>41426</v>
          </cell>
          <cell r="K1765" t="str">
            <v>E. De La Cruz</v>
          </cell>
          <cell r="M1765">
            <v>100</v>
          </cell>
          <cell r="N1765">
            <v>100</v>
          </cell>
          <cell r="O1765">
            <v>0</v>
          </cell>
          <cell r="P1765">
            <v>0</v>
          </cell>
          <cell r="Q1765">
            <v>0</v>
          </cell>
          <cell r="R1765">
            <v>5500000</v>
          </cell>
          <cell r="S1765">
            <v>4500000</v>
          </cell>
          <cell r="T1765">
            <v>0</v>
          </cell>
          <cell r="U1765">
            <v>0</v>
          </cell>
          <cell r="V1765">
            <v>0</v>
          </cell>
          <cell r="W1765">
            <v>0</v>
          </cell>
        </row>
        <row r="1766">
          <cell r="I1766" t="str">
            <v>CRE Costs:  MAGUNDEN-RECTOR T/L</v>
          </cell>
          <cell r="J1766">
            <v>41426</v>
          </cell>
          <cell r="N1766">
            <v>100</v>
          </cell>
          <cell r="O1766">
            <v>0</v>
          </cell>
        </row>
        <row r="1767">
          <cell r="I1767" t="str">
            <v>RECTOR: EQUIPMENT TWO BREAKER-AND-A-HALF 230KV POSITIONS AT RECTOR SUBSTATION</v>
          </cell>
          <cell r="J1767">
            <v>41426</v>
          </cell>
          <cell r="K1767" t="str">
            <v>E. De La Cruz</v>
          </cell>
          <cell r="M1767">
            <v>100</v>
          </cell>
          <cell r="N1767">
            <v>100</v>
          </cell>
          <cell r="O1767">
            <v>0</v>
          </cell>
          <cell r="P1767">
            <v>0</v>
          </cell>
          <cell r="Q1767">
            <v>0</v>
          </cell>
          <cell r="R1767">
            <v>1430000</v>
          </cell>
          <cell r="S1767">
            <v>1170000</v>
          </cell>
          <cell r="T1767">
            <v>0</v>
          </cell>
          <cell r="U1767">
            <v>0</v>
          </cell>
          <cell r="V1767">
            <v>0</v>
          </cell>
          <cell r="W1767">
            <v>0</v>
          </cell>
        </row>
        <row r="1768">
          <cell r="O1768">
            <v>950000</v>
          </cell>
          <cell r="P1768">
            <v>800000</v>
          </cell>
          <cell r="Q1768">
            <v>36000000</v>
          </cell>
          <cell r="R1768">
            <v>56930000</v>
          </cell>
          <cell r="S1768">
            <v>28370000</v>
          </cell>
          <cell r="T1768">
            <v>0</v>
          </cell>
          <cell r="U1768">
            <v>0</v>
          </cell>
          <cell r="V1768">
            <v>0</v>
          </cell>
          <cell r="W1768">
            <v>0</v>
          </cell>
        </row>
        <row r="1769">
          <cell r="H1769" t="str">
            <v>800062500</v>
          </cell>
          <cell r="I1769" t="str">
            <v>TEHACHAPI TRANSMISSION PHASE 2</v>
          </cell>
          <cell r="J1769">
            <v>40695</v>
          </cell>
          <cell r="K1769" t="str">
            <v>B. Espino</v>
          </cell>
          <cell r="M1769">
            <v>0</v>
          </cell>
          <cell r="N1769">
            <v>97</v>
          </cell>
          <cell r="O1769">
            <v>0</v>
          </cell>
          <cell r="P1769">
            <v>0</v>
          </cell>
          <cell r="Q1769">
            <v>0</v>
          </cell>
          <cell r="R1769">
            <v>0</v>
          </cell>
          <cell r="S1769">
            <v>0</v>
          </cell>
          <cell r="T1769">
            <v>0</v>
          </cell>
          <cell r="U1769">
            <v>0</v>
          </cell>
          <cell r="V1769">
            <v>0</v>
          </cell>
          <cell r="W1769">
            <v>0</v>
          </cell>
        </row>
        <row r="1770">
          <cell r="O1770">
            <v>0</v>
          </cell>
          <cell r="P1770">
            <v>0</v>
          </cell>
          <cell r="Q1770">
            <v>0</v>
          </cell>
          <cell r="R1770">
            <v>0</v>
          </cell>
          <cell r="S1770">
            <v>0</v>
          </cell>
          <cell r="T1770">
            <v>0</v>
          </cell>
          <cell r="U1770">
            <v>0</v>
          </cell>
          <cell r="V1770">
            <v>0</v>
          </cell>
          <cell r="W1770">
            <v>0</v>
          </cell>
        </row>
        <row r="1771">
          <cell r="I1771" t="str">
            <v>TRTP SEGMENT 5: ANTELOPE SUB</v>
          </cell>
          <cell r="J1771">
            <v>40633</v>
          </cell>
          <cell r="K1771" t="str">
            <v>T. Wilkens</v>
          </cell>
          <cell r="M1771">
            <v>0</v>
          </cell>
          <cell r="N1771">
            <v>100</v>
          </cell>
          <cell r="O1771">
            <v>0</v>
          </cell>
          <cell r="P1771">
            <v>90000</v>
          </cell>
          <cell r="Q1771">
            <v>8380000</v>
          </cell>
          <cell r="R1771">
            <v>0</v>
          </cell>
          <cell r="S1771">
            <v>0</v>
          </cell>
          <cell r="T1771">
            <v>0</v>
          </cell>
          <cell r="U1771">
            <v>0</v>
          </cell>
          <cell r="V1771">
            <v>0</v>
          </cell>
          <cell r="W1771">
            <v>0</v>
          </cell>
        </row>
        <row r="1772">
          <cell r="I1772" t="str">
            <v>TRTP SEGMENT 5: REMOVE ANT-VINCENT &amp; ANT-MESA TL</v>
          </cell>
          <cell r="J1772">
            <v>40147</v>
          </cell>
          <cell r="K1772" t="str">
            <v>T. Wilkens</v>
          </cell>
          <cell r="M1772">
            <v>100</v>
          </cell>
          <cell r="N1772">
            <v>100</v>
          </cell>
          <cell r="O1772">
            <v>0</v>
          </cell>
          <cell r="P1772">
            <v>0</v>
          </cell>
          <cell r="Q1772">
            <v>0</v>
          </cell>
          <cell r="R1772">
            <v>0</v>
          </cell>
          <cell r="S1772">
            <v>0</v>
          </cell>
          <cell r="T1772">
            <v>0</v>
          </cell>
          <cell r="U1772">
            <v>0</v>
          </cell>
          <cell r="V1772">
            <v>0</v>
          </cell>
          <cell r="W1772">
            <v>0</v>
          </cell>
        </row>
        <row r="1773">
          <cell r="I1773" t="str">
            <v>TRTP SEGMENT 5: ANTELOPE-VINCENT #2 500KV TL</v>
          </cell>
          <cell r="J1773">
            <v>40633</v>
          </cell>
          <cell r="K1773" t="str">
            <v>T. Wilkens</v>
          </cell>
          <cell r="M1773">
            <v>100</v>
          </cell>
          <cell r="N1773">
            <v>100</v>
          </cell>
          <cell r="O1773">
            <v>2199999.9119999995</v>
          </cell>
          <cell r="P1773">
            <v>28448000</v>
          </cell>
          <cell r="Q1773">
            <v>28736000</v>
          </cell>
          <cell r="R1773">
            <v>0</v>
          </cell>
          <cell r="S1773">
            <v>0</v>
          </cell>
          <cell r="T1773">
            <v>0</v>
          </cell>
          <cell r="U1773">
            <v>0</v>
          </cell>
          <cell r="V1773">
            <v>0</v>
          </cell>
          <cell r="W1773">
            <v>0</v>
          </cell>
        </row>
        <row r="1774">
          <cell r="I1774" t="str">
            <v>TRTP SEGMENT 5: VINCENT SUB</v>
          </cell>
          <cell r="J1774">
            <v>40633</v>
          </cell>
          <cell r="K1774" t="str">
            <v>T. Wilkens</v>
          </cell>
          <cell r="M1774">
            <v>100</v>
          </cell>
          <cell r="N1774">
            <v>100</v>
          </cell>
          <cell r="O1774">
            <v>0</v>
          </cell>
          <cell r="P1774">
            <v>124000</v>
          </cell>
          <cell r="Q1774">
            <v>11511000</v>
          </cell>
          <cell r="R1774">
            <v>0</v>
          </cell>
          <cell r="S1774">
            <v>0</v>
          </cell>
          <cell r="T1774">
            <v>0</v>
          </cell>
          <cell r="U1774">
            <v>0</v>
          </cell>
          <cell r="V1774">
            <v>0</v>
          </cell>
          <cell r="W1774">
            <v>0</v>
          </cell>
        </row>
        <row r="1775">
          <cell r="I1775" t="str">
            <v>TRTP SEGMENT 5: RECONFIG ANTELOPE-VINCENT-WINDHUB</v>
          </cell>
          <cell r="J1775">
            <v>40633</v>
          </cell>
          <cell r="K1775" t="str">
            <v>T. Wilkens</v>
          </cell>
          <cell r="M1775">
            <v>100</v>
          </cell>
          <cell r="N1775">
            <v>100</v>
          </cell>
          <cell r="O1775">
            <v>186999.99251999997</v>
          </cell>
          <cell r="P1775">
            <v>1453000</v>
          </cell>
          <cell r="Q1775">
            <v>1483000</v>
          </cell>
          <cell r="R1775">
            <v>0</v>
          </cell>
          <cell r="S1775">
            <v>0</v>
          </cell>
          <cell r="T1775">
            <v>0</v>
          </cell>
          <cell r="U1775">
            <v>0</v>
          </cell>
          <cell r="V1775">
            <v>0</v>
          </cell>
          <cell r="W1775">
            <v>0</v>
          </cell>
        </row>
        <row r="1776">
          <cell r="H1776" t="str">
            <v>800062539</v>
          </cell>
          <cell r="I1776" t="str">
            <v>ANTELOPE-VINCENT #2 500KV T/L: SEGMENT 5 PRELIMINARY ENGINEERING AND  ENVIRONMENTAL STUDIES</v>
          </cell>
          <cell r="J1776">
            <v>39844</v>
          </cell>
          <cell r="K1776" t="str">
            <v>T. Wilkens</v>
          </cell>
          <cell r="M1776">
            <v>100</v>
          </cell>
          <cell r="N1776">
            <v>100</v>
          </cell>
          <cell r="O1776">
            <v>5649999.7740000002</v>
          </cell>
          <cell r="P1776">
            <v>2762935</v>
          </cell>
          <cell r="Q1776">
            <v>0</v>
          </cell>
          <cell r="R1776">
            <v>0</v>
          </cell>
          <cell r="S1776">
            <v>0</v>
          </cell>
          <cell r="T1776">
            <v>0</v>
          </cell>
          <cell r="U1776">
            <v>0</v>
          </cell>
          <cell r="V1776">
            <v>0</v>
          </cell>
          <cell r="W1776">
            <v>0</v>
          </cell>
        </row>
        <row r="1777">
          <cell r="O1777">
            <v>8036999.6785199996</v>
          </cell>
          <cell r="P1777">
            <v>32877935</v>
          </cell>
          <cell r="Q1777">
            <v>50110000</v>
          </cell>
          <cell r="R1777">
            <v>0</v>
          </cell>
          <cell r="S1777">
            <v>0</v>
          </cell>
          <cell r="T1777">
            <v>0</v>
          </cell>
          <cell r="U1777">
            <v>0</v>
          </cell>
          <cell r="V1777">
            <v>0</v>
          </cell>
          <cell r="W1777">
            <v>0</v>
          </cell>
        </row>
        <row r="1778">
          <cell r="I1778" t="str">
            <v>TEHACHAPI TRANSMISSION PHASE 4</v>
          </cell>
          <cell r="J1778">
            <v>42156</v>
          </cell>
          <cell r="K1778" t="e">
            <v>#N/A</v>
          </cell>
          <cell r="M1778">
            <v>0</v>
          </cell>
          <cell r="N1778">
            <v>100</v>
          </cell>
          <cell r="O1778">
            <v>0</v>
          </cell>
          <cell r="P1778">
            <v>0</v>
          </cell>
          <cell r="Q1778">
            <v>0</v>
          </cell>
          <cell r="R1778">
            <v>0</v>
          </cell>
          <cell r="S1778">
            <v>0</v>
          </cell>
          <cell r="T1778">
            <v>0</v>
          </cell>
          <cell r="U1778">
            <v>0</v>
          </cell>
          <cell r="V1778">
            <v>0</v>
          </cell>
          <cell r="W1778">
            <v>0</v>
          </cell>
        </row>
        <row r="1779">
          <cell r="O1779">
            <v>0</v>
          </cell>
          <cell r="P1779">
            <v>0</v>
          </cell>
          <cell r="Q1779">
            <v>0</v>
          </cell>
          <cell r="R1779">
            <v>0</v>
          </cell>
          <cell r="S1779">
            <v>0</v>
          </cell>
          <cell r="T1779">
            <v>0</v>
          </cell>
          <cell r="U1779">
            <v>0</v>
          </cell>
          <cell r="V1779">
            <v>0</v>
          </cell>
          <cell r="W1779">
            <v>0</v>
          </cell>
        </row>
        <row r="1780">
          <cell r="I1780" t="str">
            <v>ALBERHILL S/T</v>
          </cell>
          <cell r="J1780">
            <v>41061</v>
          </cell>
          <cell r="K1780" t="str">
            <v>E. De La Cruz</v>
          </cell>
          <cell r="M1780">
            <v>0</v>
          </cell>
          <cell r="N1780">
            <v>48</v>
          </cell>
          <cell r="O1780">
            <v>0</v>
          </cell>
          <cell r="P1780">
            <v>15000000</v>
          </cell>
          <cell r="Q1780">
            <v>65000000</v>
          </cell>
          <cell r="R1780">
            <v>85000000</v>
          </cell>
          <cell r="S1780">
            <v>0</v>
          </cell>
          <cell r="T1780">
            <v>0</v>
          </cell>
          <cell r="U1780">
            <v>0</v>
          </cell>
          <cell r="V1780">
            <v>0</v>
          </cell>
          <cell r="W1780">
            <v>0</v>
          </cell>
        </row>
        <row r="1781">
          <cell r="I1781" t="str">
            <v>VALLEY-ALBERHILL 500KV T/L: INSTALL 500KV T/L</v>
          </cell>
          <cell r="J1781">
            <v>41061</v>
          </cell>
          <cell r="K1781" t="str">
            <v>E. De La Cruz</v>
          </cell>
          <cell r="M1781">
            <v>100</v>
          </cell>
          <cell r="N1781">
            <v>100</v>
          </cell>
          <cell r="O1781">
            <v>0</v>
          </cell>
          <cell r="P1781">
            <v>0</v>
          </cell>
          <cell r="Q1781">
            <v>30000000</v>
          </cell>
          <cell r="R1781">
            <v>34200000</v>
          </cell>
          <cell r="S1781">
            <v>0</v>
          </cell>
          <cell r="T1781">
            <v>0</v>
          </cell>
          <cell r="U1781">
            <v>0</v>
          </cell>
          <cell r="V1781">
            <v>0</v>
          </cell>
          <cell r="W1781">
            <v>0</v>
          </cell>
        </row>
        <row r="1782">
          <cell r="H1782" t="str">
            <v>800063633</v>
          </cell>
          <cell r="I1782" t="str">
            <v>ALBERHILL (SAN JACINTO VALLEY) NEW 500/115KV SUB: DEVELOP A NEW 1120MVA 500/115 KV AA STATION IN THE SAN JACINTO VALLEY AREA.</v>
          </cell>
          <cell r="J1782">
            <v>41061</v>
          </cell>
          <cell r="K1782" t="str">
            <v>E. De La Cruz</v>
          </cell>
          <cell r="M1782">
            <v>33</v>
          </cell>
          <cell r="N1782">
            <v>65.069999999999993</v>
          </cell>
          <cell r="O1782">
            <v>4000000</v>
          </cell>
          <cell r="P1782">
            <v>1800000</v>
          </cell>
          <cell r="Q1782">
            <v>0</v>
          </cell>
          <cell r="R1782">
            <v>0</v>
          </cell>
          <cell r="S1782">
            <v>0</v>
          </cell>
          <cell r="T1782">
            <v>0</v>
          </cell>
          <cell r="U1782">
            <v>0</v>
          </cell>
          <cell r="V1782">
            <v>0</v>
          </cell>
          <cell r="W1782">
            <v>0</v>
          </cell>
        </row>
        <row r="1783">
          <cell r="O1783">
            <v>4000000</v>
          </cell>
          <cell r="P1783">
            <v>16800000</v>
          </cell>
          <cell r="Q1783">
            <v>95000000</v>
          </cell>
          <cell r="R1783">
            <v>119200000</v>
          </cell>
          <cell r="S1783">
            <v>0</v>
          </cell>
          <cell r="T1783">
            <v>0</v>
          </cell>
          <cell r="U1783">
            <v>0</v>
          </cell>
          <cell r="V1783">
            <v>0</v>
          </cell>
          <cell r="W1783">
            <v>0</v>
          </cell>
        </row>
        <row r="1784">
          <cell r="H1784" t="str">
            <v>800062548</v>
          </cell>
          <cell r="I1784" t="str">
            <v>LUGO-PISGAH 500KV T/L: PRELIMINARY ENGINEERING &amp; ENVIRONMENTAL STUDIES.</v>
          </cell>
          <cell r="J1784">
            <v>40178</v>
          </cell>
          <cell r="K1784" t="str">
            <v>S.V. Murthy</v>
          </cell>
          <cell r="M1784">
            <v>100</v>
          </cell>
          <cell r="N1784">
            <v>100</v>
          </cell>
          <cell r="O1784">
            <v>0</v>
          </cell>
          <cell r="P1784">
            <v>0</v>
          </cell>
          <cell r="Q1784">
            <v>0</v>
          </cell>
          <cell r="R1784">
            <v>0</v>
          </cell>
          <cell r="S1784">
            <v>0</v>
          </cell>
          <cell r="T1784">
            <v>0</v>
          </cell>
          <cell r="U1784">
            <v>0</v>
          </cell>
          <cell r="V1784">
            <v>0</v>
          </cell>
          <cell r="W1784">
            <v>0</v>
          </cell>
        </row>
        <row r="1785">
          <cell r="J1785">
            <v>41274</v>
          </cell>
          <cell r="N1785">
            <v>100</v>
          </cell>
          <cell r="O1785">
            <v>0</v>
          </cell>
        </row>
        <row r="1786">
          <cell r="I1786" t="str">
            <v>STIRLING (VARIOUS BUS &amp; T/L)</v>
          </cell>
          <cell r="J1786">
            <v>41274</v>
          </cell>
          <cell r="K1786" t="str">
            <v>S.V. Murthy</v>
          </cell>
          <cell r="M1786">
            <v>100</v>
          </cell>
          <cell r="N1786">
            <v>100</v>
          </cell>
          <cell r="O1786">
            <v>0</v>
          </cell>
          <cell r="P1786">
            <v>0</v>
          </cell>
          <cell r="Q1786">
            <v>0</v>
          </cell>
          <cell r="R1786">
            <v>0</v>
          </cell>
          <cell r="S1786">
            <v>0</v>
          </cell>
          <cell r="T1786">
            <v>0</v>
          </cell>
          <cell r="U1786">
            <v>0</v>
          </cell>
          <cell r="V1786">
            <v>0</v>
          </cell>
          <cell r="W1786">
            <v>0</v>
          </cell>
        </row>
        <row r="1787">
          <cell r="O1787">
            <v>0</v>
          </cell>
          <cell r="P1787">
            <v>0</v>
          </cell>
          <cell r="Q1787">
            <v>0</v>
          </cell>
          <cell r="R1787">
            <v>0</v>
          </cell>
          <cell r="S1787">
            <v>0</v>
          </cell>
          <cell r="T1787">
            <v>0</v>
          </cell>
          <cell r="U1787">
            <v>0</v>
          </cell>
          <cell r="V1787">
            <v>0</v>
          </cell>
          <cell r="W1787">
            <v>0</v>
          </cell>
        </row>
        <row r="1788">
          <cell r="H1788" t="str">
            <v>800062549</v>
          </cell>
          <cell r="I1788" t="str">
            <v>GREEN BORDERS (LUGO-KRAMER 500KV T/L): PRELIMINARY ENGINEERING &amp; ENVIRONMENTAL STUDIES</v>
          </cell>
          <cell r="J1788">
            <v>40178</v>
          </cell>
          <cell r="K1788" t="str">
            <v>S.V. Murthy</v>
          </cell>
          <cell r="M1788">
            <v>100</v>
          </cell>
          <cell r="N1788">
            <v>100</v>
          </cell>
          <cell r="O1788">
            <v>0</v>
          </cell>
          <cell r="P1788">
            <v>0</v>
          </cell>
          <cell r="Q1788">
            <v>0</v>
          </cell>
          <cell r="R1788">
            <v>0</v>
          </cell>
          <cell r="S1788">
            <v>0</v>
          </cell>
          <cell r="T1788">
            <v>0</v>
          </cell>
          <cell r="U1788">
            <v>0</v>
          </cell>
          <cell r="V1788">
            <v>0</v>
          </cell>
          <cell r="W1788">
            <v>0</v>
          </cell>
        </row>
        <row r="1789">
          <cell r="I1789" t="str">
            <v>CRE Costs:  Green Borders</v>
          </cell>
          <cell r="J1789">
            <v>40178</v>
          </cell>
          <cell r="N1789">
            <v>100</v>
          </cell>
          <cell r="O1789">
            <v>0</v>
          </cell>
        </row>
        <row r="1790">
          <cell r="I1790" t="str">
            <v>GREEN BORDERS (VARIOUS SUBS &amp; T/LS-NEW INYOKERN….)</v>
          </cell>
          <cell r="J1790">
            <v>41639</v>
          </cell>
          <cell r="K1790" t="str">
            <v>S.V. Murthy</v>
          </cell>
          <cell r="M1790">
            <v>100</v>
          </cell>
          <cell r="N1790">
            <v>100</v>
          </cell>
          <cell r="O1790">
            <v>0</v>
          </cell>
          <cell r="P1790">
            <v>0</v>
          </cell>
          <cell r="Q1790">
            <v>0</v>
          </cell>
          <cell r="R1790">
            <v>0</v>
          </cell>
          <cell r="S1790">
            <v>0</v>
          </cell>
          <cell r="T1790">
            <v>0</v>
          </cell>
          <cell r="U1790">
            <v>0</v>
          </cell>
          <cell r="V1790">
            <v>0</v>
          </cell>
          <cell r="W1790">
            <v>0</v>
          </cell>
        </row>
        <row r="1791">
          <cell r="O1791">
            <v>0</v>
          </cell>
          <cell r="P1791">
            <v>0</v>
          </cell>
          <cell r="Q1791">
            <v>0</v>
          </cell>
          <cell r="R1791">
            <v>0</v>
          </cell>
          <cell r="S1791">
            <v>0</v>
          </cell>
          <cell r="T1791">
            <v>0</v>
          </cell>
          <cell r="U1791">
            <v>0</v>
          </cell>
          <cell r="V1791">
            <v>0</v>
          </cell>
          <cell r="W1791">
            <v>0</v>
          </cell>
        </row>
        <row r="1792">
          <cell r="H1792" t="str">
            <v>800062540</v>
          </cell>
          <cell r="I1792" t="str">
            <v>CORAM BRODIE</v>
          </cell>
          <cell r="J1792">
            <v>40330</v>
          </cell>
          <cell r="K1792" t="str">
            <v>S.V. Murthy</v>
          </cell>
          <cell r="M1792">
            <v>90</v>
          </cell>
          <cell r="N1792">
            <v>90</v>
          </cell>
          <cell r="O1792">
            <v>3000000</v>
          </cell>
          <cell r="P1792">
            <v>11000000</v>
          </cell>
          <cell r="Q1792">
            <v>13614451.68915</v>
          </cell>
          <cell r="R1792">
            <v>0</v>
          </cell>
          <cell r="S1792">
            <v>0</v>
          </cell>
          <cell r="T1792">
            <v>0</v>
          </cell>
          <cell r="U1792">
            <v>0</v>
          </cell>
          <cell r="V1792">
            <v>0</v>
          </cell>
          <cell r="W1792">
            <v>0</v>
          </cell>
        </row>
        <row r="1793">
          <cell r="O1793">
            <v>3000000</v>
          </cell>
          <cell r="P1793">
            <v>11000000</v>
          </cell>
          <cell r="Q1793">
            <v>13614451.68915</v>
          </cell>
          <cell r="R1793">
            <v>0</v>
          </cell>
          <cell r="S1793">
            <v>0</v>
          </cell>
          <cell r="T1793">
            <v>0</v>
          </cell>
          <cell r="U1793">
            <v>0</v>
          </cell>
          <cell r="V1793">
            <v>0</v>
          </cell>
          <cell r="W1793">
            <v>0</v>
          </cell>
        </row>
        <row r="1794">
          <cell r="H1794" t="str">
            <v>800062468</v>
          </cell>
          <cell r="I1794" t="str">
            <v>BIG CREEK #4</v>
          </cell>
          <cell r="J1794">
            <v>39600</v>
          </cell>
          <cell r="K1794" t="str">
            <v>T. Yim</v>
          </cell>
          <cell r="M1794">
            <v>0</v>
          </cell>
          <cell r="N1794">
            <v>100</v>
          </cell>
          <cell r="O1794">
            <v>90000</v>
          </cell>
          <cell r="P1794">
            <v>0</v>
          </cell>
          <cell r="Q1794">
            <v>0</v>
          </cell>
          <cell r="R1794">
            <v>0</v>
          </cell>
          <cell r="S1794">
            <v>0</v>
          </cell>
          <cell r="T1794">
            <v>0</v>
          </cell>
          <cell r="U1794">
            <v>0</v>
          </cell>
          <cell r="V1794">
            <v>0</v>
          </cell>
          <cell r="W1794">
            <v>0</v>
          </cell>
        </row>
        <row r="1795">
          <cell r="H1795" t="str">
            <v>800062463</v>
          </cell>
          <cell r="I1795" t="str">
            <v>BIG CREEK #1:</v>
          </cell>
          <cell r="J1795">
            <v>39600</v>
          </cell>
          <cell r="K1795" t="str">
            <v>T. Yim</v>
          </cell>
          <cell r="M1795">
            <v>0</v>
          </cell>
          <cell r="N1795">
            <v>100</v>
          </cell>
          <cell r="O1795">
            <v>170000</v>
          </cell>
          <cell r="P1795">
            <v>0</v>
          </cell>
          <cell r="Q1795">
            <v>0</v>
          </cell>
          <cell r="R1795">
            <v>0</v>
          </cell>
          <cell r="S1795">
            <v>0</v>
          </cell>
          <cell r="T1795">
            <v>0</v>
          </cell>
          <cell r="U1795">
            <v>0</v>
          </cell>
          <cell r="V1795">
            <v>0</v>
          </cell>
          <cell r="W1795">
            <v>0</v>
          </cell>
        </row>
        <row r="1796">
          <cell r="H1796" t="str">
            <v>800062475</v>
          </cell>
          <cell r="I1796" t="str">
            <v>BIG CREEK #3:</v>
          </cell>
          <cell r="J1796">
            <v>39600</v>
          </cell>
          <cell r="K1796" t="str">
            <v>T. Yim</v>
          </cell>
          <cell r="M1796">
            <v>0</v>
          </cell>
          <cell r="N1796">
            <v>100</v>
          </cell>
          <cell r="O1796">
            <v>160000</v>
          </cell>
          <cell r="P1796">
            <v>0</v>
          </cell>
          <cell r="Q1796">
            <v>0</v>
          </cell>
          <cell r="R1796">
            <v>0</v>
          </cell>
          <cell r="S1796">
            <v>0</v>
          </cell>
          <cell r="T1796">
            <v>0</v>
          </cell>
          <cell r="U1796">
            <v>0</v>
          </cell>
          <cell r="V1796">
            <v>0</v>
          </cell>
          <cell r="W1796">
            <v>0</v>
          </cell>
        </row>
        <row r="1797">
          <cell r="I1797" t="str">
            <v>NORTH OF MAGUNDEN REDUNDANT BCT UPGRADE</v>
          </cell>
          <cell r="J1797">
            <v>40178</v>
          </cell>
          <cell r="K1797" t="str">
            <v>T. Yim</v>
          </cell>
          <cell r="M1797">
            <v>100</v>
          </cell>
          <cell r="N1797">
            <v>100</v>
          </cell>
          <cell r="O1797">
            <v>500000</v>
          </cell>
          <cell r="P1797">
            <v>0</v>
          </cell>
          <cell r="Q1797">
            <v>0</v>
          </cell>
          <cell r="R1797">
            <v>0</v>
          </cell>
          <cell r="S1797">
            <v>0</v>
          </cell>
          <cell r="T1797">
            <v>0</v>
          </cell>
          <cell r="U1797">
            <v>0</v>
          </cell>
          <cell r="V1797">
            <v>0</v>
          </cell>
          <cell r="W1797">
            <v>0</v>
          </cell>
        </row>
        <row r="1798">
          <cell r="H1798" t="str">
            <v>800062630</v>
          </cell>
          <cell r="I1798" t="str">
            <v>MAGUNDEN:</v>
          </cell>
          <cell r="J1798">
            <v>39600</v>
          </cell>
          <cell r="K1798" t="str">
            <v>T. Yim</v>
          </cell>
          <cell r="M1798">
            <v>0</v>
          </cell>
          <cell r="N1798">
            <v>0</v>
          </cell>
          <cell r="O1798">
            <v>0</v>
          </cell>
          <cell r="P1798">
            <v>0</v>
          </cell>
          <cell r="Q1798">
            <v>0</v>
          </cell>
          <cell r="R1798">
            <v>0</v>
          </cell>
          <cell r="S1798">
            <v>0</v>
          </cell>
          <cell r="T1798">
            <v>0</v>
          </cell>
          <cell r="U1798">
            <v>0</v>
          </cell>
          <cell r="V1798">
            <v>0</v>
          </cell>
          <cell r="W1798">
            <v>0</v>
          </cell>
        </row>
        <row r="1799">
          <cell r="H1799" t="str">
            <v>800062648</v>
          </cell>
          <cell r="I1799" t="str">
            <v>RECTOR:</v>
          </cell>
          <cell r="J1799">
            <v>39600</v>
          </cell>
          <cell r="K1799" t="str">
            <v>T. Yim</v>
          </cell>
          <cell r="M1799">
            <v>0</v>
          </cell>
          <cell r="N1799">
            <v>100</v>
          </cell>
          <cell r="O1799">
            <v>154000</v>
          </cell>
          <cell r="P1799">
            <v>0</v>
          </cell>
          <cell r="Q1799">
            <v>0</v>
          </cell>
          <cell r="R1799">
            <v>0</v>
          </cell>
          <cell r="S1799">
            <v>0</v>
          </cell>
          <cell r="T1799">
            <v>0</v>
          </cell>
          <cell r="U1799">
            <v>0</v>
          </cell>
          <cell r="V1799">
            <v>0</v>
          </cell>
          <cell r="W1799">
            <v>0</v>
          </cell>
        </row>
        <row r="1800">
          <cell r="H1800" t="str">
            <v>800062649</v>
          </cell>
          <cell r="I1800" t="str">
            <v>RECTOR:</v>
          </cell>
          <cell r="J1800">
            <v>39965</v>
          </cell>
          <cell r="K1800" t="str">
            <v>T. Yim</v>
          </cell>
          <cell r="M1800">
            <v>0</v>
          </cell>
          <cell r="N1800">
            <v>0</v>
          </cell>
          <cell r="O1800">
            <v>0</v>
          </cell>
          <cell r="P1800">
            <v>0</v>
          </cell>
          <cell r="Q1800">
            <v>0</v>
          </cell>
          <cell r="R1800">
            <v>0</v>
          </cell>
          <cell r="S1800">
            <v>0</v>
          </cell>
          <cell r="T1800">
            <v>0</v>
          </cell>
          <cell r="U1800">
            <v>0</v>
          </cell>
          <cell r="V1800">
            <v>0</v>
          </cell>
          <cell r="W1800">
            <v>0</v>
          </cell>
        </row>
        <row r="1801">
          <cell r="H1801" t="str">
            <v>800062658</v>
          </cell>
          <cell r="I1801" t="str">
            <v>SPRINGVILLE:</v>
          </cell>
          <cell r="J1801">
            <v>39600</v>
          </cell>
          <cell r="K1801" t="str">
            <v>T. Yim</v>
          </cell>
          <cell r="M1801">
            <v>0</v>
          </cell>
          <cell r="N1801">
            <v>100</v>
          </cell>
          <cell r="O1801">
            <v>40000</v>
          </cell>
          <cell r="P1801">
            <v>0</v>
          </cell>
          <cell r="Q1801">
            <v>0</v>
          </cell>
          <cell r="R1801">
            <v>0</v>
          </cell>
          <cell r="S1801">
            <v>0</v>
          </cell>
          <cell r="T1801">
            <v>0</v>
          </cell>
          <cell r="U1801">
            <v>0</v>
          </cell>
          <cell r="V1801">
            <v>0</v>
          </cell>
          <cell r="W1801">
            <v>0</v>
          </cell>
        </row>
        <row r="1802">
          <cell r="H1802" t="str">
            <v>800062659</v>
          </cell>
          <cell r="I1802" t="str">
            <v>SPRINGVILLE:</v>
          </cell>
          <cell r="J1802">
            <v>39965</v>
          </cell>
          <cell r="K1802" t="str">
            <v>T. Yim</v>
          </cell>
          <cell r="M1802">
            <v>0</v>
          </cell>
          <cell r="N1802">
            <v>0</v>
          </cell>
          <cell r="O1802">
            <v>0</v>
          </cell>
          <cell r="P1802">
            <v>0</v>
          </cell>
          <cell r="Q1802">
            <v>0</v>
          </cell>
          <cell r="R1802">
            <v>0</v>
          </cell>
          <cell r="S1802">
            <v>0</v>
          </cell>
          <cell r="T1802">
            <v>0</v>
          </cell>
          <cell r="U1802">
            <v>0</v>
          </cell>
          <cell r="V1802">
            <v>0</v>
          </cell>
          <cell r="W1802">
            <v>0</v>
          </cell>
        </row>
        <row r="1803">
          <cell r="H1803" t="str">
            <v>800062682</v>
          </cell>
          <cell r="I1803" t="str">
            <v>VESTAL</v>
          </cell>
          <cell r="J1803">
            <v>39965</v>
          </cell>
          <cell r="K1803" t="str">
            <v>T. Yim</v>
          </cell>
          <cell r="M1803">
            <v>0</v>
          </cell>
          <cell r="N1803">
            <v>0</v>
          </cell>
          <cell r="O1803">
            <v>0</v>
          </cell>
          <cell r="P1803">
            <v>0</v>
          </cell>
          <cell r="Q1803">
            <v>0</v>
          </cell>
          <cell r="R1803">
            <v>0</v>
          </cell>
          <cell r="S1803">
            <v>0</v>
          </cell>
          <cell r="T1803">
            <v>0</v>
          </cell>
          <cell r="U1803">
            <v>0</v>
          </cell>
          <cell r="V1803">
            <v>0</v>
          </cell>
          <cell r="W1803">
            <v>0</v>
          </cell>
        </row>
        <row r="1804">
          <cell r="O1804">
            <v>1114000</v>
          </cell>
          <cell r="P1804">
            <v>0</v>
          </cell>
          <cell r="Q1804">
            <v>0</v>
          </cell>
          <cell r="R1804">
            <v>0</v>
          </cell>
          <cell r="S1804">
            <v>0</v>
          </cell>
          <cell r="T1804">
            <v>0</v>
          </cell>
          <cell r="U1804">
            <v>0</v>
          </cell>
          <cell r="V1804">
            <v>0</v>
          </cell>
          <cell r="W1804">
            <v>0</v>
          </cell>
        </row>
        <row r="1805">
          <cell r="H1805" t="str">
            <v>800060992</v>
          </cell>
          <cell r="I1805" t="str">
            <v>ANTELOPE-QUARTZ HILL NO. 2 66KV LINE</v>
          </cell>
          <cell r="J1805">
            <v>39965</v>
          </cell>
          <cell r="K1805" t="str">
            <v>E. De La Cruz</v>
          </cell>
          <cell r="M1805">
            <v>100</v>
          </cell>
          <cell r="N1805">
            <v>100</v>
          </cell>
          <cell r="O1805">
            <v>1870000</v>
          </cell>
          <cell r="P1805">
            <v>0</v>
          </cell>
          <cell r="Q1805">
            <v>0</v>
          </cell>
          <cell r="R1805">
            <v>0</v>
          </cell>
          <cell r="S1805">
            <v>0</v>
          </cell>
          <cell r="T1805">
            <v>0</v>
          </cell>
          <cell r="U1805">
            <v>0</v>
          </cell>
          <cell r="V1805">
            <v>0</v>
          </cell>
          <cell r="W1805">
            <v>0</v>
          </cell>
        </row>
        <row r="1806">
          <cell r="H1806" t="str">
            <v>800062731</v>
          </cell>
          <cell r="I1806" t="str">
            <v>ANTELOPE INSTALL 1 66KV LINE POS</v>
          </cell>
          <cell r="J1806">
            <v>39965</v>
          </cell>
          <cell r="K1806" t="str">
            <v>E. De La Cruz</v>
          </cell>
          <cell r="M1806">
            <v>100</v>
          </cell>
          <cell r="N1806">
            <v>100</v>
          </cell>
          <cell r="O1806">
            <v>1555000</v>
          </cell>
          <cell r="P1806">
            <v>0</v>
          </cell>
          <cell r="Q1806">
            <v>0</v>
          </cell>
          <cell r="R1806">
            <v>0</v>
          </cell>
          <cell r="S1806">
            <v>0</v>
          </cell>
          <cell r="T1806">
            <v>0</v>
          </cell>
          <cell r="U1806">
            <v>0</v>
          </cell>
          <cell r="V1806">
            <v>0</v>
          </cell>
          <cell r="W1806">
            <v>0</v>
          </cell>
        </row>
        <row r="1807">
          <cell r="H1807" t="str">
            <v>800063220</v>
          </cell>
          <cell r="I1807" t="str">
            <v>QUARTZ HILL INSTALL 1-66KV LINE POS</v>
          </cell>
          <cell r="J1807">
            <v>39965</v>
          </cell>
          <cell r="K1807" t="str">
            <v>E. De La Cruz</v>
          </cell>
          <cell r="M1807">
            <v>100</v>
          </cell>
          <cell r="N1807">
            <v>100</v>
          </cell>
          <cell r="O1807">
            <v>900000</v>
          </cell>
          <cell r="P1807">
            <v>0</v>
          </cell>
          <cell r="Q1807">
            <v>0</v>
          </cell>
          <cell r="R1807">
            <v>0</v>
          </cell>
          <cell r="S1807">
            <v>0</v>
          </cell>
          <cell r="T1807">
            <v>0</v>
          </cell>
          <cell r="U1807">
            <v>0</v>
          </cell>
          <cell r="V1807">
            <v>0</v>
          </cell>
          <cell r="W1807">
            <v>0</v>
          </cell>
        </row>
        <row r="1808">
          <cell r="O1808">
            <v>4325000</v>
          </cell>
          <cell r="P1808">
            <v>0</v>
          </cell>
          <cell r="Q1808">
            <v>0</v>
          </cell>
          <cell r="R1808">
            <v>0</v>
          </cell>
          <cell r="S1808">
            <v>0</v>
          </cell>
          <cell r="T1808">
            <v>0</v>
          </cell>
          <cell r="U1808">
            <v>0</v>
          </cell>
          <cell r="V1808">
            <v>0</v>
          </cell>
          <cell r="W1808">
            <v>0</v>
          </cell>
        </row>
        <row r="1809">
          <cell r="H1809" t="str">
            <v>800062737</v>
          </cell>
          <cell r="I1809" t="str">
            <v>ANTELOPE 28.8MVAR CAP BANK</v>
          </cell>
          <cell r="J1809">
            <v>39965</v>
          </cell>
          <cell r="K1809" t="str">
            <v>T. Yim</v>
          </cell>
          <cell r="M1809">
            <v>100</v>
          </cell>
          <cell r="N1809">
            <v>100</v>
          </cell>
          <cell r="O1809">
            <v>938000</v>
          </cell>
          <cell r="P1809">
            <v>0</v>
          </cell>
          <cell r="Q1809">
            <v>0</v>
          </cell>
          <cell r="R1809">
            <v>0</v>
          </cell>
          <cell r="S1809">
            <v>0</v>
          </cell>
          <cell r="T1809">
            <v>0</v>
          </cell>
          <cell r="U1809">
            <v>0</v>
          </cell>
          <cell r="V1809">
            <v>0</v>
          </cell>
          <cell r="W1809">
            <v>0</v>
          </cell>
        </row>
        <row r="1810">
          <cell r="O1810">
            <v>938000</v>
          </cell>
          <cell r="P1810">
            <v>0</v>
          </cell>
          <cell r="Q1810">
            <v>0</v>
          </cell>
          <cell r="R1810">
            <v>0</v>
          </cell>
          <cell r="S1810">
            <v>0</v>
          </cell>
          <cell r="T1810">
            <v>0</v>
          </cell>
          <cell r="U1810">
            <v>0</v>
          </cell>
          <cell r="V1810">
            <v>0</v>
          </cell>
          <cell r="W1810">
            <v>0</v>
          </cell>
        </row>
        <row r="1811">
          <cell r="H1811" t="str">
            <v>800061041</v>
          </cell>
          <cell r="I1811" t="str">
            <v>FORM:ANTELOPE-QUART HILL -OASIS-PALMDALE 66KV T/L REARRAGEMENT</v>
          </cell>
          <cell r="J1811">
            <v>39600</v>
          </cell>
          <cell r="K1811" t="str">
            <v>E. De La Cruz</v>
          </cell>
          <cell r="M1811">
            <v>100</v>
          </cell>
          <cell r="N1811">
            <v>100</v>
          </cell>
          <cell r="O1811">
            <v>0</v>
          </cell>
          <cell r="P1811">
            <v>0</v>
          </cell>
          <cell r="Q1811">
            <v>0</v>
          </cell>
          <cell r="R1811">
            <v>0</v>
          </cell>
          <cell r="S1811">
            <v>0</v>
          </cell>
          <cell r="T1811">
            <v>0</v>
          </cell>
          <cell r="U1811">
            <v>0</v>
          </cell>
          <cell r="V1811">
            <v>0</v>
          </cell>
          <cell r="W1811">
            <v>0</v>
          </cell>
        </row>
        <row r="1812">
          <cell r="H1812" t="str">
            <v>800060993</v>
          </cell>
          <cell r="I1812" t="str">
            <v>FORM:ANTELOPE-SHUTTLE 66KV T/L REARRAGEMENT</v>
          </cell>
          <cell r="J1812">
            <v>39600</v>
          </cell>
          <cell r="K1812" t="str">
            <v>E. De La Cruz</v>
          </cell>
          <cell r="M1812">
            <v>100</v>
          </cell>
          <cell r="N1812">
            <v>100</v>
          </cell>
          <cell r="O1812">
            <v>0</v>
          </cell>
          <cell r="P1812">
            <v>0</v>
          </cell>
          <cell r="Q1812">
            <v>0</v>
          </cell>
          <cell r="R1812">
            <v>0</v>
          </cell>
          <cell r="S1812">
            <v>0</v>
          </cell>
          <cell r="T1812">
            <v>0</v>
          </cell>
          <cell r="U1812">
            <v>0</v>
          </cell>
          <cell r="V1812">
            <v>0</v>
          </cell>
          <cell r="W1812">
            <v>0</v>
          </cell>
        </row>
        <row r="1813">
          <cell r="H1813" t="str">
            <v>800060994</v>
          </cell>
          <cell r="I1813" t="str">
            <v>RECONFIGURE 66KV LINES OUT OF ANTELOPE</v>
          </cell>
          <cell r="J1813">
            <v>39600</v>
          </cell>
          <cell r="K1813" t="str">
            <v>E. De La Cruz</v>
          </cell>
          <cell r="M1813">
            <v>100</v>
          </cell>
          <cell r="N1813">
            <v>100</v>
          </cell>
          <cell r="O1813">
            <v>0</v>
          </cell>
          <cell r="P1813">
            <v>0</v>
          </cell>
          <cell r="Q1813">
            <v>0</v>
          </cell>
          <cell r="R1813">
            <v>0</v>
          </cell>
          <cell r="S1813">
            <v>0</v>
          </cell>
          <cell r="T1813">
            <v>0</v>
          </cell>
          <cell r="U1813">
            <v>0</v>
          </cell>
          <cell r="V1813">
            <v>0</v>
          </cell>
          <cell r="W1813">
            <v>0</v>
          </cell>
        </row>
        <row r="1814">
          <cell r="H1814" t="str">
            <v>800062733</v>
          </cell>
          <cell r="I1814" t="str">
            <v>ANTELOPE TERMINAL UPGRADES</v>
          </cell>
          <cell r="J1814">
            <v>39600</v>
          </cell>
          <cell r="K1814" t="str">
            <v>E. De La Cruz</v>
          </cell>
          <cell r="M1814">
            <v>100</v>
          </cell>
          <cell r="N1814">
            <v>100</v>
          </cell>
          <cell r="O1814">
            <v>0</v>
          </cell>
          <cell r="P1814">
            <v>0</v>
          </cell>
          <cell r="Q1814">
            <v>0</v>
          </cell>
          <cell r="R1814">
            <v>0</v>
          </cell>
          <cell r="S1814">
            <v>0</v>
          </cell>
          <cell r="T1814">
            <v>0</v>
          </cell>
          <cell r="U1814">
            <v>0</v>
          </cell>
          <cell r="V1814">
            <v>0</v>
          </cell>
          <cell r="W1814">
            <v>0</v>
          </cell>
        </row>
        <row r="1815">
          <cell r="H1815" t="str">
            <v>800063262</v>
          </cell>
          <cell r="I1815" t="str">
            <v>LANCASTER SUB: PROVIDE PROTECTION AS REQUIRED</v>
          </cell>
          <cell r="J1815">
            <v>39600</v>
          </cell>
          <cell r="K1815" t="str">
            <v>E. De La Cruz</v>
          </cell>
          <cell r="M1815">
            <v>100</v>
          </cell>
          <cell r="N1815">
            <v>100</v>
          </cell>
          <cell r="O1815">
            <v>0</v>
          </cell>
          <cell r="P1815">
            <v>0</v>
          </cell>
          <cell r="Q1815">
            <v>0</v>
          </cell>
          <cell r="R1815">
            <v>0</v>
          </cell>
          <cell r="S1815">
            <v>0</v>
          </cell>
          <cell r="T1815">
            <v>0</v>
          </cell>
          <cell r="U1815">
            <v>0</v>
          </cell>
          <cell r="V1815">
            <v>0</v>
          </cell>
          <cell r="W1815">
            <v>0</v>
          </cell>
        </row>
        <row r="1816">
          <cell r="H1816" t="str">
            <v>800063279</v>
          </cell>
          <cell r="I1816" t="str">
            <v>SHUTTLE SUB: PROVIDE PROTECTION AS REQUIRED</v>
          </cell>
          <cell r="J1816">
            <v>39600</v>
          </cell>
          <cell r="K1816" t="str">
            <v>E. De La Cruz</v>
          </cell>
          <cell r="M1816">
            <v>100</v>
          </cell>
          <cell r="N1816">
            <v>100</v>
          </cell>
          <cell r="O1816">
            <v>0</v>
          </cell>
          <cell r="P1816">
            <v>0</v>
          </cell>
          <cell r="Q1816">
            <v>0</v>
          </cell>
          <cell r="R1816">
            <v>0</v>
          </cell>
          <cell r="S1816">
            <v>0</v>
          </cell>
          <cell r="T1816">
            <v>0</v>
          </cell>
          <cell r="U1816">
            <v>0</v>
          </cell>
          <cell r="V1816">
            <v>0</v>
          </cell>
          <cell r="W1816">
            <v>0</v>
          </cell>
        </row>
        <row r="1817">
          <cell r="H1817" t="str">
            <v>800063245</v>
          </cell>
          <cell r="I1817" t="str">
            <v>OASIS SUB: PROVIDE PROTECTION AS REQUIRED</v>
          </cell>
          <cell r="J1817">
            <v>39600</v>
          </cell>
          <cell r="K1817" t="str">
            <v>E. De La Cruz</v>
          </cell>
          <cell r="M1817">
            <v>100</v>
          </cell>
          <cell r="N1817">
            <v>100</v>
          </cell>
          <cell r="O1817">
            <v>0</v>
          </cell>
          <cell r="P1817">
            <v>0</v>
          </cell>
          <cell r="Q1817">
            <v>0</v>
          </cell>
          <cell r="R1817">
            <v>0</v>
          </cell>
          <cell r="S1817">
            <v>0</v>
          </cell>
          <cell r="T1817">
            <v>0</v>
          </cell>
          <cell r="U1817">
            <v>0</v>
          </cell>
          <cell r="V1817">
            <v>0</v>
          </cell>
          <cell r="W1817">
            <v>0</v>
          </cell>
        </row>
        <row r="1818">
          <cell r="H1818" t="str">
            <v>800063216</v>
          </cell>
          <cell r="I1818" t="str">
            <v>OASIS SUB: PROVIDE PROTECTION AS REQUIRED</v>
          </cell>
          <cell r="J1818">
            <v>39600</v>
          </cell>
          <cell r="K1818" t="str">
            <v>E. De La Cruz</v>
          </cell>
          <cell r="M1818">
            <v>100</v>
          </cell>
          <cell r="N1818">
            <v>100</v>
          </cell>
          <cell r="O1818">
            <v>0</v>
          </cell>
          <cell r="P1818">
            <v>0</v>
          </cell>
          <cell r="Q1818">
            <v>0</v>
          </cell>
          <cell r="R1818">
            <v>0</v>
          </cell>
          <cell r="S1818">
            <v>0</v>
          </cell>
          <cell r="T1818">
            <v>0</v>
          </cell>
          <cell r="U1818">
            <v>0</v>
          </cell>
          <cell r="V1818">
            <v>0</v>
          </cell>
          <cell r="W1818">
            <v>0</v>
          </cell>
        </row>
        <row r="1819">
          <cell r="H1819" t="str">
            <v>800063221</v>
          </cell>
          <cell r="I1819" t="str">
            <v>QUARTZ HILL INSTALL 3 66KV LINE POS</v>
          </cell>
          <cell r="J1819">
            <v>39600</v>
          </cell>
          <cell r="K1819" t="str">
            <v>E. De La Cruz</v>
          </cell>
          <cell r="M1819">
            <v>100</v>
          </cell>
          <cell r="N1819">
            <v>100</v>
          </cell>
          <cell r="O1819">
            <v>0</v>
          </cell>
          <cell r="P1819">
            <v>0</v>
          </cell>
          <cell r="Q1819">
            <v>0</v>
          </cell>
          <cell r="R1819">
            <v>0</v>
          </cell>
          <cell r="S1819">
            <v>0</v>
          </cell>
          <cell r="T1819">
            <v>0</v>
          </cell>
          <cell r="U1819">
            <v>0</v>
          </cell>
          <cell r="V1819">
            <v>0</v>
          </cell>
          <cell r="W1819">
            <v>0</v>
          </cell>
        </row>
        <row r="1820">
          <cell r="O1820">
            <v>0</v>
          </cell>
          <cell r="P1820">
            <v>0</v>
          </cell>
          <cell r="Q1820">
            <v>0</v>
          </cell>
          <cell r="R1820">
            <v>0</v>
          </cell>
          <cell r="S1820">
            <v>0</v>
          </cell>
          <cell r="T1820">
            <v>0</v>
          </cell>
          <cell r="U1820">
            <v>0</v>
          </cell>
          <cell r="V1820">
            <v>0</v>
          </cell>
          <cell r="W1820">
            <v>0</v>
          </cell>
        </row>
        <row r="1821">
          <cell r="I1821" t="str">
            <v>DELIVERABILITY UPGRADES-LOCAL CAPACITY REQUIREMENTS BKT</v>
          </cell>
          <cell r="J1821">
            <v>43252</v>
          </cell>
          <cell r="K1821" t="str">
            <v>T. Yim</v>
          </cell>
          <cell r="M1821">
            <v>100</v>
          </cell>
          <cell r="N1821">
            <v>100</v>
          </cell>
          <cell r="O1821">
            <v>12496000</v>
          </cell>
          <cell r="P1821">
            <v>24511000</v>
          </cell>
          <cell r="Q1821">
            <v>30386000</v>
          </cell>
          <cell r="R1821">
            <v>20733000</v>
          </cell>
          <cell r="S1821">
            <v>20000000</v>
          </cell>
          <cell r="T1821">
            <v>20000000</v>
          </cell>
          <cell r="U1821">
            <v>20000000</v>
          </cell>
          <cell r="V1821">
            <v>20000000</v>
          </cell>
          <cell r="W1821">
            <v>20000000</v>
          </cell>
        </row>
        <row r="1822">
          <cell r="O1822">
            <v>12496000</v>
          </cell>
          <cell r="P1822">
            <v>24511000</v>
          </cell>
          <cell r="Q1822">
            <v>30386000</v>
          </cell>
          <cell r="R1822">
            <v>20733000</v>
          </cell>
          <cell r="S1822">
            <v>20000000</v>
          </cell>
          <cell r="T1822">
            <v>20000000</v>
          </cell>
          <cell r="U1822">
            <v>20000000</v>
          </cell>
          <cell r="V1822">
            <v>20000000</v>
          </cell>
          <cell r="W1822">
            <v>20000000</v>
          </cell>
        </row>
        <row r="1823">
          <cell r="I1823" t="str">
            <v>COACHELLA-DEVERS 230KV T/L LOOP, JULIAN HINDS-MIRAGE&amp; RAMON-MIRAGE RELOCATION</v>
          </cell>
          <cell r="J1823">
            <v>39965</v>
          </cell>
          <cell r="K1823" t="str">
            <v>S. Zohary</v>
          </cell>
          <cell r="M1823">
            <v>100</v>
          </cell>
          <cell r="N1823">
            <v>100</v>
          </cell>
          <cell r="O1823">
            <v>0</v>
          </cell>
          <cell r="P1823">
            <v>0</v>
          </cell>
          <cell r="Q1823">
            <v>0</v>
          </cell>
          <cell r="R1823">
            <v>0</v>
          </cell>
          <cell r="S1823">
            <v>0</v>
          </cell>
          <cell r="T1823">
            <v>0</v>
          </cell>
          <cell r="U1823">
            <v>0</v>
          </cell>
          <cell r="V1823">
            <v>0</v>
          </cell>
          <cell r="W1823">
            <v>0</v>
          </cell>
        </row>
        <row r="1824">
          <cell r="H1824" t="str">
            <v>800063505</v>
          </cell>
          <cell r="I1824" t="str">
            <v>MIRAGE SUB INSTALL 1 BREAKER AND HALF IN POS 5 AND EQUIP POS 2 WITH CB IN THE 220KV WWRK</v>
          </cell>
          <cell r="J1824">
            <v>39965</v>
          </cell>
          <cell r="K1824" t="str">
            <v>S. Zohary</v>
          </cell>
          <cell r="M1824">
            <v>100</v>
          </cell>
          <cell r="N1824">
            <v>100</v>
          </cell>
          <cell r="O1824">
            <v>1327999.5</v>
          </cell>
          <cell r="P1824">
            <v>535001.54</v>
          </cell>
          <cell r="Q1824">
            <v>0</v>
          </cell>
          <cell r="R1824">
            <v>0</v>
          </cell>
          <cell r="S1824">
            <v>0</v>
          </cell>
          <cell r="T1824">
            <v>0</v>
          </cell>
          <cell r="U1824">
            <v>0</v>
          </cell>
          <cell r="V1824">
            <v>0</v>
          </cell>
          <cell r="W1824">
            <v>0</v>
          </cell>
        </row>
        <row r="1825">
          <cell r="H1825">
            <v>800218276</v>
          </cell>
          <cell r="I1825" t="str">
            <v>IID Coachella Valley 220kV Sub:  Mirage 220kV Line Protection - Install one GE L90 and one SEL-311L relay.  Install two independent digital communication channels routed separately.</v>
          </cell>
          <cell r="J1825">
            <v>40330</v>
          </cell>
          <cell r="N1825">
            <v>100</v>
          </cell>
          <cell r="O1825">
            <v>0</v>
          </cell>
        </row>
        <row r="1826">
          <cell r="I1826" t="str">
            <v>IT Work Element:  Devers-Coachela Valley Loop Project</v>
          </cell>
          <cell r="J1826">
            <v>40330</v>
          </cell>
          <cell r="N1826">
            <v>100</v>
          </cell>
          <cell r="O1826">
            <v>0</v>
          </cell>
        </row>
        <row r="1827">
          <cell r="H1827" t="str">
            <v>800062512</v>
          </cell>
          <cell r="I1827" t="str">
            <v>Mirage-Julian Hinds 220kV: Move from position #2N to position #5.</v>
          </cell>
          <cell r="J1827">
            <v>40330</v>
          </cell>
          <cell r="K1827" t="str">
            <v>S. Zohary</v>
          </cell>
          <cell r="M1827">
            <v>100</v>
          </cell>
          <cell r="N1827">
            <v>100</v>
          </cell>
          <cell r="O1827">
            <v>2000000.3633333333</v>
          </cell>
          <cell r="P1827">
            <v>1733404.9896</v>
          </cell>
          <cell r="Q1827">
            <v>0</v>
          </cell>
          <cell r="R1827">
            <v>0</v>
          </cell>
          <cell r="S1827">
            <v>0</v>
          </cell>
          <cell r="T1827">
            <v>0</v>
          </cell>
          <cell r="U1827">
            <v>0</v>
          </cell>
          <cell r="V1827">
            <v>0</v>
          </cell>
          <cell r="W1827">
            <v>0</v>
          </cell>
        </row>
        <row r="1828">
          <cell r="H1828" t="str">
            <v>800062504</v>
          </cell>
          <cell r="I1828" t="str">
            <v>Devers-Mirage #1 220kV: Move from position #3N to position #2N.</v>
          </cell>
          <cell r="J1828">
            <v>40330</v>
          </cell>
          <cell r="K1828" t="str">
            <v>S. Zohary</v>
          </cell>
          <cell r="M1828">
            <v>100</v>
          </cell>
          <cell r="N1828">
            <v>100</v>
          </cell>
          <cell r="O1828">
            <v>1337999.97</v>
          </cell>
          <cell r="P1828">
            <v>1733404.9896</v>
          </cell>
          <cell r="Q1828">
            <v>0</v>
          </cell>
          <cell r="R1828">
            <v>0</v>
          </cell>
          <cell r="S1828">
            <v>0</v>
          </cell>
          <cell r="T1828">
            <v>0</v>
          </cell>
          <cell r="U1828">
            <v>0</v>
          </cell>
          <cell r="V1828">
            <v>0</v>
          </cell>
          <cell r="W1828">
            <v>0</v>
          </cell>
        </row>
        <row r="1829">
          <cell r="H1829" t="str">
            <v>800062505</v>
          </cell>
          <cell r="I1829" t="str">
            <v>Mirage-Coachella-Ramon #1 220kV: Move from #3S to position #6N.</v>
          </cell>
          <cell r="J1829">
            <v>40330</v>
          </cell>
          <cell r="K1829" t="str">
            <v>S. Zohary</v>
          </cell>
          <cell r="M1829">
            <v>100</v>
          </cell>
          <cell r="N1829">
            <v>100</v>
          </cell>
          <cell r="O1829">
            <v>1268000.3166666667</v>
          </cell>
          <cell r="P1829">
            <v>1733404.9896</v>
          </cell>
          <cell r="Q1829">
            <v>0</v>
          </cell>
          <cell r="R1829">
            <v>0</v>
          </cell>
          <cell r="S1829">
            <v>0</v>
          </cell>
          <cell r="T1829">
            <v>0</v>
          </cell>
          <cell r="U1829">
            <v>0</v>
          </cell>
          <cell r="V1829">
            <v>0</v>
          </cell>
          <cell r="W1829">
            <v>0</v>
          </cell>
        </row>
        <row r="1830">
          <cell r="H1830" t="str">
            <v>800062506</v>
          </cell>
          <cell r="I1830" t="str">
            <v>Devers-Mirage #2 220kV: Terminates in position #3N.</v>
          </cell>
          <cell r="J1830">
            <v>40330</v>
          </cell>
          <cell r="K1830" t="str">
            <v>S. Zohary</v>
          </cell>
          <cell r="M1830">
            <v>100</v>
          </cell>
          <cell r="N1830">
            <v>100</v>
          </cell>
          <cell r="O1830">
            <v>1348000.2216666667</v>
          </cell>
          <cell r="P1830">
            <v>1733404.9896</v>
          </cell>
          <cell r="Q1830">
            <v>0</v>
          </cell>
          <cell r="R1830">
            <v>0</v>
          </cell>
          <cell r="S1830">
            <v>0</v>
          </cell>
          <cell r="T1830">
            <v>0</v>
          </cell>
          <cell r="U1830">
            <v>0</v>
          </cell>
          <cell r="V1830">
            <v>0</v>
          </cell>
          <cell r="W1830">
            <v>0</v>
          </cell>
        </row>
        <row r="1831">
          <cell r="H1831">
            <v>800121937</v>
          </cell>
          <cell r="I1831" t="str">
            <v>Devers Substation Work</v>
          </cell>
          <cell r="J1831">
            <v>40330</v>
          </cell>
          <cell r="O1831">
            <v>0</v>
          </cell>
        </row>
        <row r="1832">
          <cell r="H1832" t="str">
            <v>800062507</v>
          </cell>
          <cell r="I1832" t="str">
            <v>Mirage-Coachella #2 220kV: Terminate in position #4N.</v>
          </cell>
          <cell r="J1832">
            <v>40330</v>
          </cell>
          <cell r="K1832" t="str">
            <v>S. Zohary</v>
          </cell>
          <cell r="M1832">
            <v>100</v>
          </cell>
          <cell r="N1832">
            <v>100</v>
          </cell>
          <cell r="O1832">
            <v>1172999.6200000001</v>
          </cell>
          <cell r="P1832">
            <v>1733404.9896</v>
          </cell>
          <cell r="Q1832">
            <v>0</v>
          </cell>
          <cell r="R1832">
            <v>0</v>
          </cell>
          <cell r="S1832">
            <v>0</v>
          </cell>
          <cell r="T1832">
            <v>0</v>
          </cell>
          <cell r="U1832">
            <v>0</v>
          </cell>
          <cell r="V1832">
            <v>0</v>
          </cell>
          <cell r="W1832">
            <v>0</v>
          </cell>
        </row>
        <row r="1833">
          <cell r="O1833">
            <v>8454999.9916666672</v>
          </cell>
          <cell r="P1833">
            <v>9202026.4879999999</v>
          </cell>
          <cell r="Q1833">
            <v>0</v>
          </cell>
          <cell r="R1833">
            <v>0</v>
          </cell>
          <cell r="S1833">
            <v>0</v>
          </cell>
          <cell r="T1833">
            <v>0</v>
          </cell>
          <cell r="U1833">
            <v>0</v>
          </cell>
          <cell r="V1833">
            <v>0</v>
          </cell>
          <cell r="W1833">
            <v>0</v>
          </cell>
        </row>
        <row r="1834">
          <cell r="I1834" t="str">
            <v>DEVERS-MIRAGE 230KV T/L</v>
          </cell>
          <cell r="J1834">
            <v>40695</v>
          </cell>
          <cell r="K1834" t="e">
            <v>#N/A</v>
          </cell>
          <cell r="M1834">
            <v>100</v>
          </cell>
          <cell r="N1834">
            <v>100</v>
          </cell>
          <cell r="O1834">
            <v>1000000</v>
          </cell>
          <cell r="P1834">
            <v>19000000</v>
          </cell>
          <cell r="Q1834">
            <v>14000000</v>
          </cell>
          <cell r="R1834">
            <v>0</v>
          </cell>
          <cell r="S1834">
            <v>0</v>
          </cell>
          <cell r="T1834">
            <v>0</v>
          </cell>
          <cell r="U1834">
            <v>0</v>
          </cell>
          <cell r="V1834">
            <v>0</v>
          </cell>
          <cell r="W1834">
            <v>0</v>
          </cell>
        </row>
        <row r="1835">
          <cell r="O1835">
            <v>1000000</v>
          </cell>
          <cell r="P1835">
            <v>19000000</v>
          </cell>
          <cell r="Q1835">
            <v>14000000</v>
          </cell>
          <cell r="R1835">
            <v>0</v>
          </cell>
          <cell r="S1835">
            <v>0</v>
          </cell>
          <cell r="T1835">
            <v>0</v>
          </cell>
          <cell r="U1835">
            <v>0</v>
          </cell>
          <cell r="V1835">
            <v>0</v>
          </cell>
          <cell r="W1835">
            <v>0</v>
          </cell>
        </row>
        <row r="1836">
          <cell r="I1836" t="str">
            <v>VALLEY-SERRANO #2 500KV T/L</v>
          </cell>
          <cell r="J1836">
            <v>42705</v>
          </cell>
          <cell r="K1836" t="e">
            <v>#N/A</v>
          </cell>
          <cell r="M1836">
            <v>0</v>
          </cell>
          <cell r="N1836">
            <v>0</v>
          </cell>
          <cell r="O1836">
            <v>0</v>
          </cell>
          <cell r="P1836">
            <v>0</v>
          </cell>
          <cell r="Q1836">
            <v>0</v>
          </cell>
          <cell r="R1836">
            <v>0</v>
          </cell>
          <cell r="S1836">
            <v>0</v>
          </cell>
          <cell r="T1836">
            <v>0</v>
          </cell>
          <cell r="U1836">
            <v>0</v>
          </cell>
          <cell r="V1836">
            <v>0</v>
          </cell>
          <cell r="W1836">
            <v>0</v>
          </cell>
        </row>
        <row r="1837">
          <cell r="I1837" t="str">
            <v>RELIABILITY PLACEHOLDER BLANKET FERC</v>
          </cell>
          <cell r="J1837">
            <v>42705</v>
          </cell>
          <cell r="K1837" t="e">
            <v>#N/A</v>
          </cell>
          <cell r="M1837">
            <v>0</v>
          </cell>
          <cell r="N1837">
            <v>0</v>
          </cell>
          <cell r="O1837">
            <v>0</v>
          </cell>
          <cell r="P1837">
            <v>0</v>
          </cell>
          <cell r="Q1837">
            <v>0</v>
          </cell>
          <cell r="R1837">
            <v>0</v>
          </cell>
          <cell r="S1837">
            <v>0</v>
          </cell>
          <cell r="T1837">
            <v>0</v>
          </cell>
          <cell r="U1837">
            <v>0</v>
          </cell>
          <cell r="V1837">
            <v>0</v>
          </cell>
          <cell r="W1837">
            <v>0</v>
          </cell>
        </row>
        <row r="1838">
          <cell r="I1838" t="str">
            <v>RELIABILITY PLACEHOLDER BLANKET CPUC</v>
          </cell>
          <cell r="J1838">
            <v>42705</v>
          </cell>
          <cell r="K1838" t="e">
            <v>#N/A</v>
          </cell>
          <cell r="M1838">
            <v>0</v>
          </cell>
          <cell r="N1838">
            <v>0</v>
          </cell>
          <cell r="O1838">
            <v>0</v>
          </cell>
          <cell r="P1838">
            <v>0</v>
          </cell>
          <cell r="Q1838">
            <v>0</v>
          </cell>
          <cell r="R1838">
            <v>0</v>
          </cell>
          <cell r="S1838">
            <v>0</v>
          </cell>
          <cell r="T1838">
            <v>0</v>
          </cell>
          <cell r="U1838">
            <v>0</v>
          </cell>
          <cell r="V1838">
            <v>0</v>
          </cell>
          <cell r="W1838">
            <v>0</v>
          </cell>
        </row>
        <row r="1839">
          <cell r="O1839">
            <v>0</v>
          </cell>
          <cell r="P1839">
            <v>0</v>
          </cell>
          <cell r="Q1839">
            <v>0</v>
          </cell>
          <cell r="R1839">
            <v>0</v>
          </cell>
          <cell r="S1839">
            <v>0</v>
          </cell>
          <cell r="T1839">
            <v>0</v>
          </cell>
          <cell r="U1839">
            <v>0</v>
          </cell>
          <cell r="V1839">
            <v>0</v>
          </cell>
          <cell r="W1839">
            <v>0</v>
          </cell>
        </row>
        <row r="1840">
          <cell r="I1840" t="str">
            <v>VALLEY 500KV RETIRE GIS AND RECONNECT TO OPEN AIR</v>
          </cell>
          <cell r="J1840">
            <v>42705</v>
          </cell>
          <cell r="K1840" t="e">
            <v>#N/A</v>
          </cell>
          <cell r="M1840">
            <v>0</v>
          </cell>
          <cell r="N1840">
            <v>0</v>
          </cell>
          <cell r="O1840">
            <v>0</v>
          </cell>
          <cell r="P1840">
            <v>0</v>
          </cell>
          <cell r="Q1840">
            <v>0</v>
          </cell>
          <cell r="R1840">
            <v>0</v>
          </cell>
          <cell r="S1840">
            <v>0</v>
          </cell>
          <cell r="T1840">
            <v>0</v>
          </cell>
          <cell r="U1840">
            <v>0</v>
          </cell>
          <cell r="V1840">
            <v>0</v>
          </cell>
          <cell r="W1840">
            <v>0</v>
          </cell>
        </row>
        <row r="1841">
          <cell r="O1841">
            <v>0</v>
          </cell>
          <cell r="P1841">
            <v>0</v>
          </cell>
          <cell r="Q1841">
            <v>0</v>
          </cell>
          <cell r="R1841">
            <v>0</v>
          </cell>
          <cell r="S1841">
            <v>0</v>
          </cell>
          <cell r="T1841">
            <v>0</v>
          </cell>
          <cell r="U1841">
            <v>0</v>
          </cell>
          <cell r="V1841">
            <v>0</v>
          </cell>
          <cell r="W1841">
            <v>0</v>
          </cell>
        </row>
        <row r="1842">
          <cell r="I1842" t="str">
            <v>VALLEY 500KV RETIRE GIS AND RECONNECT TO OPEN AIR</v>
          </cell>
          <cell r="J1842">
            <v>41791</v>
          </cell>
          <cell r="K1842" t="e">
            <v>#N/A</v>
          </cell>
          <cell r="M1842">
            <v>100</v>
          </cell>
          <cell r="N1842">
            <v>100</v>
          </cell>
          <cell r="O1842">
            <v>0</v>
          </cell>
          <cell r="P1842">
            <v>5000000</v>
          </cell>
          <cell r="Q1842">
            <v>5000000</v>
          </cell>
          <cell r="R1842">
            <v>20000000</v>
          </cell>
          <cell r="S1842">
            <v>60000000</v>
          </cell>
          <cell r="T1842">
            <v>40000000</v>
          </cell>
          <cell r="U1842">
            <v>0</v>
          </cell>
          <cell r="V1842">
            <v>0</v>
          </cell>
          <cell r="W1842">
            <v>0</v>
          </cell>
        </row>
        <row r="1843">
          <cell r="O1843">
            <v>0</v>
          </cell>
          <cell r="P1843">
            <v>5000000</v>
          </cell>
          <cell r="Q1843">
            <v>5000000</v>
          </cell>
          <cell r="R1843">
            <v>20000000</v>
          </cell>
          <cell r="S1843">
            <v>60000000</v>
          </cell>
          <cell r="T1843">
            <v>40000000</v>
          </cell>
          <cell r="U1843">
            <v>0</v>
          </cell>
          <cell r="V1843">
            <v>0</v>
          </cell>
          <cell r="W1843">
            <v>0</v>
          </cell>
        </row>
        <row r="1844">
          <cell r="H1844" t="str">
            <v>800062528</v>
          </cell>
          <cell r="I1844" t="str">
            <v>DEVERS-VALLEY #1: MOVE 500KV T/L FROM GIS SWITCHGEAR TO THE 500KV OPEN AIR SWITCHRACK</v>
          </cell>
          <cell r="J1844">
            <v>39813</v>
          </cell>
          <cell r="K1844" t="str">
            <v>E. De La Cruz</v>
          </cell>
          <cell r="M1844">
            <v>100</v>
          </cell>
          <cell r="N1844">
            <v>100</v>
          </cell>
          <cell r="O1844">
            <v>996000</v>
          </cell>
          <cell r="P1844">
            <v>0</v>
          </cell>
          <cell r="Q1844">
            <v>0</v>
          </cell>
          <cell r="R1844">
            <v>0</v>
          </cell>
          <cell r="S1844">
            <v>0</v>
          </cell>
          <cell r="T1844">
            <v>0</v>
          </cell>
          <cell r="U1844">
            <v>0</v>
          </cell>
          <cell r="V1844">
            <v>0</v>
          </cell>
          <cell r="W1844">
            <v>0</v>
          </cell>
        </row>
        <row r="1845">
          <cell r="H1845" t="str">
            <v>800062555</v>
          </cell>
          <cell r="I1845" t="str">
            <v>VALLEY 500KV RETIRE GIS AND RECONNECT TO OPEN AIR</v>
          </cell>
          <cell r="J1845">
            <v>39965</v>
          </cell>
          <cell r="K1845" t="str">
            <v>E. De La Cruz</v>
          </cell>
          <cell r="M1845">
            <v>100</v>
          </cell>
          <cell r="N1845">
            <v>100</v>
          </cell>
          <cell r="O1845">
            <v>0</v>
          </cell>
          <cell r="P1845">
            <v>0</v>
          </cell>
          <cell r="Q1845">
            <v>0</v>
          </cell>
          <cell r="R1845">
            <v>0</v>
          </cell>
          <cell r="S1845">
            <v>0</v>
          </cell>
          <cell r="T1845">
            <v>0</v>
          </cell>
          <cell r="U1845">
            <v>0</v>
          </cell>
          <cell r="V1845">
            <v>0</v>
          </cell>
          <cell r="W1845">
            <v>0</v>
          </cell>
        </row>
        <row r="1846">
          <cell r="H1846" t="str">
            <v>800062890</v>
          </cell>
          <cell r="I1846" t="str">
            <v>VALLEY 500KV RETIRE GIS AND RECONNECT TO OPEN AIR</v>
          </cell>
          <cell r="J1846">
            <v>39965</v>
          </cell>
          <cell r="K1846" t="str">
            <v>E. De La Cruz</v>
          </cell>
          <cell r="M1846">
            <v>100</v>
          </cell>
          <cell r="N1846">
            <v>100</v>
          </cell>
          <cell r="O1846">
            <v>10528000</v>
          </cell>
          <cell r="P1846">
            <v>0</v>
          </cell>
          <cell r="Q1846">
            <v>0</v>
          </cell>
          <cell r="R1846">
            <v>0</v>
          </cell>
          <cell r="S1846">
            <v>0</v>
          </cell>
          <cell r="T1846">
            <v>0</v>
          </cell>
          <cell r="U1846">
            <v>0</v>
          </cell>
          <cell r="V1846">
            <v>0</v>
          </cell>
          <cell r="W1846">
            <v>0</v>
          </cell>
        </row>
        <row r="1847">
          <cell r="O1847">
            <v>11524000</v>
          </cell>
          <cell r="P1847">
            <v>0</v>
          </cell>
          <cell r="Q1847">
            <v>0</v>
          </cell>
          <cell r="R1847">
            <v>0</v>
          </cell>
          <cell r="S1847">
            <v>0</v>
          </cell>
          <cell r="T1847">
            <v>0</v>
          </cell>
          <cell r="U1847">
            <v>0</v>
          </cell>
          <cell r="V1847">
            <v>0</v>
          </cell>
          <cell r="W1847">
            <v>0</v>
          </cell>
        </row>
        <row r="1848">
          <cell r="H1848" t="str">
            <v>800062511</v>
          </cell>
          <cell r="I1848" t="str">
            <v>WEST OF DEVERS: PERLIMARY ENGINEERING</v>
          </cell>
          <cell r="J1848">
            <v>39813</v>
          </cell>
          <cell r="K1848" t="str">
            <v>E. Trias ?</v>
          </cell>
          <cell r="M1848">
            <v>100</v>
          </cell>
          <cell r="N1848">
            <v>100</v>
          </cell>
          <cell r="O1848">
            <v>4500000</v>
          </cell>
          <cell r="P1848">
            <v>2400000</v>
          </cell>
          <cell r="Q1848">
            <v>0</v>
          </cell>
          <cell r="R1848">
            <v>0</v>
          </cell>
          <cell r="S1848">
            <v>0</v>
          </cell>
          <cell r="T1848">
            <v>0</v>
          </cell>
          <cell r="U1848">
            <v>0</v>
          </cell>
          <cell r="V1848">
            <v>0</v>
          </cell>
          <cell r="W1848">
            <v>0</v>
          </cell>
        </row>
        <row r="1849">
          <cell r="I1849" t="str">
            <v>Devers Sub: Upgrade the San Bernadino #1 &amp; #2 and Vista #1 &amp; #2 230kV TL position to 3000A rating by replacing the conductors, line risers, disc sw and line relays.  Replace 3 and upgrade 1 230kV CBs.</v>
          </cell>
          <cell r="J1849">
            <v>41061</v>
          </cell>
          <cell r="K1849" t="str">
            <v>E. Trias ?</v>
          </cell>
          <cell r="M1849">
            <v>100</v>
          </cell>
          <cell r="N1849">
            <v>100</v>
          </cell>
          <cell r="Q1849">
            <v>4000000</v>
          </cell>
          <cell r="R1849">
            <v>4600000</v>
          </cell>
        </row>
        <row r="1850">
          <cell r="I1850" t="str">
            <v>Vista Sub:  Replace #1 &amp; #2 230kV line risers with 1-1033 kcmil ACSR conductors and eight disconnect switches with new 3000A and add a GE C60 line relays to the Devers-Vista #1 TL.</v>
          </cell>
          <cell r="J1850">
            <v>41061</v>
          </cell>
          <cell r="K1850" t="str">
            <v>E. Trias ?</v>
          </cell>
          <cell r="M1850">
            <v>100</v>
          </cell>
          <cell r="N1850">
            <v>100</v>
          </cell>
          <cell r="Q1850">
            <v>800000</v>
          </cell>
          <cell r="R1850">
            <v>580000</v>
          </cell>
        </row>
        <row r="1851">
          <cell r="I1851" t="str">
            <v>San Bernadino Sub: Replace Devers #1 &amp; #2 line risers with 2-1033 kcmil conductors, two line drops ten disconnect switches with new 3000A and add 2 GE L90 and SEL 31 1Lline relays.  Provide foundation, conduit, grounding and power for new communication ro</v>
          </cell>
          <cell r="J1851">
            <v>41061</v>
          </cell>
          <cell r="K1851" t="str">
            <v>E. Trias ?</v>
          </cell>
          <cell r="M1851">
            <v>100</v>
          </cell>
          <cell r="N1851">
            <v>100</v>
          </cell>
          <cell r="Q1851">
            <v>1000000</v>
          </cell>
          <cell r="R1851">
            <v>1450000</v>
          </cell>
        </row>
        <row r="1852">
          <cell r="I1852" t="str">
            <v>WEST OF DEVERS 230KV REBUILD (PPM DILLON/MTN VIEW)</v>
          </cell>
          <cell r="J1852">
            <v>41061</v>
          </cell>
          <cell r="K1852" t="str">
            <v>E. Trias ?</v>
          </cell>
          <cell r="M1852">
            <v>100</v>
          </cell>
          <cell r="N1852">
            <v>100</v>
          </cell>
          <cell r="O1852">
            <v>0</v>
          </cell>
          <cell r="P1852">
            <v>10000000</v>
          </cell>
          <cell r="Q1852">
            <v>100000000</v>
          </cell>
          <cell r="R1852">
            <v>60000000</v>
          </cell>
          <cell r="S1852">
            <v>0</v>
          </cell>
          <cell r="T1852">
            <v>0</v>
          </cell>
          <cell r="U1852">
            <v>0</v>
          </cell>
          <cell r="V1852">
            <v>0</v>
          </cell>
          <cell r="W1852">
            <v>0</v>
          </cell>
        </row>
        <row r="1853">
          <cell r="O1853">
            <v>4500000</v>
          </cell>
          <cell r="P1853">
            <v>12400000</v>
          </cell>
          <cell r="Q1853">
            <v>105800000</v>
          </cell>
          <cell r="R1853">
            <v>66630000</v>
          </cell>
          <cell r="S1853">
            <v>0</v>
          </cell>
          <cell r="T1853">
            <v>0</v>
          </cell>
          <cell r="U1853">
            <v>0</v>
          </cell>
          <cell r="V1853">
            <v>0</v>
          </cell>
          <cell r="W1853">
            <v>0</v>
          </cell>
        </row>
        <row r="1854">
          <cell r="I1854" t="str">
            <v>WINDHUB SUB (TEHACHAPI #1): CONSTRUCT NEW 220KV SWITCHING FACILITIES                                                                                                                              TRANSFER OF FUNDS FROM PIN 4928 (NOW COVERS SEGMENT 1 ONLY) S</v>
          </cell>
          <cell r="J1854">
            <v>39873</v>
          </cell>
          <cell r="K1854" t="str">
            <v>E. Malouf</v>
          </cell>
          <cell r="M1854">
            <v>100</v>
          </cell>
          <cell r="N1854">
            <v>100</v>
          </cell>
          <cell r="O1854">
            <v>110000</v>
          </cell>
          <cell r="P1854">
            <v>0</v>
          </cell>
          <cell r="Q1854">
            <v>0</v>
          </cell>
          <cell r="R1854">
            <v>0</v>
          </cell>
          <cell r="S1854">
            <v>0</v>
          </cell>
          <cell r="T1854">
            <v>0</v>
          </cell>
          <cell r="U1854">
            <v>0</v>
          </cell>
          <cell r="V1854">
            <v>0</v>
          </cell>
          <cell r="W1854">
            <v>0</v>
          </cell>
        </row>
        <row r="1855">
          <cell r="H1855" t="str">
            <v>800062544</v>
          </cell>
          <cell r="I1855" t="str">
            <v>ANTELOPE- WINDHUB ( TEHACHAPI #1) 500KV T/L: CONSTRUCT 21.6 MILES T/L SEGMENT 3</v>
          </cell>
          <cell r="J1855">
            <v>40268</v>
          </cell>
          <cell r="K1855" t="str">
            <v>E. Malouf</v>
          </cell>
          <cell r="M1855">
            <v>100</v>
          </cell>
          <cell r="N1855">
            <v>100</v>
          </cell>
          <cell r="O1855">
            <v>29915000</v>
          </cell>
          <cell r="P1855">
            <v>1019712.93524</v>
          </cell>
          <cell r="Q1855">
            <v>0</v>
          </cell>
          <cell r="R1855">
            <v>0</v>
          </cell>
          <cell r="S1855">
            <v>0</v>
          </cell>
          <cell r="T1855">
            <v>0</v>
          </cell>
          <cell r="U1855">
            <v>0</v>
          </cell>
          <cell r="V1855">
            <v>0</v>
          </cell>
          <cell r="W1855">
            <v>0</v>
          </cell>
        </row>
        <row r="1856">
          <cell r="H1856" t="str">
            <v>800062545</v>
          </cell>
          <cell r="I1856" t="str">
            <v>PRELIMINARY ENGINEERING:</v>
          </cell>
          <cell r="J1856">
            <v>39873</v>
          </cell>
          <cell r="K1856" t="str">
            <v>E. Malouf</v>
          </cell>
          <cell r="M1856">
            <v>100</v>
          </cell>
          <cell r="N1856">
            <v>100</v>
          </cell>
          <cell r="O1856">
            <v>0</v>
          </cell>
          <cell r="P1856">
            <v>0</v>
          </cell>
          <cell r="Q1856">
            <v>0</v>
          </cell>
          <cell r="R1856">
            <v>0</v>
          </cell>
          <cell r="S1856">
            <v>0</v>
          </cell>
          <cell r="T1856">
            <v>0</v>
          </cell>
          <cell r="U1856">
            <v>0</v>
          </cell>
          <cell r="V1856">
            <v>0</v>
          </cell>
          <cell r="W1856">
            <v>0</v>
          </cell>
        </row>
        <row r="1857">
          <cell r="H1857" t="str">
            <v>800062546</v>
          </cell>
          <cell r="I1857" t="str">
            <v>ANTELOPE- WINDHUB (CONDEMNATION COST)</v>
          </cell>
          <cell r="J1857">
            <v>39873</v>
          </cell>
          <cell r="K1857" t="str">
            <v>E. Malouf</v>
          </cell>
          <cell r="M1857">
            <v>100</v>
          </cell>
          <cell r="N1857">
            <v>100</v>
          </cell>
          <cell r="O1857">
            <v>2000000</v>
          </cell>
          <cell r="P1857">
            <v>6414668.4645999996</v>
          </cell>
          <cell r="Q1857">
            <v>0</v>
          </cell>
          <cell r="R1857">
            <v>0</v>
          </cell>
          <cell r="S1857">
            <v>0</v>
          </cell>
          <cell r="T1857">
            <v>0</v>
          </cell>
          <cell r="U1857">
            <v>0</v>
          </cell>
          <cell r="V1857">
            <v>0</v>
          </cell>
          <cell r="W1857">
            <v>0</v>
          </cell>
        </row>
        <row r="1858">
          <cell r="H1858" t="str">
            <v>800062547</v>
          </cell>
          <cell r="I1858" t="str">
            <v>WINDHUB (TEHACHAPI: NO1) - HIGHWIND (TEHACHAPI, NO.2) 230KV T/L: CONSTRUCT       9.6 MILES T/L  SEGMENT 3</v>
          </cell>
          <cell r="J1858">
            <v>40268</v>
          </cell>
          <cell r="K1858" t="str">
            <v>E. Malouf</v>
          </cell>
          <cell r="M1858">
            <v>100</v>
          </cell>
          <cell r="N1858">
            <v>100</v>
          </cell>
          <cell r="O1858">
            <v>18116000</v>
          </cell>
          <cell r="P1858">
            <v>2971398.5531600001</v>
          </cell>
          <cell r="Q1858">
            <v>0</v>
          </cell>
          <cell r="R1858">
            <v>0</v>
          </cell>
          <cell r="S1858">
            <v>0</v>
          </cell>
          <cell r="T1858">
            <v>0</v>
          </cell>
          <cell r="U1858">
            <v>0</v>
          </cell>
          <cell r="V1858">
            <v>0</v>
          </cell>
          <cell r="W1858">
            <v>0</v>
          </cell>
        </row>
        <row r="1859">
          <cell r="H1859" t="str">
            <v>800062736</v>
          </cell>
          <cell r="I1859" t="str">
            <v>ANTELOPE: PROVIDE TERMINATION FACILITIES FOR THE ANTELOPE-  TEHACHAPI T/L SEGMENT 3</v>
          </cell>
          <cell r="J1859">
            <v>39873</v>
          </cell>
          <cell r="K1859" t="str">
            <v>E. Malouf</v>
          </cell>
          <cell r="M1859">
            <v>100</v>
          </cell>
          <cell r="N1859">
            <v>100</v>
          </cell>
          <cell r="O1859">
            <v>552000</v>
          </cell>
          <cell r="P1859">
            <v>0</v>
          </cell>
          <cell r="Q1859">
            <v>0</v>
          </cell>
          <cell r="R1859">
            <v>0</v>
          </cell>
          <cell r="S1859">
            <v>0</v>
          </cell>
          <cell r="T1859">
            <v>0</v>
          </cell>
          <cell r="U1859">
            <v>0</v>
          </cell>
          <cell r="V1859">
            <v>0</v>
          </cell>
          <cell r="W1859">
            <v>0</v>
          </cell>
        </row>
        <row r="1860">
          <cell r="H1860" t="str">
            <v>800062939</v>
          </cell>
          <cell r="I1860" t="str">
            <v>WINDHUB (TEHACHAPI: NO1) - HIGHWIND (TEHACHAPI, NO.2) 230KV T/L: CONSTRUCT       9.6 MILES T/L  SEGMENT 3</v>
          </cell>
          <cell r="J1860">
            <v>39873</v>
          </cell>
          <cell r="K1860" t="str">
            <v>E. Malouf</v>
          </cell>
          <cell r="M1860">
            <v>100</v>
          </cell>
          <cell r="N1860">
            <v>100</v>
          </cell>
          <cell r="O1860">
            <v>47473000</v>
          </cell>
          <cell r="P1860">
            <v>0</v>
          </cell>
          <cell r="Q1860">
            <v>0</v>
          </cell>
          <cell r="R1860">
            <v>0</v>
          </cell>
          <cell r="S1860">
            <v>0</v>
          </cell>
          <cell r="T1860">
            <v>0</v>
          </cell>
          <cell r="U1860">
            <v>0</v>
          </cell>
          <cell r="V1860">
            <v>0</v>
          </cell>
          <cell r="W1860">
            <v>0</v>
          </cell>
        </row>
        <row r="1861">
          <cell r="H1861" t="str">
            <v>800063658</v>
          </cell>
          <cell r="I1861" t="str">
            <v>HIGHWIND SUB (TEHACHAPI SUB #2): CONSTRUCT NEW 220KV SWITCHING FACILITIES TRANSFER OF FUNDS FROM PIN 4928, NOW COVERS SEGMENTS 1 ONLY SEGMENT 3</v>
          </cell>
          <cell r="J1861">
            <v>39873</v>
          </cell>
          <cell r="K1861" t="str">
            <v>E. Malouf</v>
          </cell>
          <cell r="M1861">
            <v>100</v>
          </cell>
          <cell r="N1861">
            <v>100</v>
          </cell>
          <cell r="O1861">
            <v>4804000</v>
          </cell>
          <cell r="P1861">
            <v>0</v>
          </cell>
          <cell r="Q1861">
            <v>0</v>
          </cell>
          <cell r="R1861">
            <v>0</v>
          </cell>
          <cell r="S1861">
            <v>0</v>
          </cell>
          <cell r="T1861">
            <v>0</v>
          </cell>
          <cell r="U1861">
            <v>0</v>
          </cell>
          <cell r="V1861">
            <v>0</v>
          </cell>
          <cell r="W1861">
            <v>0</v>
          </cell>
        </row>
        <row r="1862">
          <cell r="O1862">
            <v>102970000</v>
          </cell>
          <cell r="P1862">
            <v>10405779.953</v>
          </cell>
          <cell r="Q1862">
            <v>0</v>
          </cell>
          <cell r="R1862">
            <v>0</v>
          </cell>
          <cell r="S1862">
            <v>0</v>
          </cell>
          <cell r="T1862">
            <v>0</v>
          </cell>
          <cell r="U1862">
            <v>0</v>
          </cell>
          <cell r="V1862">
            <v>0</v>
          </cell>
          <cell r="W1862">
            <v>0</v>
          </cell>
        </row>
        <row r="1863">
          <cell r="I1863" t="str">
            <v>TRTP SEGMENT 4 COTTONWIND SUB</v>
          </cell>
          <cell r="J1863">
            <v>40756</v>
          </cell>
          <cell r="K1863" t="str">
            <v>T. Wilkens</v>
          </cell>
          <cell r="M1863">
            <v>100</v>
          </cell>
          <cell r="N1863">
            <v>100</v>
          </cell>
          <cell r="O1863">
            <v>0</v>
          </cell>
          <cell r="P1863">
            <v>0</v>
          </cell>
          <cell r="Q1863">
            <v>620000</v>
          </cell>
          <cell r="R1863">
            <v>0</v>
          </cell>
          <cell r="S1863">
            <v>0</v>
          </cell>
          <cell r="T1863">
            <v>0</v>
          </cell>
          <cell r="U1863">
            <v>0</v>
          </cell>
          <cell r="V1863">
            <v>0</v>
          </cell>
          <cell r="W1863">
            <v>0</v>
          </cell>
        </row>
        <row r="1864">
          <cell r="I1864" t="str">
            <v>TRTP SEGMENT 4 ANTELOPE SUB</v>
          </cell>
          <cell r="J1864">
            <v>40756</v>
          </cell>
          <cell r="K1864" t="str">
            <v>T. Wilkens</v>
          </cell>
          <cell r="M1864">
            <v>100</v>
          </cell>
          <cell r="N1864">
            <v>100</v>
          </cell>
          <cell r="O1864">
            <v>439999.98239999992</v>
          </cell>
          <cell r="P1864">
            <v>19280000</v>
          </cell>
          <cell r="Q1864">
            <v>16972000</v>
          </cell>
          <cell r="R1864">
            <v>0</v>
          </cell>
          <cell r="S1864">
            <v>0</v>
          </cell>
          <cell r="T1864">
            <v>0</v>
          </cell>
          <cell r="U1864">
            <v>0</v>
          </cell>
          <cell r="V1864">
            <v>0</v>
          </cell>
          <cell r="W1864">
            <v>0</v>
          </cell>
        </row>
        <row r="1865">
          <cell r="I1865" t="str">
            <v>TRTP SEGMENT 4 COTTONWIND-WHIRLWIND 230KV TL</v>
          </cell>
          <cell r="J1865">
            <v>40756</v>
          </cell>
          <cell r="K1865" t="str">
            <v>T. Wilkens</v>
          </cell>
          <cell r="M1865">
            <v>100</v>
          </cell>
          <cell r="N1865">
            <v>100</v>
          </cell>
          <cell r="O1865">
            <v>299999.98800000007</v>
          </cell>
          <cell r="P1865">
            <v>13635000</v>
          </cell>
          <cell r="Q1865">
            <v>11594000</v>
          </cell>
          <cell r="R1865">
            <v>0</v>
          </cell>
          <cell r="S1865">
            <v>0</v>
          </cell>
          <cell r="T1865">
            <v>0</v>
          </cell>
          <cell r="U1865">
            <v>0</v>
          </cell>
          <cell r="V1865">
            <v>0</v>
          </cell>
          <cell r="W1865">
            <v>0</v>
          </cell>
        </row>
        <row r="1866">
          <cell r="I1866" t="str">
            <v>TRTP SEGMENT 4 ANTELOPE SUB - INSTALL 1-500KV POSITION WITH 2-500KV CB'S.</v>
          </cell>
          <cell r="J1866">
            <v>40786</v>
          </cell>
          <cell r="K1866" t="str">
            <v>T. Wilkens</v>
          </cell>
          <cell r="M1866">
            <v>100</v>
          </cell>
          <cell r="N1866">
            <v>100</v>
          </cell>
          <cell r="O1866">
            <v>0</v>
          </cell>
          <cell r="P1866">
            <v>0</v>
          </cell>
          <cell r="Q1866">
            <v>6830000</v>
          </cell>
          <cell r="R1866">
            <v>0</v>
          </cell>
          <cell r="S1866">
            <v>0</v>
          </cell>
          <cell r="T1866">
            <v>0</v>
          </cell>
          <cell r="U1866">
            <v>0</v>
          </cell>
          <cell r="V1866">
            <v>0</v>
          </cell>
          <cell r="W1866">
            <v>0</v>
          </cell>
        </row>
        <row r="1867">
          <cell r="I1867" t="str">
            <v>TRTP SEGMENT 4 WHIRLWIND SUB</v>
          </cell>
          <cell r="J1867">
            <v>40756</v>
          </cell>
          <cell r="K1867" t="str">
            <v>T. Wilkens</v>
          </cell>
          <cell r="M1867">
            <v>100</v>
          </cell>
          <cell r="N1867">
            <v>100</v>
          </cell>
          <cell r="O1867">
            <v>0</v>
          </cell>
          <cell r="P1867">
            <v>0</v>
          </cell>
          <cell r="Q1867">
            <v>30200000</v>
          </cell>
          <cell r="R1867">
            <v>0</v>
          </cell>
          <cell r="S1867">
            <v>0</v>
          </cell>
          <cell r="T1867">
            <v>0</v>
          </cell>
          <cell r="U1867">
            <v>0</v>
          </cell>
          <cell r="V1867">
            <v>0</v>
          </cell>
          <cell r="W1867">
            <v>0</v>
          </cell>
        </row>
        <row r="1868">
          <cell r="I1868" t="str">
            <v>TRTP SEGMENT 4 PATH 26 LOOP</v>
          </cell>
          <cell r="J1868">
            <v>40756</v>
          </cell>
          <cell r="K1868" t="str">
            <v>T. Wilkens</v>
          </cell>
          <cell r="M1868">
            <v>100</v>
          </cell>
          <cell r="N1868">
            <v>100</v>
          </cell>
          <cell r="O1868">
            <v>112999.99547999997</v>
          </cell>
          <cell r="P1868">
            <v>5494000</v>
          </cell>
          <cell r="Q1868">
            <v>4599000</v>
          </cell>
          <cell r="R1868">
            <v>0</v>
          </cell>
          <cell r="S1868">
            <v>0</v>
          </cell>
          <cell r="T1868">
            <v>0</v>
          </cell>
          <cell r="U1868">
            <v>0</v>
          </cell>
          <cell r="V1868">
            <v>0</v>
          </cell>
          <cell r="W1868">
            <v>0</v>
          </cell>
        </row>
        <row r="1869">
          <cell r="I1869" t="str">
            <v>TRTP SEGMENT 4 ANTELOPE-WHIRLWIND 500KV TL</v>
          </cell>
          <cell r="J1869">
            <v>40756</v>
          </cell>
          <cell r="K1869" t="str">
            <v>T. Wilkens</v>
          </cell>
          <cell r="M1869">
            <v>0</v>
          </cell>
          <cell r="N1869">
            <v>0</v>
          </cell>
          <cell r="O1869">
            <v>0</v>
          </cell>
          <cell r="P1869">
            <v>0</v>
          </cell>
          <cell r="Q1869">
            <v>0</v>
          </cell>
          <cell r="R1869">
            <v>0</v>
          </cell>
          <cell r="S1869">
            <v>0</v>
          </cell>
          <cell r="T1869">
            <v>0</v>
          </cell>
          <cell r="U1869">
            <v>0</v>
          </cell>
          <cell r="V1869">
            <v>0</v>
          </cell>
          <cell r="W1869">
            <v>0</v>
          </cell>
        </row>
        <row r="1870">
          <cell r="O1870">
            <v>852999.96587999992</v>
          </cell>
          <cell r="P1870">
            <v>38409000</v>
          </cell>
          <cell r="Q1870">
            <v>70815000</v>
          </cell>
          <cell r="R1870">
            <v>0</v>
          </cell>
          <cell r="S1870">
            <v>0</v>
          </cell>
          <cell r="T1870">
            <v>0</v>
          </cell>
          <cell r="U1870">
            <v>0</v>
          </cell>
          <cell r="V1870">
            <v>0</v>
          </cell>
          <cell r="W1870">
            <v>0</v>
          </cell>
        </row>
        <row r="1871">
          <cell r="I1871" t="str">
            <v>TRTP SEGMENT 7: VINCENT SUB - PROTECTION &amp; CONTROL</v>
          </cell>
          <cell r="J1871">
            <v>40877</v>
          </cell>
          <cell r="K1871" t="str">
            <v>T. Wilkens</v>
          </cell>
          <cell r="M1871">
            <v>100</v>
          </cell>
          <cell r="N1871">
            <v>100</v>
          </cell>
          <cell r="O1871">
            <v>0</v>
          </cell>
          <cell r="P1871">
            <v>0</v>
          </cell>
          <cell r="Q1871">
            <v>320000</v>
          </cell>
          <cell r="R1871">
            <v>0</v>
          </cell>
          <cell r="S1871">
            <v>0</v>
          </cell>
          <cell r="T1871">
            <v>0</v>
          </cell>
          <cell r="U1871">
            <v>0</v>
          </cell>
          <cell r="V1871">
            <v>0</v>
          </cell>
          <cell r="W1871">
            <v>0</v>
          </cell>
        </row>
        <row r="1872">
          <cell r="I1872" t="str">
            <v>TRTP SEGMENT 7: NEW 27 MI. VINCENT-RIO HONDO #2 500KV T/L</v>
          </cell>
          <cell r="J1872">
            <v>40877</v>
          </cell>
          <cell r="K1872" t="str">
            <v>T. Wilkens</v>
          </cell>
          <cell r="M1872">
            <v>100</v>
          </cell>
          <cell r="N1872">
            <v>100</v>
          </cell>
          <cell r="O1872">
            <v>27999.998879999999</v>
          </cell>
          <cell r="P1872">
            <v>366000</v>
          </cell>
          <cell r="Q1872">
            <v>2139000</v>
          </cell>
          <cell r="R1872">
            <v>0</v>
          </cell>
          <cell r="S1872">
            <v>0</v>
          </cell>
          <cell r="T1872">
            <v>0</v>
          </cell>
          <cell r="U1872">
            <v>0</v>
          </cell>
          <cell r="V1872">
            <v>0</v>
          </cell>
          <cell r="W1872">
            <v>0</v>
          </cell>
        </row>
        <row r="1873">
          <cell r="I1873" t="str">
            <v>TRTP SEGMENT 7: NEW 16 MI DC MESA-DUARTE 500KV TL</v>
          </cell>
          <cell r="J1873">
            <v>41029</v>
          </cell>
          <cell r="K1873" t="str">
            <v>T. Wilkens</v>
          </cell>
          <cell r="M1873">
            <v>100</v>
          </cell>
          <cell r="N1873">
            <v>100</v>
          </cell>
          <cell r="O1873">
            <v>1211999.9515199999</v>
          </cell>
          <cell r="P1873">
            <v>15469000</v>
          </cell>
          <cell r="Q1873">
            <v>92602000</v>
          </cell>
          <cell r="R1873">
            <v>7333000</v>
          </cell>
          <cell r="S1873">
            <v>0</v>
          </cell>
          <cell r="T1873">
            <v>0</v>
          </cell>
          <cell r="U1873">
            <v>0</v>
          </cell>
          <cell r="V1873">
            <v>0</v>
          </cell>
          <cell r="W1873">
            <v>0</v>
          </cell>
        </row>
        <row r="1874">
          <cell r="I1874" t="str">
            <v>TRTP SEGMENT 7: REMOVE 16 MI. ANT-MESA 220KV TL</v>
          </cell>
          <cell r="J1874">
            <v>43585</v>
          </cell>
          <cell r="K1874" t="str">
            <v>T. Wilkens</v>
          </cell>
          <cell r="M1874">
            <v>100</v>
          </cell>
          <cell r="N1874">
            <v>100</v>
          </cell>
          <cell r="O1874">
            <v>0</v>
          </cell>
          <cell r="P1874">
            <v>7220000</v>
          </cell>
          <cell r="Q1874">
            <v>0</v>
          </cell>
          <cell r="R1874">
            <v>0</v>
          </cell>
          <cell r="S1874">
            <v>0</v>
          </cell>
          <cell r="T1874">
            <v>0</v>
          </cell>
          <cell r="U1874">
            <v>0</v>
          </cell>
          <cell r="V1874">
            <v>0</v>
          </cell>
          <cell r="W1874">
            <v>0</v>
          </cell>
        </row>
        <row r="1875">
          <cell r="I1875" t="str">
            <v>TRTP SEGMENT 7: RIO HONDO SUB - PROTECTION &amp; CONTROL</v>
          </cell>
          <cell r="J1875">
            <v>40877</v>
          </cell>
          <cell r="K1875" t="str">
            <v>T. Wilkens</v>
          </cell>
          <cell r="M1875">
            <v>100</v>
          </cell>
          <cell r="N1875">
            <v>100</v>
          </cell>
          <cell r="O1875">
            <v>0</v>
          </cell>
          <cell r="P1875">
            <v>0</v>
          </cell>
          <cell r="Q1875">
            <v>320000</v>
          </cell>
          <cell r="R1875">
            <v>0</v>
          </cell>
          <cell r="S1875">
            <v>0</v>
          </cell>
          <cell r="T1875">
            <v>0</v>
          </cell>
          <cell r="U1875">
            <v>0</v>
          </cell>
          <cell r="V1875">
            <v>0</v>
          </cell>
          <cell r="W1875">
            <v>0</v>
          </cell>
        </row>
        <row r="1876">
          <cell r="I1876" t="str">
            <v>TEHACHAPI TRTP SEGMENT 7: VARIOUS SUBTRANS</v>
          </cell>
          <cell r="J1876">
            <v>40391</v>
          </cell>
          <cell r="K1876" t="str">
            <v>T. Wilkens</v>
          </cell>
          <cell r="M1876">
            <v>0</v>
          </cell>
          <cell r="N1876">
            <v>0</v>
          </cell>
          <cell r="O1876">
            <v>1869999.9251999995</v>
          </cell>
          <cell r="P1876">
            <v>11670000</v>
          </cell>
          <cell r="Q1876">
            <v>0</v>
          </cell>
          <cell r="R1876">
            <v>0</v>
          </cell>
          <cell r="S1876">
            <v>0</v>
          </cell>
          <cell r="T1876">
            <v>0</v>
          </cell>
          <cell r="U1876">
            <v>0</v>
          </cell>
          <cell r="V1876">
            <v>0</v>
          </cell>
          <cell r="W1876">
            <v>0</v>
          </cell>
        </row>
        <row r="1877">
          <cell r="O1877">
            <v>3109999.8755999994</v>
          </cell>
          <cell r="P1877">
            <v>34725000</v>
          </cell>
          <cell r="Q1877">
            <v>95381000</v>
          </cell>
          <cell r="R1877">
            <v>7333000</v>
          </cell>
          <cell r="S1877">
            <v>0</v>
          </cell>
          <cell r="T1877">
            <v>0</v>
          </cell>
          <cell r="U1877">
            <v>0</v>
          </cell>
          <cell r="V1877">
            <v>0</v>
          </cell>
          <cell r="W1877">
            <v>0</v>
          </cell>
        </row>
        <row r="1878">
          <cell r="I1878" t="str">
            <v>TRTP SEGMENT 8: CONST 1.33 MI 220KV TL AT ROSE HILLS</v>
          </cell>
          <cell r="J1878">
            <v>40724</v>
          </cell>
          <cell r="K1878" t="str">
            <v>T. Wilkens</v>
          </cell>
          <cell r="M1878">
            <v>100</v>
          </cell>
          <cell r="N1878">
            <v>100</v>
          </cell>
          <cell r="O1878">
            <v>0</v>
          </cell>
          <cell r="P1878">
            <v>2840000</v>
          </cell>
          <cell r="Q1878">
            <v>4187000</v>
          </cell>
          <cell r="R1878">
            <v>0</v>
          </cell>
          <cell r="S1878">
            <v>0</v>
          </cell>
          <cell r="T1878">
            <v>0</v>
          </cell>
          <cell r="U1878">
            <v>0</v>
          </cell>
          <cell r="V1878">
            <v>0</v>
          </cell>
          <cell r="W1878">
            <v>0</v>
          </cell>
        </row>
        <row r="1879">
          <cell r="I1879" t="str">
            <v>TRTP SEGMENT 8: 220KV TL REMOVAL AT WATER TANK</v>
          </cell>
          <cell r="J1879">
            <v>40724</v>
          </cell>
          <cell r="K1879" t="str">
            <v>T. Wilkens</v>
          </cell>
          <cell r="M1879">
            <v>100</v>
          </cell>
          <cell r="N1879">
            <v>100</v>
          </cell>
          <cell r="O1879">
            <v>69999.997200000013</v>
          </cell>
          <cell r="P1879">
            <v>348000</v>
          </cell>
          <cell r="Q1879">
            <v>83000</v>
          </cell>
          <cell r="R1879">
            <v>0</v>
          </cell>
          <cell r="S1879">
            <v>0</v>
          </cell>
          <cell r="T1879">
            <v>0</v>
          </cell>
          <cell r="U1879">
            <v>0</v>
          </cell>
          <cell r="V1879">
            <v>0</v>
          </cell>
          <cell r="W1879">
            <v>0</v>
          </cell>
        </row>
        <row r="1880">
          <cell r="I1880" t="str">
            <v>TRTP SEGMENT 8: MIRA LOMA SUB - EQUIP 1 500KV LP</v>
          </cell>
          <cell r="J1880">
            <v>41090</v>
          </cell>
          <cell r="K1880" t="str">
            <v>T. Wilkens</v>
          </cell>
          <cell r="M1880">
            <v>100</v>
          </cell>
          <cell r="N1880">
            <v>100</v>
          </cell>
          <cell r="O1880">
            <v>0</v>
          </cell>
          <cell r="P1880">
            <v>113000</v>
          </cell>
          <cell r="Q1880">
            <v>4591000</v>
          </cell>
          <cell r="R1880">
            <v>1900000</v>
          </cell>
          <cell r="S1880">
            <v>0</v>
          </cell>
          <cell r="T1880">
            <v>0</v>
          </cell>
          <cell r="U1880">
            <v>0</v>
          </cell>
          <cell r="V1880">
            <v>0</v>
          </cell>
          <cell r="W1880">
            <v>0</v>
          </cell>
        </row>
        <row r="1881">
          <cell r="I1881" t="str">
            <v>TRTP SEGMENT 8: 220KV TL REMOVAL AT ROSE HILLS</v>
          </cell>
          <cell r="J1881">
            <v>40724</v>
          </cell>
          <cell r="K1881" t="str">
            <v>T. Wilkens</v>
          </cell>
          <cell r="M1881">
            <v>100</v>
          </cell>
          <cell r="N1881">
            <v>100</v>
          </cell>
          <cell r="O1881">
            <v>49999.998</v>
          </cell>
          <cell r="P1881">
            <v>252000</v>
          </cell>
          <cell r="Q1881">
            <v>60000</v>
          </cell>
          <cell r="R1881">
            <v>0</v>
          </cell>
          <cell r="S1881">
            <v>0</v>
          </cell>
          <cell r="T1881">
            <v>0</v>
          </cell>
          <cell r="U1881">
            <v>0</v>
          </cell>
          <cell r="V1881">
            <v>0</v>
          </cell>
          <cell r="W1881">
            <v>0</v>
          </cell>
        </row>
        <row r="1882">
          <cell r="I1882" t="str">
            <v>TRTP SEGMENT 8: CONST .44 MI 220KV TL AT W TANK</v>
          </cell>
          <cell r="J1882">
            <v>40724</v>
          </cell>
          <cell r="K1882" t="str">
            <v>T. Wilkens</v>
          </cell>
          <cell r="M1882">
            <v>100</v>
          </cell>
          <cell r="N1882">
            <v>100</v>
          </cell>
          <cell r="O1882">
            <v>0</v>
          </cell>
          <cell r="P1882">
            <v>420000</v>
          </cell>
          <cell r="Q1882">
            <v>2030000</v>
          </cell>
          <cell r="R1882">
            <v>0</v>
          </cell>
          <cell r="S1882">
            <v>0</v>
          </cell>
          <cell r="T1882">
            <v>0</v>
          </cell>
          <cell r="U1882">
            <v>0</v>
          </cell>
          <cell r="V1882">
            <v>0</v>
          </cell>
          <cell r="W1882">
            <v>0</v>
          </cell>
        </row>
        <row r="1883">
          <cell r="I1883" t="str">
            <v>TRTP SEGMENT 8: NEW 33 MI. VINCENT-ML 500KV TL</v>
          </cell>
          <cell r="J1883">
            <v>41029</v>
          </cell>
          <cell r="K1883" t="str">
            <v>T. Wilkens</v>
          </cell>
          <cell r="M1883">
            <v>100</v>
          </cell>
          <cell r="N1883">
            <v>100</v>
          </cell>
          <cell r="O1883">
            <v>0</v>
          </cell>
          <cell r="P1883">
            <v>42157000</v>
          </cell>
          <cell r="Q1883">
            <v>77134000</v>
          </cell>
          <cell r="R1883">
            <v>129261000</v>
          </cell>
          <cell r="S1883">
            <v>0</v>
          </cell>
          <cell r="T1883">
            <v>0</v>
          </cell>
          <cell r="U1883">
            <v>0</v>
          </cell>
          <cell r="V1883">
            <v>0</v>
          </cell>
          <cell r="W1883">
            <v>0</v>
          </cell>
        </row>
        <row r="1884">
          <cell r="I1884" t="str">
            <v>TRTP SEGMENT 8: CHINO SUB - PROTECTION CHANGES</v>
          </cell>
          <cell r="J1884">
            <v>40724</v>
          </cell>
          <cell r="K1884" t="str">
            <v>T. Wilkens</v>
          </cell>
          <cell r="M1884">
            <v>100</v>
          </cell>
          <cell r="N1884">
            <v>100</v>
          </cell>
          <cell r="O1884">
            <v>0</v>
          </cell>
          <cell r="P1884">
            <v>35000</v>
          </cell>
          <cell r="Q1884">
            <v>2005000</v>
          </cell>
          <cell r="R1884">
            <v>0</v>
          </cell>
          <cell r="S1884">
            <v>0</v>
          </cell>
          <cell r="T1884">
            <v>0</v>
          </cell>
          <cell r="U1884">
            <v>0</v>
          </cell>
          <cell r="V1884">
            <v>0</v>
          </cell>
          <cell r="W1884">
            <v>0</v>
          </cell>
        </row>
        <row r="1885">
          <cell r="I1885" t="str">
            <v>TRTP SEGMENT 8: REMOVAL OF CHINO-MESA 230KV TL</v>
          </cell>
          <cell r="J1885">
            <v>40329</v>
          </cell>
          <cell r="K1885" t="str">
            <v>T. Wilkens</v>
          </cell>
          <cell r="M1885">
            <v>100</v>
          </cell>
          <cell r="N1885">
            <v>100</v>
          </cell>
          <cell r="O1885">
            <v>279999.98880000005</v>
          </cell>
          <cell r="P1885">
            <v>1835000</v>
          </cell>
          <cell r="Q1885">
            <v>0</v>
          </cell>
          <cell r="R1885">
            <v>0</v>
          </cell>
          <cell r="S1885">
            <v>0</v>
          </cell>
          <cell r="T1885">
            <v>0</v>
          </cell>
          <cell r="U1885">
            <v>0</v>
          </cell>
          <cell r="V1885">
            <v>0</v>
          </cell>
          <cell r="W1885">
            <v>0</v>
          </cell>
        </row>
        <row r="1886">
          <cell r="I1886" t="str">
            <v>TRTP SEGMENT 8: REMOVAL OF CHINO-MIRA-LOMA 230KV</v>
          </cell>
          <cell r="J1886">
            <v>40329</v>
          </cell>
          <cell r="K1886" t="str">
            <v>T. Wilkens</v>
          </cell>
          <cell r="M1886">
            <v>100</v>
          </cell>
          <cell r="N1886">
            <v>100</v>
          </cell>
          <cell r="O1886">
            <v>299999.98800000007</v>
          </cell>
          <cell r="P1886">
            <v>2276000</v>
          </cell>
          <cell r="Q1886">
            <v>0</v>
          </cell>
          <cell r="R1886">
            <v>0</v>
          </cell>
          <cell r="S1886">
            <v>0</v>
          </cell>
          <cell r="T1886">
            <v>0</v>
          </cell>
          <cell r="U1886">
            <v>0</v>
          </cell>
          <cell r="V1886">
            <v>0</v>
          </cell>
          <cell r="W1886">
            <v>0</v>
          </cell>
        </row>
        <row r="1887">
          <cell r="I1887" t="str">
            <v>TRTP SEGMENT 8: CHINO-ML #S 1,2,3 230KV TL</v>
          </cell>
          <cell r="J1887">
            <v>40724</v>
          </cell>
          <cell r="K1887" t="str">
            <v>T. Wilkens</v>
          </cell>
          <cell r="M1887">
            <v>100</v>
          </cell>
          <cell r="N1887">
            <v>100</v>
          </cell>
          <cell r="O1887">
            <v>0</v>
          </cell>
          <cell r="P1887">
            <v>11475000</v>
          </cell>
          <cell r="Q1887">
            <v>15387000</v>
          </cell>
          <cell r="R1887">
            <v>0</v>
          </cell>
          <cell r="S1887">
            <v>0</v>
          </cell>
          <cell r="T1887">
            <v>0</v>
          </cell>
          <cell r="U1887">
            <v>0</v>
          </cell>
          <cell r="V1887">
            <v>0</v>
          </cell>
          <cell r="W1887">
            <v>0</v>
          </cell>
        </row>
        <row r="1888">
          <cell r="I1888" t="str">
            <v>CRE Costs:   Antelope Transmission Segment 8</v>
          </cell>
          <cell r="J1888">
            <v>40724</v>
          </cell>
          <cell r="N1888">
            <v>100</v>
          </cell>
          <cell r="O1888">
            <v>0</v>
          </cell>
          <cell r="P1888">
            <v>0</v>
          </cell>
        </row>
        <row r="1889">
          <cell r="I1889" t="str">
            <v>IT Work Element:  TRTP Segment 8</v>
          </cell>
          <cell r="J1889">
            <v>40724</v>
          </cell>
          <cell r="N1889">
            <v>100</v>
          </cell>
          <cell r="O1889">
            <v>0</v>
          </cell>
          <cell r="P1889">
            <v>0</v>
          </cell>
        </row>
        <row r="1890">
          <cell r="I1890" t="str">
            <v>TRTP SEGMENT 8: SUBTRANS</v>
          </cell>
          <cell r="J1890">
            <v>40391</v>
          </cell>
          <cell r="K1890" t="str">
            <v>T. Wilkens</v>
          </cell>
          <cell r="M1890">
            <v>0</v>
          </cell>
          <cell r="N1890">
            <v>0</v>
          </cell>
          <cell r="O1890">
            <v>1999999.92</v>
          </cell>
          <cell r="P1890">
            <v>17657000</v>
          </cell>
          <cell r="Q1890">
            <v>0</v>
          </cell>
          <cell r="R1890">
            <v>0</v>
          </cell>
          <cell r="S1890">
            <v>0</v>
          </cell>
          <cell r="T1890">
            <v>0</v>
          </cell>
          <cell r="U1890">
            <v>0</v>
          </cell>
          <cell r="V1890">
            <v>0</v>
          </cell>
          <cell r="W1890">
            <v>0</v>
          </cell>
        </row>
        <row r="1891">
          <cell r="O1891">
            <v>2699999.892</v>
          </cell>
          <cell r="P1891">
            <v>79408000</v>
          </cell>
          <cell r="Q1891">
            <v>105477000</v>
          </cell>
          <cell r="R1891">
            <v>131161000</v>
          </cell>
          <cell r="S1891">
            <v>0</v>
          </cell>
          <cell r="T1891">
            <v>0</v>
          </cell>
          <cell r="U1891">
            <v>0</v>
          </cell>
          <cell r="V1891">
            <v>0</v>
          </cell>
          <cell r="W1891">
            <v>0</v>
          </cell>
        </row>
        <row r="1892">
          <cell r="I1892" t="str">
            <v>TRTP SEGMENT 9: VINCENT SUB - EQUIP NEW 220KV POS</v>
          </cell>
          <cell r="J1892">
            <v>41061</v>
          </cell>
          <cell r="K1892" t="str">
            <v>T. Wilkens</v>
          </cell>
          <cell r="M1892">
            <v>100</v>
          </cell>
          <cell r="N1892">
            <v>100</v>
          </cell>
          <cell r="O1892">
            <v>449999.9819999999</v>
          </cell>
          <cell r="P1892">
            <v>2375000</v>
          </cell>
          <cell r="Q1892">
            <v>4485000</v>
          </cell>
          <cell r="R1892">
            <v>3000000</v>
          </cell>
          <cell r="S1892">
            <v>0</v>
          </cell>
          <cell r="T1892">
            <v>0</v>
          </cell>
          <cell r="U1892">
            <v>0</v>
          </cell>
          <cell r="V1892">
            <v>0</v>
          </cell>
          <cell r="W1892">
            <v>0</v>
          </cell>
        </row>
        <row r="1893">
          <cell r="I1893" t="str">
            <v>TRTP SEGMENT 9: WINDHUB SUB - 500KV SUB UPGRADE</v>
          </cell>
          <cell r="J1893">
            <v>41183</v>
          </cell>
          <cell r="K1893" t="str">
            <v>T. Wilkens</v>
          </cell>
          <cell r="M1893">
            <v>100</v>
          </cell>
          <cell r="N1893">
            <v>100</v>
          </cell>
          <cell r="O1893">
            <v>0</v>
          </cell>
          <cell r="P1893">
            <v>30516000</v>
          </cell>
          <cell r="Q1893">
            <v>71300000</v>
          </cell>
          <cell r="R1893">
            <v>11959000</v>
          </cell>
          <cell r="S1893">
            <v>0</v>
          </cell>
          <cell r="T1893">
            <v>0</v>
          </cell>
          <cell r="U1893">
            <v>0</v>
          </cell>
          <cell r="V1893">
            <v>0</v>
          </cell>
          <cell r="W1893">
            <v>0</v>
          </cell>
        </row>
        <row r="1894">
          <cell r="I1894" t="str">
            <v>TRTP SEGMENT 9: WINDHUB SUB - 500/220 KV UPGRADE</v>
          </cell>
          <cell r="J1894">
            <v>41518</v>
          </cell>
          <cell r="K1894" t="str">
            <v>T. Wilkens</v>
          </cell>
          <cell r="M1894">
            <v>100</v>
          </cell>
          <cell r="N1894">
            <v>100</v>
          </cell>
          <cell r="O1894">
            <v>0</v>
          </cell>
          <cell r="P1894">
            <v>0</v>
          </cell>
          <cell r="Q1894">
            <v>0</v>
          </cell>
          <cell r="R1894">
            <v>76283000</v>
          </cell>
          <cell r="S1894">
            <v>24777000</v>
          </cell>
          <cell r="T1894">
            <v>0</v>
          </cell>
          <cell r="U1894">
            <v>0</v>
          </cell>
          <cell r="V1894">
            <v>0</v>
          </cell>
          <cell r="W1894">
            <v>0</v>
          </cell>
        </row>
        <row r="1895">
          <cell r="I1895" t="str">
            <v>TRTP SEGMENT 9: WINDHUB SUB - 220KV SUB UPGRADE</v>
          </cell>
          <cell r="J1895">
            <v>39873</v>
          </cell>
          <cell r="K1895" t="str">
            <v>T. Wilkens</v>
          </cell>
          <cell r="M1895">
            <v>100</v>
          </cell>
          <cell r="N1895">
            <v>100</v>
          </cell>
          <cell r="O1895">
            <v>0</v>
          </cell>
          <cell r="P1895">
            <v>0</v>
          </cell>
          <cell r="Q1895">
            <v>0</v>
          </cell>
          <cell r="R1895">
            <v>0</v>
          </cell>
          <cell r="S1895">
            <v>0</v>
          </cell>
          <cell r="T1895">
            <v>0</v>
          </cell>
          <cell r="U1895">
            <v>0</v>
          </cell>
          <cell r="V1895">
            <v>0</v>
          </cell>
          <cell r="W1895">
            <v>0</v>
          </cell>
        </row>
        <row r="1896">
          <cell r="I1896" t="str">
            <v>TRTP SEGMENT 9: WHIRLWIND SUB - NEW 500/230KV SUB</v>
          </cell>
          <cell r="J1896">
            <v>40785</v>
          </cell>
          <cell r="K1896" t="str">
            <v>T. Wilkens</v>
          </cell>
          <cell r="M1896">
            <v>100</v>
          </cell>
          <cell r="N1896">
            <v>100</v>
          </cell>
          <cell r="O1896">
            <v>9599999.6160000023</v>
          </cell>
          <cell r="P1896">
            <v>15312000</v>
          </cell>
          <cell r="Q1896">
            <v>53038000</v>
          </cell>
          <cell r="R1896">
            <v>0</v>
          </cell>
          <cell r="S1896">
            <v>0</v>
          </cell>
          <cell r="T1896">
            <v>0</v>
          </cell>
          <cell r="U1896">
            <v>0</v>
          </cell>
          <cell r="V1896">
            <v>0</v>
          </cell>
          <cell r="W1896">
            <v>0</v>
          </cell>
        </row>
        <row r="1897">
          <cell r="I1897" t="str">
            <v>TRTP SEGMENT 9: VINCENT SUB - INST 600MVAR SVC</v>
          </cell>
          <cell r="J1897">
            <v>41518</v>
          </cell>
          <cell r="K1897" t="str">
            <v>T. Wilkens</v>
          </cell>
          <cell r="M1897">
            <v>100</v>
          </cell>
          <cell r="N1897">
            <v>100</v>
          </cell>
          <cell r="O1897">
            <v>0</v>
          </cell>
          <cell r="P1897">
            <v>0</v>
          </cell>
          <cell r="Q1897">
            <v>12447000</v>
          </cell>
          <cell r="R1897">
            <v>36430000</v>
          </cell>
          <cell r="S1897">
            <v>34504000</v>
          </cell>
          <cell r="T1897">
            <v>0</v>
          </cell>
          <cell r="U1897">
            <v>0</v>
          </cell>
          <cell r="V1897">
            <v>0</v>
          </cell>
          <cell r="W1897">
            <v>0</v>
          </cell>
        </row>
        <row r="1898">
          <cell r="I1898" t="str">
            <v>TRTP SEGMENT 9: VINCENT SUB - 500KV UPGRADE</v>
          </cell>
          <cell r="J1898">
            <v>40785</v>
          </cell>
          <cell r="K1898" t="str">
            <v>T. Wilkens</v>
          </cell>
          <cell r="M1898">
            <v>100</v>
          </cell>
          <cell r="N1898">
            <v>100</v>
          </cell>
          <cell r="O1898">
            <v>0</v>
          </cell>
          <cell r="P1898">
            <v>0</v>
          </cell>
          <cell r="Q1898">
            <v>8726000</v>
          </cell>
          <cell r="R1898">
            <v>0</v>
          </cell>
          <cell r="S1898">
            <v>0</v>
          </cell>
          <cell r="T1898">
            <v>0</v>
          </cell>
          <cell r="U1898">
            <v>0</v>
          </cell>
          <cell r="V1898">
            <v>0</v>
          </cell>
          <cell r="W1898">
            <v>0</v>
          </cell>
        </row>
        <row r="1899">
          <cell r="I1899" t="str">
            <v>TRTP SEGMENT 9: VINCENT SUB - EXTEND 500KV &amp; 220KV RACKS</v>
          </cell>
          <cell r="J1899">
            <v>40633</v>
          </cell>
          <cell r="K1899" t="str">
            <v>T. Wilkens</v>
          </cell>
          <cell r="M1899">
            <v>100</v>
          </cell>
          <cell r="N1899">
            <v>100</v>
          </cell>
          <cell r="O1899">
            <v>699999.97199999995</v>
          </cell>
          <cell r="P1899">
            <v>6298000</v>
          </cell>
          <cell r="Q1899">
            <v>10070000</v>
          </cell>
          <cell r="R1899">
            <v>0</v>
          </cell>
          <cell r="S1899">
            <v>0</v>
          </cell>
          <cell r="T1899">
            <v>0</v>
          </cell>
          <cell r="U1899">
            <v>0</v>
          </cell>
          <cell r="V1899">
            <v>0</v>
          </cell>
          <cell r="W1899">
            <v>0</v>
          </cell>
        </row>
        <row r="1900">
          <cell r="I1900" t="str">
            <v>TRTP SEGMENT 9: REMOVAL AT SUBSTATION</v>
          </cell>
          <cell r="J1900">
            <v>40451</v>
          </cell>
          <cell r="K1900" t="str">
            <v>T. Wilkens</v>
          </cell>
          <cell r="M1900">
            <v>100</v>
          </cell>
          <cell r="N1900">
            <v>100</v>
          </cell>
          <cell r="O1900">
            <v>0</v>
          </cell>
          <cell r="P1900">
            <v>640000</v>
          </cell>
          <cell r="Q1900">
            <v>0</v>
          </cell>
          <cell r="R1900">
            <v>0</v>
          </cell>
          <cell r="S1900">
            <v>0</v>
          </cell>
          <cell r="T1900">
            <v>0</v>
          </cell>
          <cell r="U1900">
            <v>0</v>
          </cell>
          <cell r="V1900">
            <v>0</v>
          </cell>
          <cell r="W1900">
            <v>0</v>
          </cell>
        </row>
        <row r="1901">
          <cell r="I1901" t="str">
            <v>TRTP SEGMENT 9: GOULD SUB - EQUIP 220KV POSITIONS</v>
          </cell>
          <cell r="J1901">
            <v>41579</v>
          </cell>
          <cell r="K1901" t="str">
            <v>T. Wilkens</v>
          </cell>
          <cell r="M1901">
            <v>100</v>
          </cell>
          <cell r="N1901">
            <v>100</v>
          </cell>
          <cell r="O1901">
            <v>0</v>
          </cell>
          <cell r="P1901">
            <v>0</v>
          </cell>
          <cell r="Q1901">
            <v>0</v>
          </cell>
          <cell r="R1901">
            <v>0</v>
          </cell>
          <cell r="S1901">
            <v>4220000</v>
          </cell>
          <cell r="T1901">
            <v>0</v>
          </cell>
          <cell r="U1901">
            <v>0</v>
          </cell>
          <cell r="V1901">
            <v>0</v>
          </cell>
          <cell r="W1901">
            <v>0</v>
          </cell>
        </row>
        <row r="1902">
          <cell r="I1902" t="str">
            <v>TRTP SEGMENT 9: VINCENT SUB - INST 500/220KV TRANSF</v>
          </cell>
          <cell r="J1902">
            <v>41000</v>
          </cell>
          <cell r="K1902" t="str">
            <v>T. Wilkens</v>
          </cell>
          <cell r="M1902">
            <v>100</v>
          </cell>
          <cell r="N1902">
            <v>100</v>
          </cell>
          <cell r="O1902">
            <v>0</v>
          </cell>
          <cell r="P1902">
            <v>10192000</v>
          </cell>
          <cell r="Q1902">
            <v>24742000</v>
          </cell>
          <cell r="R1902">
            <v>16339000</v>
          </cell>
          <cell r="S1902">
            <v>0</v>
          </cell>
          <cell r="T1902">
            <v>0</v>
          </cell>
          <cell r="U1902">
            <v>0</v>
          </cell>
          <cell r="V1902">
            <v>0</v>
          </cell>
          <cell r="W1902">
            <v>0</v>
          </cell>
        </row>
        <row r="1903">
          <cell r="I1903" t="str">
            <v>TRTP SEGMENT 9: ANTELOPE SUB - 500KV SUB UPGRADE</v>
          </cell>
          <cell r="J1903">
            <v>40308</v>
          </cell>
          <cell r="K1903" t="str">
            <v>T. Wilkens</v>
          </cell>
          <cell r="M1903">
            <v>100</v>
          </cell>
          <cell r="N1903">
            <v>100</v>
          </cell>
          <cell r="O1903">
            <v>5394999.7841999987</v>
          </cell>
          <cell r="P1903">
            <v>60581000</v>
          </cell>
          <cell r="Q1903">
            <v>0</v>
          </cell>
          <cell r="R1903">
            <v>0</v>
          </cell>
          <cell r="S1903">
            <v>0</v>
          </cell>
          <cell r="T1903">
            <v>0</v>
          </cell>
          <cell r="U1903">
            <v>0</v>
          </cell>
          <cell r="V1903">
            <v>0</v>
          </cell>
          <cell r="W1903">
            <v>0</v>
          </cell>
        </row>
        <row r="1904">
          <cell r="I1904" t="str">
            <v>TRTP SEGMENT 9: ANTELOPE SUB - 500KV UPGRADE</v>
          </cell>
          <cell r="J1904">
            <v>40756</v>
          </cell>
          <cell r="K1904" t="str">
            <v>T. Wilkens</v>
          </cell>
          <cell r="M1904">
            <v>100</v>
          </cell>
          <cell r="N1904">
            <v>100</v>
          </cell>
          <cell r="O1904">
            <v>0</v>
          </cell>
          <cell r="P1904">
            <v>0</v>
          </cell>
          <cell r="Q1904">
            <v>7665000</v>
          </cell>
          <cell r="R1904">
            <v>0</v>
          </cell>
          <cell r="S1904">
            <v>0</v>
          </cell>
          <cell r="T1904">
            <v>0</v>
          </cell>
          <cell r="U1904">
            <v>0</v>
          </cell>
          <cell r="V1904">
            <v>0</v>
          </cell>
          <cell r="W1904">
            <v>0</v>
          </cell>
        </row>
        <row r="1905">
          <cell r="I1905" t="str">
            <v>TRTP SEGMENT 9: ANTELOPE SUB - CONST 500KV SWYD</v>
          </cell>
          <cell r="J1905">
            <v>41579</v>
          </cell>
          <cell r="K1905" t="str">
            <v>T. Wilkens</v>
          </cell>
          <cell r="M1905">
            <v>100</v>
          </cell>
          <cell r="N1905">
            <v>100</v>
          </cell>
          <cell r="O1905">
            <v>0</v>
          </cell>
          <cell r="P1905">
            <v>0</v>
          </cell>
          <cell r="Q1905">
            <v>0</v>
          </cell>
          <cell r="R1905">
            <v>31232000</v>
          </cell>
          <cell r="S1905">
            <v>41765000</v>
          </cell>
          <cell r="T1905">
            <v>0</v>
          </cell>
          <cell r="U1905">
            <v>0</v>
          </cell>
          <cell r="V1905">
            <v>0</v>
          </cell>
          <cell r="W1905">
            <v>0</v>
          </cell>
        </row>
        <row r="1906">
          <cell r="I1906" t="str">
            <v>TRTP SEGMENT 9: ANTELOPE SUB - EXTEND 500KV &amp; 220KV RACKS</v>
          </cell>
          <cell r="J1906">
            <v>40787</v>
          </cell>
          <cell r="K1906" t="str">
            <v>T. Wilkens</v>
          </cell>
          <cell r="M1906">
            <v>100</v>
          </cell>
          <cell r="N1906">
            <v>100</v>
          </cell>
          <cell r="O1906">
            <v>0</v>
          </cell>
          <cell r="P1906">
            <v>0</v>
          </cell>
          <cell r="Q1906">
            <v>12718000</v>
          </cell>
          <cell r="R1906">
            <v>0</v>
          </cell>
          <cell r="S1906">
            <v>0</v>
          </cell>
          <cell r="T1906">
            <v>0</v>
          </cell>
          <cell r="U1906">
            <v>0</v>
          </cell>
          <cell r="V1906">
            <v>0</v>
          </cell>
          <cell r="W1906">
            <v>0</v>
          </cell>
        </row>
        <row r="1907">
          <cell r="O1907">
            <v>20144999.194200002</v>
          </cell>
          <cell r="P1907">
            <v>125914000</v>
          </cell>
          <cell r="Q1907">
            <v>201191000</v>
          </cell>
          <cell r="R1907">
            <v>175243000</v>
          </cell>
          <cell r="S1907">
            <v>105266000</v>
          </cell>
          <cell r="T1907">
            <v>0</v>
          </cell>
          <cell r="U1907">
            <v>0</v>
          </cell>
          <cell r="V1907">
            <v>0</v>
          </cell>
          <cell r="W1907">
            <v>0</v>
          </cell>
        </row>
        <row r="1908">
          <cell r="I1908" t="str">
            <v>TRTP SEGMENT 10: WHIRLWIND-WINDHUB 500KV TL</v>
          </cell>
          <cell r="J1908">
            <v>40847</v>
          </cell>
          <cell r="K1908" t="str">
            <v>T. Wilkens</v>
          </cell>
          <cell r="M1908">
            <v>100</v>
          </cell>
          <cell r="N1908">
            <v>100</v>
          </cell>
          <cell r="O1908">
            <v>519999.97919999989</v>
          </cell>
          <cell r="P1908">
            <v>21576000</v>
          </cell>
          <cell r="Q1908">
            <v>25620000</v>
          </cell>
          <cell r="R1908">
            <v>0</v>
          </cell>
          <cell r="S1908">
            <v>0</v>
          </cell>
          <cell r="T1908">
            <v>0</v>
          </cell>
          <cell r="U1908">
            <v>0</v>
          </cell>
          <cell r="V1908">
            <v>0</v>
          </cell>
          <cell r="W1908">
            <v>0</v>
          </cell>
        </row>
        <row r="1909">
          <cell r="I1909" t="str">
            <v>TRTP SEGMENT 10: WHIRLWIND SUB - EQUIP 1 500KV LP</v>
          </cell>
          <cell r="J1909">
            <v>40847</v>
          </cell>
          <cell r="K1909" t="str">
            <v>T. Wilkens</v>
          </cell>
          <cell r="M1909">
            <v>100</v>
          </cell>
          <cell r="N1909">
            <v>100</v>
          </cell>
          <cell r="O1909">
            <v>0</v>
          </cell>
          <cell r="P1909">
            <v>0</v>
          </cell>
          <cell r="Q1909">
            <v>12410000</v>
          </cell>
          <cell r="R1909">
            <v>0</v>
          </cell>
          <cell r="S1909">
            <v>0</v>
          </cell>
          <cell r="T1909">
            <v>0</v>
          </cell>
          <cell r="U1909">
            <v>0</v>
          </cell>
          <cell r="V1909">
            <v>0</v>
          </cell>
          <cell r="W1909">
            <v>0</v>
          </cell>
        </row>
        <row r="1910">
          <cell r="I1910" t="str">
            <v>CRE Costs:  Tehachapi Renewable Trans Segment 10  (15 miles)</v>
          </cell>
          <cell r="J1910">
            <v>40847</v>
          </cell>
          <cell r="N1910">
            <v>100</v>
          </cell>
          <cell r="O1910">
            <v>0</v>
          </cell>
          <cell r="P1910">
            <v>0</v>
          </cell>
        </row>
        <row r="1911">
          <cell r="I1911" t="str">
            <v>TRTP SEGMENT 10: WINDHUB SUB - EQUIP 1 500KV LP</v>
          </cell>
          <cell r="J1911">
            <v>40847</v>
          </cell>
          <cell r="K1911" t="str">
            <v>T. Wilkens</v>
          </cell>
          <cell r="M1911">
            <v>100</v>
          </cell>
          <cell r="N1911">
            <v>100</v>
          </cell>
          <cell r="O1911">
            <v>0</v>
          </cell>
          <cell r="P1911">
            <v>0</v>
          </cell>
          <cell r="Q1911">
            <v>10353000</v>
          </cell>
          <cell r="R1911">
            <v>0</v>
          </cell>
          <cell r="S1911">
            <v>0</v>
          </cell>
          <cell r="T1911">
            <v>0</v>
          </cell>
          <cell r="U1911">
            <v>0</v>
          </cell>
          <cell r="V1911">
            <v>0</v>
          </cell>
          <cell r="W1911">
            <v>0</v>
          </cell>
        </row>
        <row r="1912">
          <cell r="O1912">
            <v>519999.97919999989</v>
          </cell>
          <cell r="P1912">
            <v>21576000</v>
          </cell>
          <cell r="Q1912">
            <v>48383000</v>
          </cell>
          <cell r="R1912">
            <v>0</v>
          </cell>
          <cell r="S1912">
            <v>0</v>
          </cell>
          <cell r="T1912">
            <v>0</v>
          </cell>
          <cell r="U1912">
            <v>0</v>
          </cell>
          <cell r="V1912">
            <v>0</v>
          </cell>
          <cell r="W1912">
            <v>0</v>
          </cell>
        </row>
        <row r="1913">
          <cell r="I1913" t="str">
            <v>TRTP SEGMENT 11:18 MI. NEW MESA-GOULD 220KV TL</v>
          </cell>
          <cell r="J1913">
            <v>41608</v>
          </cell>
          <cell r="K1913" t="str">
            <v>T. Wilkens</v>
          </cell>
          <cell r="M1913">
            <v>100</v>
          </cell>
          <cell r="N1913">
            <v>100</v>
          </cell>
          <cell r="O1913">
            <v>134999.99460000003</v>
          </cell>
          <cell r="P1913">
            <v>355000</v>
          </cell>
          <cell r="Q1913">
            <v>3940000</v>
          </cell>
          <cell r="R1913">
            <v>5525000</v>
          </cell>
          <cell r="S1913">
            <v>11577000</v>
          </cell>
          <cell r="T1913">
            <v>0</v>
          </cell>
          <cell r="U1913">
            <v>0</v>
          </cell>
          <cell r="V1913">
            <v>0</v>
          </cell>
          <cell r="W1913">
            <v>0</v>
          </cell>
        </row>
        <row r="1914">
          <cell r="I1914" t="str">
            <v>TRTP SEGMENT 11: PARDEE SUB - ADD PROTECTION</v>
          </cell>
          <cell r="J1914">
            <v>41090</v>
          </cell>
          <cell r="K1914" t="str">
            <v>T. Wilkens</v>
          </cell>
          <cell r="M1914">
            <v>100</v>
          </cell>
          <cell r="N1914">
            <v>100</v>
          </cell>
          <cell r="O1914">
            <v>0</v>
          </cell>
          <cell r="P1914">
            <v>0</v>
          </cell>
          <cell r="Q1914">
            <v>0</v>
          </cell>
          <cell r="R1914">
            <v>360000</v>
          </cell>
          <cell r="S1914">
            <v>0</v>
          </cell>
          <cell r="T1914">
            <v>0</v>
          </cell>
          <cell r="U1914">
            <v>0</v>
          </cell>
          <cell r="V1914">
            <v>0</v>
          </cell>
          <cell r="W1914">
            <v>0</v>
          </cell>
        </row>
        <row r="1915">
          <cell r="I1915" t="str">
            <v>TRTP SEGMENT 11: MESA SUB - EQUIP 220KV LP</v>
          </cell>
          <cell r="J1915">
            <v>41608</v>
          </cell>
          <cell r="K1915" t="str">
            <v>T. Wilkens</v>
          </cell>
          <cell r="M1915">
            <v>100</v>
          </cell>
          <cell r="N1915">
            <v>100</v>
          </cell>
          <cell r="O1915">
            <v>0</v>
          </cell>
          <cell r="P1915">
            <v>0</v>
          </cell>
          <cell r="Q1915">
            <v>0</v>
          </cell>
          <cell r="R1915">
            <v>0</v>
          </cell>
          <cell r="S1915">
            <v>4860000</v>
          </cell>
          <cell r="T1915">
            <v>0</v>
          </cell>
          <cell r="U1915">
            <v>0</v>
          </cell>
          <cell r="V1915">
            <v>0</v>
          </cell>
          <cell r="W1915">
            <v>0</v>
          </cell>
        </row>
        <row r="1916">
          <cell r="I1916" t="str">
            <v>TRTP SEGMENT 11:18.6 MI. MESA-VINCENT #1 500KV TL</v>
          </cell>
          <cell r="J1916">
            <v>41608</v>
          </cell>
          <cell r="K1916" t="str">
            <v>T. Wilkens</v>
          </cell>
          <cell r="M1916">
            <v>100</v>
          </cell>
          <cell r="N1916">
            <v>100</v>
          </cell>
          <cell r="O1916">
            <v>339999.98639999999</v>
          </cell>
          <cell r="P1916">
            <v>926000</v>
          </cell>
          <cell r="Q1916">
            <v>10478000</v>
          </cell>
          <cell r="R1916">
            <v>29902000</v>
          </cell>
          <cell r="S1916">
            <v>17914000</v>
          </cell>
          <cell r="T1916">
            <v>0</v>
          </cell>
          <cell r="U1916">
            <v>0</v>
          </cell>
          <cell r="V1916">
            <v>0</v>
          </cell>
          <cell r="W1916">
            <v>0</v>
          </cell>
        </row>
        <row r="1917">
          <cell r="I1917" t="str">
            <v>TRTP SEGMENT 11: EAGLE ROCK SUB - ADD PROTECTION</v>
          </cell>
          <cell r="J1917">
            <v>41090</v>
          </cell>
          <cell r="K1917" t="str">
            <v>T. Wilkens</v>
          </cell>
          <cell r="M1917">
            <v>100</v>
          </cell>
          <cell r="N1917">
            <v>100</v>
          </cell>
          <cell r="O1917">
            <v>0</v>
          </cell>
          <cell r="P1917">
            <v>0</v>
          </cell>
          <cell r="Q1917">
            <v>0</v>
          </cell>
          <cell r="R1917">
            <v>338000</v>
          </cell>
          <cell r="S1917">
            <v>0</v>
          </cell>
          <cell r="T1917">
            <v>0</v>
          </cell>
          <cell r="U1917">
            <v>0</v>
          </cell>
          <cell r="V1917">
            <v>0</v>
          </cell>
          <cell r="W1917">
            <v>0</v>
          </cell>
        </row>
        <row r="1918">
          <cell r="I1918" t="str">
            <v>TRTP SEGMENT 11:REMOVE 18.6 MI EAGLE ROCK-PARDEE TL</v>
          </cell>
          <cell r="J1918">
            <v>41182</v>
          </cell>
          <cell r="K1918" t="str">
            <v>T. Wilkens</v>
          </cell>
          <cell r="M1918">
            <v>100</v>
          </cell>
          <cell r="N1918">
            <v>100</v>
          </cell>
          <cell r="O1918">
            <v>0</v>
          </cell>
          <cell r="P1918">
            <v>0</v>
          </cell>
          <cell r="Q1918">
            <v>3260000</v>
          </cell>
          <cell r="R1918">
            <v>3905000</v>
          </cell>
          <cell r="S1918">
            <v>0</v>
          </cell>
          <cell r="T1918">
            <v>0</v>
          </cell>
          <cell r="U1918">
            <v>0</v>
          </cell>
          <cell r="V1918">
            <v>0</v>
          </cell>
          <cell r="W1918">
            <v>0</v>
          </cell>
        </row>
        <row r="1919">
          <cell r="I1919" t="str">
            <v>TRTP SEGMENT 11:CONNECT TO VINCENT &amp; EAGLE ROCK TO GOULD</v>
          </cell>
          <cell r="J1919">
            <v>41061</v>
          </cell>
          <cell r="K1919" t="str">
            <v>T. Wilkens</v>
          </cell>
          <cell r="M1919">
            <v>100</v>
          </cell>
          <cell r="N1919">
            <v>100</v>
          </cell>
          <cell r="O1919">
            <v>49999.998</v>
          </cell>
          <cell r="P1919">
            <v>127000</v>
          </cell>
          <cell r="Q1919">
            <v>1343000</v>
          </cell>
          <cell r="R1919">
            <v>4892000</v>
          </cell>
          <cell r="S1919">
            <v>0</v>
          </cell>
          <cell r="T1919">
            <v>0</v>
          </cell>
          <cell r="U1919">
            <v>0</v>
          </cell>
          <cell r="V1919">
            <v>0</v>
          </cell>
          <cell r="W1919">
            <v>0</v>
          </cell>
        </row>
        <row r="1920">
          <cell r="I1920" t="str">
            <v>TRTP SEGMENT 11: GOULD SUB - EQUIP 1 220KV LP</v>
          </cell>
          <cell r="J1920">
            <v>41090</v>
          </cell>
          <cell r="K1920" t="str">
            <v>T. Wilkens</v>
          </cell>
          <cell r="M1920">
            <v>100</v>
          </cell>
          <cell r="N1920">
            <v>100</v>
          </cell>
          <cell r="O1920">
            <v>0</v>
          </cell>
          <cell r="P1920">
            <v>0</v>
          </cell>
          <cell r="Q1920">
            <v>0</v>
          </cell>
          <cell r="R1920">
            <v>2730000</v>
          </cell>
          <cell r="S1920">
            <v>0</v>
          </cell>
          <cell r="T1920">
            <v>0</v>
          </cell>
          <cell r="U1920">
            <v>0</v>
          </cell>
          <cell r="V1920">
            <v>0</v>
          </cell>
          <cell r="W1920">
            <v>0</v>
          </cell>
        </row>
        <row r="1921">
          <cell r="O1921">
            <v>524999.97900000005</v>
          </cell>
          <cell r="P1921">
            <v>1408000</v>
          </cell>
          <cell r="Q1921">
            <v>19021000</v>
          </cell>
          <cell r="R1921">
            <v>47652000</v>
          </cell>
          <cell r="S1921">
            <v>34351000</v>
          </cell>
          <cell r="T1921">
            <v>0</v>
          </cell>
          <cell r="U1921">
            <v>0</v>
          </cell>
          <cell r="V1921">
            <v>0</v>
          </cell>
          <cell r="W1921">
            <v>0</v>
          </cell>
        </row>
        <row r="1922">
          <cell r="I1922" t="str">
            <v>GREEN BORDERS (NEW CONTROL SUB…)</v>
          </cell>
          <cell r="J1922">
            <v>42004</v>
          </cell>
          <cell r="K1922" t="str">
            <v>S.V. Murthy</v>
          </cell>
          <cell r="M1922">
            <v>100</v>
          </cell>
          <cell r="N1922">
            <v>100</v>
          </cell>
          <cell r="O1922">
            <v>0</v>
          </cell>
          <cell r="P1922">
            <v>3210009.24</v>
          </cell>
          <cell r="Q1922">
            <v>0</v>
          </cell>
          <cell r="R1922">
            <v>87957091.309350193</v>
          </cell>
          <cell r="S1922">
            <v>151143624.83344996</v>
          </cell>
          <cell r="T1922">
            <v>100000000</v>
          </cell>
          <cell r="U1922">
            <v>0</v>
          </cell>
          <cell r="V1922">
            <v>0</v>
          </cell>
          <cell r="W1922">
            <v>0</v>
          </cell>
        </row>
        <row r="1923">
          <cell r="O1923">
            <v>0</v>
          </cell>
          <cell r="P1923">
            <v>3210009.24</v>
          </cell>
          <cell r="Q1923">
            <v>0</v>
          </cell>
          <cell r="R1923">
            <v>87957091.309350193</v>
          </cell>
          <cell r="S1923">
            <v>151143624.83344996</v>
          </cell>
          <cell r="T1923">
            <v>100000000</v>
          </cell>
          <cell r="U1923">
            <v>0</v>
          </cell>
          <cell r="V1923">
            <v>0</v>
          </cell>
          <cell r="W1923">
            <v>0</v>
          </cell>
        </row>
        <row r="1924">
          <cell r="I1924" t="str">
            <v>ACTON SUB:</v>
          </cell>
          <cell r="J1924">
            <v>40695</v>
          </cell>
          <cell r="K1924" t="e">
            <v>#N/A</v>
          </cell>
          <cell r="M1924">
            <v>0</v>
          </cell>
          <cell r="N1924">
            <v>0</v>
          </cell>
          <cell r="O1924">
            <v>500000</v>
          </cell>
          <cell r="P1924">
            <v>3500000</v>
          </cell>
          <cell r="Q1924">
            <v>3500000</v>
          </cell>
          <cell r="R1924">
            <v>0</v>
          </cell>
          <cell r="S1924">
            <v>0</v>
          </cell>
          <cell r="T1924">
            <v>0</v>
          </cell>
          <cell r="U1924">
            <v>0</v>
          </cell>
          <cell r="V1924">
            <v>0</v>
          </cell>
          <cell r="W1924">
            <v>0</v>
          </cell>
        </row>
        <row r="1925">
          <cell r="O1925">
            <v>500000</v>
          </cell>
          <cell r="P1925">
            <v>3500000</v>
          </cell>
          <cell r="Q1925">
            <v>3500000</v>
          </cell>
          <cell r="R1925">
            <v>0</v>
          </cell>
          <cell r="S1925">
            <v>0</v>
          </cell>
          <cell r="T1925">
            <v>0</v>
          </cell>
          <cell r="U1925">
            <v>0</v>
          </cell>
          <cell r="V1925">
            <v>0</v>
          </cell>
          <cell r="W1925">
            <v>0</v>
          </cell>
        </row>
        <row r="1926">
          <cell r="I1926" t="str">
            <v>HELIJET</v>
          </cell>
          <cell r="J1926">
            <v>40695</v>
          </cell>
          <cell r="K1926" t="str">
            <v>E. De La Cruz</v>
          </cell>
          <cell r="M1926">
            <v>0</v>
          </cell>
          <cell r="N1926">
            <v>0</v>
          </cell>
          <cell r="O1926">
            <v>0</v>
          </cell>
          <cell r="P1926">
            <v>200000</v>
          </cell>
          <cell r="Q1926">
            <v>300000</v>
          </cell>
          <cell r="R1926">
            <v>0</v>
          </cell>
          <cell r="S1926">
            <v>0</v>
          </cell>
          <cell r="T1926">
            <v>0</v>
          </cell>
          <cell r="U1926">
            <v>0</v>
          </cell>
          <cell r="V1926">
            <v>0</v>
          </cell>
          <cell r="W1926">
            <v>0</v>
          </cell>
        </row>
        <row r="1927">
          <cell r="I1927" t="str">
            <v>OASIS</v>
          </cell>
          <cell r="J1927">
            <v>40695</v>
          </cell>
          <cell r="K1927" t="str">
            <v>E. De La Cruz</v>
          </cell>
          <cell r="M1927">
            <v>0</v>
          </cell>
          <cell r="N1927">
            <v>0</v>
          </cell>
          <cell r="O1927">
            <v>0</v>
          </cell>
          <cell r="P1927">
            <v>200000</v>
          </cell>
          <cell r="Q1927">
            <v>300000</v>
          </cell>
          <cell r="R1927">
            <v>0</v>
          </cell>
          <cell r="S1927">
            <v>0</v>
          </cell>
          <cell r="T1927">
            <v>0</v>
          </cell>
          <cell r="U1927">
            <v>0</v>
          </cell>
          <cell r="V1927">
            <v>0</v>
          </cell>
          <cell r="W1927">
            <v>0</v>
          </cell>
        </row>
        <row r="1928">
          <cell r="I1928" t="str">
            <v>PALMDALE</v>
          </cell>
          <cell r="J1928">
            <v>40695</v>
          </cell>
          <cell r="K1928" t="str">
            <v>E. De La Cruz</v>
          </cell>
          <cell r="M1928">
            <v>0</v>
          </cell>
          <cell r="N1928">
            <v>0</v>
          </cell>
          <cell r="O1928">
            <v>0</v>
          </cell>
          <cell r="P1928">
            <v>200000</v>
          </cell>
          <cell r="Q1928">
            <v>300000</v>
          </cell>
          <cell r="R1928">
            <v>0</v>
          </cell>
          <cell r="S1928">
            <v>0</v>
          </cell>
          <cell r="T1928">
            <v>0</v>
          </cell>
          <cell r="U1928">
            <v>0</v>
          </cell>
          <cell r="V1928">
            <v>0</v>
          </cell>
          <cell r="W1928">
            <v>0</v>
          </cell>
        </row>
        <row r="1929">
          <cell r="I1929" t="str">
            <v>LANCASTER</v>
          </cell>
          <cell r="J1929">
            <v>40695</v>
          </cell>
          <cell r="K1929" t="str">
            <v>E. De La Cruz</v>
          </cell>
          <cell r="M1929">
            <v>0</v>
          </cell>
          <cell r="N1929">
            <v>0</v>
          </cell>
          <cell r="O1929">
            <v>0</v>
          </cell>
          <cell r="P1929">
            <v>200000</v>
          </cell>
          <cell r="Q1929">
            <v>300000</v>
          </cell>
          <cell r="R1929">
            <v>0</v>
          </cell>
          <cell r="S1929">
            <v>0</v>
          </cell>
          <cell r="T1929">
            <v>0</v>
          </cell>
          <cell r="U1929">
            <v>0</v>
          </cell>
          <cell r="V1929">
            <v>0</v>
          </cell>
          <cell r="W1929">
            <v>0</v>
          </cell>
        </row>
        <row r="1930">
          <cell r="I1930" t="str">
            <v>LITTLE ROCK</v>
          </cell>
          <cell r="J1930">
            <v>40695</v>
          </cell>
          <cell r="K1930" t="str">
            <v>E. De La Cruz</v>
          </cell>
          <cell r="M1930">
            <v>0</v>
          </cell>
          <cell r="N1930">
            <v>0</v>
          </cell>
          <cell r="O1930">
            <v>0</v>
          </cell>
          <cell r="P1930">
            <v>200000</v>
          </cell>
          <cell r="Q1930">
            <v>300000</v>
          </cell>
          <cell r="R1930">
            <v>0</v>
          </cell>
          <cell r="S1930">
            <v>0</v>
          </cell>
          <cell r="T1930">
            <v>0</v>
          </cell>
          <cell r="U1930">
            <v>0</v>
          </cell>
          <cell r="V1930">
            <v>0</v>
          </cell>
          <cell r="W1930">
            <v>0</v>
          </cell>
        </row>
        <row r="1931">
          <cell r="I1931" t="str">
            <v>SHUTTLE</v>
          </cell>
          <cell r="J1931">
            <v>40695</v>
          </cell>
          <cell r="K1931" t="str">
            <v>E. De La Cruz</v>
          </cell>
          <cell r="M1931">
            <v>0</v>
          </cell>
          <cell r="N1931">
            <v>0</v>
          </cell>
          <cell r="O1931">
            <v>0</v>
          </cell>
          <cell r="P1931">
            <v>200000</v>
          </cell>
          <cell r="Q1931">
            <v>300000</v>
          </cell>
          <cell r="R1931">
            <v>0</v>
          </cell>
          <cell r="S1931">
            <v>0</v>
          </cell>
          <cell r="T1931">
            <v>0</v>
          </cell>
          <cell r="U1931">
            <v>0</v>
          </cell>
          <cell r="V1931">
            <v>0</v>
          </cell>
          <cell r="W1931">
            <v>0</v>
          </cell>
        </row>
        <row r="1932">
          <cell r="H1932" t="str">
            <v>800060720</v>
          </cell>
          <cell r="I1932" t="str">
            <v>ANTELOPE-ANAVERDE-HELIJET:</v>
          </cell>
          <cell r="J1932">
            <v>40330</v>
          </cell>
          <cell r="K1932" t="str">
            <v>E. De La Cruz</v>
          </cell>
          <cell r="M1932">
            <v>0</v>
          </cell>
          <cell r="N1932">
            <v>0</v>
          </cell>
          <cell r="O1932">
            <v>751000</v>
          </cell>
          <cell r="P1932">
            <v>197000</v>
          </cell>
          <cell r="Q1932">
            <v>0</v>
          </cell>
          <cell r="R1932">
            <v>0</v>
          </cell>
          <cell r="S1932">
            <v>0</v>
          </cell>
          <cell r="T1932">
            <v>0</v>
          </cell>
          <cell r="U1932">
            <v>0</v>
          </cell>
          <cell r="V1932">
            <v>0</v>
          </cell>
          <cell r="W1932">
            <v>0</v>
          </cell>
        </row>
        <row r="1933">
          <cell r="H1933" t="str">
            <v>800060721</v>
          </cell>
          <cell r="I1933" t="str">
            <v>ANTELOPE-LANCASTER-LANPRI:</v>
          </cell>
          <cell r="J1933">
            <v>40330</v>
          </cell>
          <cell r="K1933" t="str">
            <v>E. De La Cruz</v>
          </cell>
          <cell r="M1933">
            <v>0</v>
          </cell>
          <cell r="N1933">
            <v>0</v>
          </cell>
          <cell r="O1933">
            <v>4078000</v>
          </cell>
          <cell r="P1933">
            <v>531000</v>
          </cell>
          <cell r="Q1933">
            <v>0</v>
          </cell>
          <cell r="R1933">
            <v>0</v>
          </cell>
          <cell r="S1933">
            <v>0</v>
          </cell>
          <cell r="T1933">
            <v>0</v>
          </cell>
          <cell r="U1933">
            <v>0</v>
          </cell>
          <cell r="V1933">
            <v>0</v>
          </cell>
          <cell r="W1933">
            <v>0</v>
          </cell>
        </row>
        <row r="1934">
          <cell r="H1934" t="str">
            <v>800060723</v>
          </cell>
          <cell r="I1934" t="str">
            <v>LANCASTER-LITTLE ROCK-PIUTE:</v>
          </cell>
          <cell r="J1934">
            <v>40695</v>
          </cell>
          <cell r="K1934" t="str">
            <v>E. De La Cruz</v>
          </cell>
          <cell r="M1934">
            <v>0</v>
          </cell>
          <cell r="N1934">
            <v>0</v>
          </cell>
          <cell r="O1934">
            <v>1390000</v>
          </cell>
          <cell r="P1934">
            <v>344000</v>
          </cell>
          <cell r="Q1934">
            <v>0</v>
          </cell>
          <cell r="R1934">
            <v>0</v>
          </cell>
          <cell r="S1934">
            <v>0</v>
          </cell>
          <cell r="T1934">
            <v>0</v>
          </cell>
          <cell r="U1934">
            <v>0</v>
          </cell>
          <cell r="V1934">
            <v>0</v>
          </cell>
          <cell r="W1934">
            <v>0</v>
          </cell>
        </row>
        <row r="1935">
          <cell r="I1935" t="str">
            <v>ANTELOPE</v>
          </cell>
          <cell r="J1935">
            <v>40695</v>
          </cell>
          <cell r="K1935" t="str">
            <v>E. De La Cruz</v>
          </cell>
          <cell r="M1935">
            <v>0</v>
          </cell>
          <cell r="N1935">
            <v>0</v>
          </cell>
          <cell r="O1935">
            <v>0</v>
          </cell>
          <cell r="P1935">
            <v>500000</v>
          </cell>
          <cell r="Q1935">
            <v>500000</v>
          </cell>
          <cell r="R1935">
            <v>0</v>
          </cell>
          <cell r="S1935">
            <v>0</v>
          </cell>
          <cell r="T1935">
            <v>0</v>
          </cell>
          <cell r="U1935">
            <v>0</v>
          </cell>
          <cell r="V1935">
            <v>0</v>
          </cell>
          <cell r="W1935">
            <v>0</v>
          </cell>
        </row>
        <row r="1936">
          <cell r="O1936">
            <v>6219000</v>
          </cell>
          <cell r="P1936">
            <v>2772000</v>
          </cell>
          <cell r="Q1936">
            <v>2300000</v>
          </cell>
          <cell r="R1936">
            <v>0</v>
          </cell>
          <cell r="S1936">
            <v>0</v>
          </cell>
          <cell r="T1936">
            <v>0</v>
          </cell>
          <cell r="U1936">
            <v>0</v>
          </cell>
          <cell r="V1936">
            <v>0</v>
          </cell>
          <cell r="W1936">
            <v>0</v>
          </cell>
        </row>
        <row r="1937">
          <cell r="H1937" t="str">
            <v>800063610</v>
          </cell>
          <cell r="I1937" t="str">
            <v>VICTOR: HIGH DESERT SPS</v>
          </cell>
          <cell r="J1937">
            <v>39813</v>
          </cell>
          <cell r="K1937" t="str">
            <v>S. Ghoraishi</v>
          </cell>
          <cell r="M1937">
            <v>100</v>
          </cell>
          <cell r="N1937">
            <v>100</v>
          </cell>
          <cell r="O1937">
            <v>0</v>
          </cell>
          <cell r="P1937">
            <v>0</v>
          </cell>
          <cell r="Q1937">
            <v>0</v>
          </cell>
          <cell r="R1937">
            <v>0</v>
          </cell>
          <cell r="S1937">
            <v>0</v>
          </cell>
          <cell r="T1937">
            <v>0</v>
          </cell>
          <cell r="U1937">
            <v>0</v>
          </cell>
          <cell r="V1937">
            <v>0</v>
          </cell>
          <cell r="W1937">
            <v>0</v>
          </cell>
        </row>
        <row r="1938">
          <cell r="O1938">
            <v>0</v>
          </cell>
          <cell r="P1938">
            <v>0</v>
          </cell>
          <cell r="Q1938">
            <v>0</v>
          </cell>
          <cell r="R1938">
            <v>0</v>
          </cell>
          <cell r="S1938">
            <v>0</v>
          </cell>
          <cell r="T1938">
            <v>0</v>
          </cell>
          <cell r="U1938">
            <v>0</v>
          </cell>
          <cell r="V1938">
            <v>0</v>
          </cell>
          <cell r="W1938">
            <v>0</v>
          </cell>
        </row>
        <row r="1939">
          <cell r="I1939" t="str">
            <v>NORTH OF LUGO TRANS UPDGRADE: CONTROL-FISH LAKE VALLEY 55KV</v>
          </cell>
          <cell r="J1939">
            <v>41639</v>
          </cell>
          <cell r="K1939" t="e">
            <v>#N/A</v>
          </cell>
          <cell r="M1939">
            <v>100</v>
          </cell>
          <cell r="N1939">
            <v>100</v>
          </cell>
          <cell r="O1939">
            <v>1600000</v>
          </cell>
          <cell r="P1939">
            <v>6300000</v>
          </cell>
          <cell r="Q1939">
            <v>39500000</v>
          </cell>
          <cell r="R1939">
            <v>55300000</v>
          </cell>
          <cell r="S1939">
            <v>55300000</v>
          </cell>
          <cell r="T1939">
            <v>0</v>
          </cell>
          <cell r="U1939">
            <v>0</v>
          </cell>
          <cell r="V1939">
            <v>0</v>
          </cell>
          <cell r="W1939">
            <v>0</v>
          </cell>
        </row>
        <row r="1940">
          <cell r="O1940">
            <v>1600000</v>
          </cell>
          <cell r="P1940">
            <v>6300000</v>
          </cell>
          <cell r="Q1940">
            <v>39500000</v>
          </cell>
          <cell r="R1940">
            <v>55300000</v>
          </cell>
          <cell r="S1940">
            <v>55300000</v>
          </cell>
          <cell r="T1940">
            <v>0</v>
          </cell>
          <cell r="U1940">
            <v>0</v>
          </cell>
          <cell r="V1940">
            <v>0</v>
          </cell>
          <cell r="W1940">
            <v>0</v>
          </cell>
        </row>
        <row r="1941">
          <cell r="H1941" t="str">
            <v>800062863</v>
          </cell>
          <cell r="I1941" t="str">
            <v>MOUNTAINVIEW SPS EXPANSION - DEVERS RELAY INSTALLATION</v>
          </cell>
          <cell r="J1941">
            <v>39813</v>
          </cell>
          <cell r="K1941" t="str">
            <v>S.V. Murthy</v>
          </cell>
          <cell r="M1941">
            <v>100</v>
          </cell>
          <cell r="N1941">
            <v>100</v>
          </cell>
          <cell r="O1941">
            <v>0</v>
          </cell>
          <cell r="P1941">
            <v>0</v>
          </cell>
          <cell r="Q1941">
            <v>0</v>
          </cell>
          <cell r="R1941">
            <v>0</v>
          </cell>
          <cell r="S1941">
            <v>0</v>
          </cell>
          <cell r="T1941">
            <v>0</v>
          </cell>
          <cell r="U1941">
            <v>0</v>
          </cell>
          <cell r="V1941">
            <v>0</v>
          </cell>
          <cell r="W1941">
            <v>0</v>
          </cell>
        </row>
        <row r="1942">
          <cell r="I1942" t="str">
            <v>MOUNTAINVIEW SPS EXPANSION - MOUNTAINVIEW STATION INSTALLATION</v>
          </cell>
          <cell r="J1942">
            <v>39813</v>
          </cell>
          <cell r="K1942" t="str">
            <v>S.V. Murthy</v>
          </cell>
          <cell r="M1942">
            <v>100</v>
          </cell>
          <cell r="N1942">
            <v>100</v>
          </cell>
          <cell r="O1942">
            <v>0</v>
          </cell>
          <cell r="P1942">
            <v>0</v>
          </cell>
          <cell r="Q1942">
            <v>0</v>
          </cell>
          <cell r="R1942">
            <v>0</v>
          </cell>
          <cell r="S1942">
            <v>0</v>
          </cell>
          <cell r="T1942">
            <v>0</v>
          </cell>
          <cell r="U1942">
            <v>0</v>
          </cell>
          <cell r="V1942">
            <v>0</v>
          </cell>
          <cell r="W1942">
            <v>0</v>
          </cell>
        </row>
        <row r="1943">
          <cell r="H1943" t="str">
            <v>800063648</v>
          </cell>
          <cell r="I1943" t="str">
            <v>MOUNTAINVIEW SPS EXPANSION - SAN BERNARDINO RELAY INSTALLATION</v>
          </cell>
          <cell r="J1943">
            <v>39813</v>
          </cell>
          <cell r="K1943" t="str">
            <v>S.V. Murthy</v>
          </cell>
          <cell r="M1943">
            <v>100</v>
          </cell>
          <cell r="N1943">
            <v>100</v>
          </cell>
          <cell r="O1943">
            <v>0</v>
          </cell>
          <cell r="P1943">
            <v>0</v>
          </cell>
          <cell r="Q1943">
            <v>0</v>
          </cell>
          <cell r="R1943">
            <v>0</v>
          </cell>
          <cell r="S1943">
            <v>0</v>
          </cell>
          <cell r="T1943">
            <v>0</v>
          </cell>
          <cell r="U1943">
            <v>0</v>
          </cell>
          <cell r="V1943">
            <v>0</v>
          </cell>
          <cell r="W1943">
            <v>0</v>
          </cell>
        </row>
        <row r="1944">
          <cell r="O1944">
            <v>0</v>
          </cell>
          <cell r="P1944">
            <v>0</v>
          </cell>
          <cell r="Q1944">
            <v>0</v>
          </cell>
          <cell r="R1944">
            <v>0</v>
          </cell>
          <cell r="S1944">
            <v>0</v>
          </cell>
          <cell r="T1944">
            <v>0</v>
          </cell>
          <cell r="U1944">
            <v>0</v>
          </cell>
          <cell r="V1944">
            <v>0</v>
          </cell>
          <cell r="W1944">
            <v>0</v>
          </cell>
        </row>
        <row r="1945">
          <cell r="H1945" t="str">
            <v>800063584</v>
          </cell>
          <cell r="I1945" t="str">
            <v>INYOKERN: INSTALL SPS</v>
          </cell>
          <cell r="J1945">
            <v>39813</v>
          </cell>
          <cell r="K1945" t="str">
            <v>T. Wilkens</v>
          </cell>
          <cell r="M1945">
            <v>0</v>
          </cell>
          <cell r="N1945">
            <v>0</v>
          </cell>
          <cell r="O1945">
            <v>0</v>
          </cell>
          <cell r="P1945">
            <v>0</v>
          </cell>
          <cell r="Q1945">
            <v>0</v>
          </cell>
          <cell r="R1945">
            <v>0</v>
          </cell>
          <cell r="S1945">
            <v>0</v>
          </cell>
          <cell r="T1945">
            <v>0</v>
          </cell>
          <cell r="U1945">
            <v>0</v>
          </cell>
          <cell r="V1945">
            <v>0</v>
          </cell>
          <cell r="W1945">
            <v>0</v>
          </cell>
        </row>
        <row r="1946">
          <cell r="H1946" t="str">
            <v>800063767</v>
          </cell>
          <cell r="I1946" t="str">
            <v>INYOKERN: INSTALL SPS</v>
          </cell>
          <cell r="J1946">
            <v>39813</v>
          </cell>
          <cell r="K1946" t="str">
            <v>T. Wilkens</v>
          </cell>
          <cell r="M1946">
            <v>0</v>
          </cell>
          <cell r="N1946">
            <v>0</v>
          </cell>
          <cell r="O1946">
            <v>0</v>
          </cell>
          <cell r="P1946">
            <v>0</v>
          </cell>
          <cell r="Q1946">
            <v>0</v>
          </cell>
          <cell r="R1946">
            <v>0</v>
          </cell>
          <cell r="S1946">
            <v>0</v>
          </cell>
          <cell r="T1946">
            <v>0</v>
          </cell>
          <cell r="U1946">
            <v>0</v>
          </cell>
          <cell r="V1946">
            <v>0</v>
          </cell>
          <cell r="W1946">
            <v>0</v>
          </cell>
        </row>
        <row r="1947">
          <cell r="O1947">
            <v>0</v>
          </cell>
          <cell r="P1947">
            <v>0</v>
          </cell>
          <cell r="Q1947">
            <v>0</v>
          </cell>
          <cell r="R1947">
            <v>0</v>
          </cell>
          <cell r="S1947">
            <v>0</v>
          </cell>
          <cell r="T1947">
            <v>0</v>
          </cell>
          <cell r="U1947">
            <v>0</v>
          </cell>
          <cell r="V1947">
            <v>0</v>
          </cell>
          <cell r="W1947">
            <v>0</v>
          </cell>
        </row>
        <row r="1948">
          <cell r="H1948" t="str">
            <v>800062756</v>
          </cell>
          <cell r="I1948" t="str">
            <v>VINCENT: INSTALL 500KV CB'S FOR THE 1AA &amp; 2AA BANKS</v>
          </cell>
          <cell r="J1948">
            <v>39845</v>
          </cell>
          <cell r="K1948" t="str">
            <v>T. Yim</v>
          </cell>
          <cell r="M1948">
            <v>100</v>
          </cell>
          <cell r="N1948">
            <v>100</v>
          </cell>
          <cell r="O1948">
            <v>8400000</v>
          </cell>
          <cell r="P1948">
            <v>0</v>
          </cell>
          <cell r="Q1948">
            <v>0</v>
          </cell>
          <cell r="R1948">
            <v>0</v>
          </cell>
          <cell r="S1948">
            <v>0</v>
          </cell>
          <cell r="T1948">
            <v>0</v>
          </cell>
          <cell r="U1948">
            <v>0</v>
          </cell>
          <cell r="V1948">
            <v>0</v>
          </cell>
          <cell r="W1948">
            <v>0</v>
          </cell>
        </row>
        <row r="1949">
          <cell r="O1949">
            <v>8400000</v>
          </cell>
          <cell r="P1949">
            <v>0</v>
          </cell>
          <cell r="Q1949">
            <v>0</v>
          </cell>
          <cell r="R1949">
            <v>0</v>
          </cell>
          <cell r="S1949">
            <v>0</v>
          </cell>
          <cell r="T1949">
            <v>0</v>
          </cell>
          <cell r="U1949">
            <v>0</v>
          </cell>
          <cell r="V1949">
            <v>0</v>
          </cell>
          <cell r="W1949">
            <v>0</v>
          </cell>
        </row>
        <row r="1950">
          <cell r="H1950" t="str">
            <v>800062883</v>
          </cell>
          <cell r="I1950" t="str">
            <v>MIRA LOMA: INSTALL 2-500KV POSITIONS, INSTALL 1-500KV SHUNT CAPACITOR AND ALL RELATED EQUIPMENT</v>
          </cell>
          <cell r="J1950">
            <v>39965</v>
          </cell>
          <cell r="K1950" t="str">
            <v>S. Ghoraishi</v>
          </cell>
          <cell r="M1950">
            <v>100</v>
          </cell>
          <cell r="N1950">
            <v>100</v>
          </cell>
          <cell r="O1950">
            <v>10500000</v>
          </cell>
          <cell r="P1950">
            <v>0</v>
          </cell>
          <cell r="Q1950">
            <v>0</v>
          </cell>
          <cell r="R1950">
            <v>0</v>
          </cell>
          <cell r="S1950">
            <v>0</v>
          </cell>
          <cell r="T1950">
            <v>0</v>
          </cell>
          <cell r="U1950">
            <v>0</v>
          </cell>
          <cell r="V1950">
            <v>0</v>
          </cell>
          <cell r="W1950">
            <v>0</v>
          </cell>
        </row>
        <row r="1951">
          <cell r="H1951">
            <v>800134868</v>
          </cell>
          <cell r="I1951" t="str">
            <v>La Fresa Substation</v>
          </cell>
          <cell r="J1951">
            <v>39965</v>
          </cell>
          <cell r="K1951" t="str">
            <v>S. Ghoraishi</v>
          </cell>
          <cell r="N1951">
            <v>100</v>
          </cell>
          <cell r="O1951">
            <v>0</v>
          </cell>
          <cell r="P1951">
            <v>0</v>
          </cell>
          <cell r="Q1951">
            <v>0</v>
          </cell>
          <cell r="R1951">
            <v>0</v>
          </cell>
          <cell r="S1951">
            <v>0</v>
          </cell>
          <cell r="T1951">
            <v>0</v>
          </cell>
          <cell r="U1951">
            <v>0</v>
          </cell>
          <cell r="V1951">
            <v>0</v>
          </cell>
          <cell r="W1951">
            <v>0</v>
          </cell>
        </row>
        <row r="1952">
          <cell r="H1952">
            <v>800134869</v>
          </cell>
          <cell r="I1952" t="str">
            <v>La Cienega Substation</v>
          </cell>
          <cell r="J1952">
            <v>39965</v>
          </cell>
          <cell r="K1952" t="str">
            <v>S. Ghoraishi</v>
          </cell>
          <cell r="N1952">
            <v>100</v>
          </cell>
          <cell r="O1952">
            <v>0</v>
          </cell>
          <cell r="P1952">
            <v>0</v>
          </cell>
          <cell r="Q1952">
            <v>0</v>
          </cell>
          <cell r="R1952">
            <v>0</v>
          </cell>
          <cell r="S1952">
            <v>0</v>
          </cell>
          <cell r="T1952">
            <v>0</v>
          </cell>
          <cell r="U1952">
            <v>0</v>
          </cell>
          <cell r="V1952">
            <v>0</v>
          </cell>
          <cell r="W1952">
            <v>0</v>
          </cell>
        </row>
        <row r="1953">
          <cell r="H1953">
            <v>800134871</v>
          </cell>
          <cell r="I1953" t="str">
            <v>El Nido Substation</v>
          </cell>
          <cell r="J1953">
            <v>39965</v>
          </cell>
          <cell r="K1953" t="str">
            <v>S. Ghoraishi</v>
          </cell>
          <cell r="N1953">
            <v>100</v>
          </cell>
          <cell r="O1953">
            <v>0</v>
          </cell>
          <cell r="P1953">
            <v>0</v>
          </cell>
          <cell r="Q1953">
            <v>0</v>
          </cell>
          <cell r="R1953">
            <v>0</v>
          </cell>
          <cell r="S1953">
            <v>0</v>
          </cell>
          <cell r="T1953">
            <v>0</v>
          </cell>
          <cell r="U1953">
            <v>0</v>
          </cell>
          <cell r="V1953">
            <v>0</v>
          </cell>
          <cell r="W1953">
            <v>0</v>
          </cell>
        </row>
        <row r="1954">
          <cell r="H1954">
            <v>800134872</v>
          </cell>
          <cell r="I1954" t="str">
            <v>Santiago Substation</v>
          </cell>
          <cell r="J1954">
            <v>39965</v>
          </cell>
          <cell r="K1954" t="str">
            <v>S. Ghoraishi</v>
          </cell>
          <cell r="N1954">
            <v>100</v>
          </cell>
          <cell r="O1954">
            <v>0</v>
          </cell>
          <cell r="P1954">
            <v>0</v>
          </cell>
          <cell r="Q1954">
            <v>0</v>
          </cell>
          <cell r="R1954">
            <v>0</v>
          </cell>
          <cell r="S1954">
            <v>0</v>
          </cell>
          <cell r="T1954">
            <v>0</v>
          </cell>
          <cell r="U1954">
            <v>0</v>
          </cell>
          <cell r="V1954">
            <v>0</v>
          </cell>
          <cell r="W1954">
            <v>0</v>
          </cell>
        </row>
        <row r="1955">
          <cell r="O1955">
            <v>10500000</v>
          </cell>
          <cell r="P1955">
            <v>0</v>
          </cell>
          <cell r="Q1955">
            <v>0</v>
          </cell>
          <cell r="R1955">
            <v>0</v>
          </cell>
          <cell r="S1955">
            <v>0</v>
          </cell>
          <cell r="T1955">
            <v>0</v>
          </cell>
          <cell r="U1955">
            <v>0</v>
          </cell>
          <cell r="V1955">
            <v>0</v>
          </cell>
          <cell r="W1955">
            <v>0</v>
          </cell>
        </row>
        <row r="1956">
          <cell r="H1956">
            <v>800166986</v>
          </cell>
          <cell r="I1956" t="str">
            <v xml:space="preserve">KRAMER-VICTOR 115KV AND KRAMER-ROADWAY 115KV
</v>
          </cell>
          <cell r="J1956">
            <v>40148</v>
          </cell>
          <cell r="K1956" t="str">
            <v>T. Yim</v>
          </cell>
          <cell r="M1956">
            <v>20</v>
          </cell>
          <cell r="N1956">
            <v>60</v>
          </cell>
          <cell r="O1956">
            <v>1386000</v>
          </cell>
          <cell r="P1956">
            <v>0</v>
          </cell>
          <cell r="Q1956">
            <v>0</v>
          </cell>
          <cell r="R1956">
            <v>0</v>
          </cell>
          <cell r="S1956">
            <v>0</v>
          </cell>
          <cell r="T1956">
            <v>0</v>
          </cell>
          <cell r="U1956">
            <v>0</v>
          </cell>
          <cell r="V1956">
            <v>0</v>
          </cell>
          <cell r="W1956">
            <v>0</v>
          </cell>
        </row>
        <row r="1957">
          <cell r="H1957">
            <v>800166897</v>
          </cell>
          <cell r="I1957" t="str">
            <v>VICTOR-APPLE VALLEY-HESPERIA: VICTOR-AQUEDUCT-HESPERIA; VICTOR AQUEDUCT-PHELAN; VICTOR-RIVERTEX; VICTOR-PHELAN;</v>
          </cell>
          <cell r="J1957">
            <v>40148</v>
          </cell>
          <cell r="K1957" t="str">
            <v>T. Yim</v>
          </cell>
          <cell r="N1957">
            <v>0</v>
          </cell>
          <cell r="O1957">
            <v>2074000</v>
          </cell>
          <cell r="P1957">
            <v>0</v>
          </cell>
          <cell r="Q1957">
            <v>0</v>
          </cell>
          <cell r="R1957">
            <v>0</v>
          </cell>
          <cell r="S1957">
            <v>0</v>
          </cell>
          <cell r="T1957">
            <v>0</v>
          </cell>
          <cell r="U1957">
            <v>0</v>
          </cell>
          <cell r="V1957">
            <v>0</v>
          </cell>
          <cell r="W1957">
            <v>0</v>
          </cell>
        </row>
        <row r="1958">
          <cell r="H1958">
            <v>800192121</v>
          </cell>
          <cell r="I1958" t="str">
            <v xml:space="preserve">VICTOR-AQUEDUCT-PHELAN 115KV (ET-01630) RELOCATE APROX. 850' 4/0 ACSR.
</v>
          </cell>
          <cell r="J1958">
            <v>40148</v>
          </cell>
          <cell r="K1958" t="str">
            <v>T. Yim</v>
          </cell>
          <cell r="M1958">
            <v>20</v>
          </cell>
          <cell r="N1958">
            <v>20</v>
          </cell>
          <cell r="O1958">
            <v>90000</v>
          </cell>
          <cell r="P1958">
            <v>0</v>
          </cell>
          <cell r="Q1958">
            <v>0</v>
          </cell>
          <cell r="R1958">
            <v>0</v>
          </cell>
          <cell r="S1958">
            <v>0</v>
          </cell>
          <cell r="T1958">
            <v>0</v>
          </cell>
          <cell r="U1958">
            <v>0</v>
          </cell>
          <cell r="V1958">
            <v>0</v>
          </cell>
          <cell r="W1958">
            <v>0</v>
          </cell>
        </row>
        <row r="1959">
          <cell r="I1959" t="str">
            <v>LUGO-KRAMER #1 &amp; #2 220KV T/L: RELOCATE LINE ROUTE THRU STATION, ADD 4 TOWERS TO ROUTE AROUND NORTH/WEST SIDE OF STATION.</v>
          </cell>
          <cell r="J1959">
            <v>40178</v>
          </cell>
          <cell r="K1959" t="str">
            <v>T. Yim</v>
          </cell>
          <cell r="M1959">
            <v>100</v>
          </cell>
          <cell r="N1959">
            <v>100</v>
          </cell>
          <cell r="O1959">
            <v>1600000</v>
          </cell>
          <cell r="P1959">
            <v>0</v>
          </cell>
          <cell r="Q1959">
            <v>0</v>
          </cell>
          <cell r="R1959">
            <v>0</v>
          </cell>
          <cell r="S1959">
            <v>0</v>
          </cell>
          <cell r="T1959">
            <v>0</v>
          </cell>
          <cell r="U1959">
            <v>0</v>
          </cell>
          <cell r="V1959">
            <v>0</v>
          </cell>
          <cell r="W1959">
            <v>0</v>
          </cell>
        </row>
        <row r="1960">
          <cell r="H1960">
            <v>800228295</v>
          </cell>
          <cell r="I1960" t="str">
            <v>APPLE VALLEY: UPGRADE PROTECTION ON 115 KV LINE TO VOCTOR SUB.</v>
          </cell>
          <cell r="J1960">
            <v>40178</v>
          </cell>
          <cell r="K1960" t="str">
            <v>T. Yim</v>
          </cell>
          <cell r="N1960">
            <v>0</v>
          </cell>
          <cell r="O1960">
            <v>75000</v>
          </cell>
          <cell r="P1960">
            <v>0</v>
          </cell>
          <cell r="Q1960">
            <v>0</v>
          </cell>
          <cell r="R1960">
            <v>0</v>
          </cell>
          <cell r="S1960">
            <v>0</v>
          </cell>
          <cell r="T1960">
            <v>0</v>
          </cell>
          <cell r="U1960">
            <v>0</v>
          </cell>
          <cell r="V1960">
            <v>0</v>
          </cell>
          <cell r="W1960">
            <v>0</v>
          </cell>
        </row>
        <row r="1961">
          <cell r="H1961">
            <v>800228297</v>
          </cell>
          <cell r="I1961" t="str">
            <v>AQUEDUCT: UPGRADE PROTECTION ON 115 KV LINE TO VOCTOR SUB.</v>
          </cell>
          <cell r="J1961">
            <v>40178</v>
          </cell>
          <cell r="K1961" t="str">
            <v>T. Yim</v>
          </cell>
          <cell r="N1961">
            <v>0</v>
          </cell>
          <cell r="O1961">
            <v>100000</v>
          </cell>
          <cell r="P1961">
            <v>0</v>
          </cell>
          <cell r="Q1961">
            <v>0</v>
          </cell>
          <cell r="R1961">
            <v>0</v>
          </cell>
          <cell r="S1961">
            <v>0</v>
          </cell>
          <cell r="T1961">
            <v>0</v>
          </cell>
          <cell r="U1961">
            <v>0</v>
          </cell>
          <cell r="V1961">
            <v>0</v>
          </cell>
          <cell r="W1961">
            <v>0</v>
          </cell>
        </row>
        <row r="1962">
          <cell r="H1962">
            <v>800228402</v>
          </cell>
          <cell r="I1962" t="str">
            <v>HESPERIA: UPGRADE PROTECTION ON 115 KV LINE TO VOCTOR SUB.</v>
          </cell>
          <cell r="J1962">
            <v>40178</v>
          </cell>
          <cell r="K1962" t="str">
            <v>T. Yim</v>
          </cell>
          <cell r="N1962">
            <v>0</v>
          </cell>
          <cell r="O1962">
            <v>90000</v>
          </cell>
          <cell r="P1962">
            <v>0</v>
          </cell>
          <cell r="Q1962">
            <v>0</v>
          </cell>
          <cell r="R1962">
            <v>0</v>
          </cell>
          <cell r="S1962">
            <v>0</v>
          </cell>
          <cell r="T1962">
            <v>0</v>
          </cell>
          <cell r="U1962">
            <v>0</v>
          </cell>
          <cell r="V1962">
            <v>0</v>
          </cell>
          <cell r="W1962">
            <v>0</v>
          </cell>
        </row>
        <row r="1963">
          <cell r="H1963">
            <v>800228400</v>
          </cell>
          <cell r="I1963" t="str">
            <v>PHELAN: UPGRADE PROTECTION ON 115 KV LINE TO VOCTOR SUB.</v>
          </cell>
          <cell r="J1963">
            <v>40178</v>
          </cell>
          <cell r="K1963" t="str">
            <v>T. Yim</v>
          </cell>
          <cell r="N1963">
            <v>0</v>
          </cell>
          <cell r="O1963">
            <v>75000</v>
          </cell>
          <cell r="P1963">
            <v>0</v>
          </cell>
          <cell r="Q1963">
            <v>0</v>
          </cell>
          <cell r="R1963">
            <v>0</v>
          </cell>
          <cell r="S1963">
            <v>0</v>
          </cell>
          <cell r="T1963">
            <v>0</v>
          </cell>
          <cell r="U1963">
            <v>0</v>
          </cell>
          <cell r="V1963">
            <v>0</v>
          </cell>
          <cell r="W1963">
            <v>0</v>
          </cell>
        </row>
        <row r="1964">
          <cell r="H1964">
            <v>800228298</v>
          </cell>
          <cell r="I1964" t="str">
            <v>ROADWAY: UPGRADE PROTECTION ON 115 KV LINE TO VOCTOR SUB.</v>
          </cell>
          <cell r="J1964">
            <v>40178</v>
          </cell>
          <cell r="K1964" t="str">
            <v>T. Yim</v>
          </cell>
          <cell r="N1964">
            <v>0</v>
          </cell>
          <cell r="O1964">
            <v>150000</v>
          </cell>
          <cell r="P1964">
            <v>0</v>
          </cell>
          <cell r="Q1964">
            <v>0</v>
          </cell>
          <cell r="R1964">
            <v>0</v>
          </cell>
          <cell r="S1964">
            <v>0</v>
          </cell>
          <cell r="T1964">
            <v>0</v>
          </cell>
          <cell r="U1964">
            <v>0</v>
          </cell>
          <cell r="V1964">
            <v>0</v>
          </cell>
          <cell r="W1964">
            <v>0</v>
          </cell>
        </row>
        <row r="1965">
          <cell r="H1965">
            <v>800228404</v>
          </cell>
          <cell r="I1965" t="str">
            <v>SAVAGE: UPGRADE PROTECTION ON 115 KV LINE TO VOCTOR SUB.</v>
          </cell>
          <cell r="J1965">
            <v>40330</v>
          </cell>
          <cell r="K1965" t="str">
            <v>T. Yim</v>
          </cell>
          <cell r="N1965">
            <v>0</v>
          </cell>
          <cell r="O1965">
            <v>35000</v>
          </cell>
          <cell r="P1965">
            <v>42800.123200000002</v>
          </cell>
          <cell r="Q1965">
            <v>0</v>
          </cell>
          <cell r="R1965">
            <v>0</v>
          </cell>
          <cell r="S1965">
            <v>0</v>
          </cell>
          <cell r="T1965">
            <v>0</v>
          </cell>
          <cell r="U1965">
            <v>0</v>
          </cell>
          <cell r="V1965">
            <v>0</v>
          </cell>
          <cell r="W1965">
            <v>0</v>
          </cell>
        </row>
        <row r="1966">
          <cell r="H1966">
            <v>800228521</v>
          </cell>
          <cell r="I1966" t="str">
            <v>VICTOR: RECONSTRUCT 115KV SWITCHRACK AND TERNINATE</v>
          </cell>
          <cell r="J1966">
            <v>41061</v>
          </cell>
          <cell r="K1966" t="str">
            <v>T. Yim</v>
          </cell>
          <cell r="N1966">
            <v>0</v>
          </cell>
          <cell r="O1966">
            <v>1000000</v>
          </cell>
          <cell r="P1966">
            <v>3210009.24</v>
          </cell>
          <cell r="Q1966">
            <v>6534936.810792</v>
          </cell>
          <cell r="R1966">
            <v>5581925.1925515002</v>
          </cell>
          <cell r="S1966">
            <v>0</v>
          </cell>
          <cell r="T1966">
            <v>0</v>
          </cell>
          <cell r="U1966">
            <v>0</v>
          </cell>
          <cell r="V1966">
            <v>0</v>
          </cell>
          <cell r="W1966">
            <v>0</v>
          </cell>
        </row>
        <row r="1967">
          <cell r="H1967">
            <v>800228528</v>
          </cell>
          <cell r="I1967" t="str">
            <v>VICTOR-HI DESERT 220KV T/L: MOVE EXISITING TOWER WITHIN VICTOR SUB FOR NEW 115 KV SWITHRACK</v>
          </cell>
          <cell r="J1967">
            <v>41061</v>
          </cell>
          <cell r="K1967" t="str">
            <v>T. Yim</v>
          </cell>
          <cell r="N1967">
            <v>0</v>
          </cell>
          <cell r="O1967">
            <v>0</v>
          </cell>
          <cell r="P1967">
            <v>0</v>
          </cell>
          <cell r="Q1967">
            <v>0</v>
          </cell>
          <cell r="R1967">
            <v>1116385.0385103</v>
          </cell>
          <cell r="S1967">
            <v>0</v>
          </cell>
          <cell r="T1967">
            <v>0</v>
          </cell>
          <cell r="U1967">
            <v>0</v>
          </cell>
          <cell r="V1967">
            <v>0</v>
          </cell>
          <cell r="W1967">
            <v>0</v>
          </cell>
        </row>
        <row r="1968">
          <cell r="H1968" t="str">
            <v>800063609</v>
          </cell>
          <cell r="I1968" t="str">
            <v>VICTOR: INSTALL 3RD "A" BANK</v>
          </cell>
          <cell r="J1968">
            <v>40178</v>
          </cell>
          <cell r="K1968" t="str">
            <v>T. Yim</v>
          </cell>
          <cell r="M1968">
            <v>60</v>
          </cell>
          <cell r="N1968">
            <v>60</v>
          </cell>
          <cell r="O1968">
            <v>37068000</v>
          </cell>
          <cell r="P1968">
            <v>0</v>
          </cell>
          <cell r="Q1968">
            <v>0</v>
          </cell>
          <cell r="R1968">
            <v>0</v>
          </cell>
          <cell r="S1968">
            <v>0</v>
          </cell>
          <cell r="T1968">
            <v>0</v>
          </cell>
          <cell r="U1968">
            <v>0</v>
          </cell>
          <cell r="V1968">
            <v>0</v>
          </cell>
          <cell r="W1968">
            <v>0</v>
          </cell>
        </row>
        <row r="1969">
          <cell r="O1969">
            <v>43743000</v>
          </cell>
          <cell r="P1969">
            <v>3252809.3632</v>
          </cell>
          <cell r="Q1969">
            <v>6534936.810792</v>
          </cell>
          <cell r="R1969">
            <v>6698310.2310618004</v>
          </cell>
          <cell r="S1969">
            <v>0</v>
          </cell>
          <cell r="T1969">
            <v>0</v>
          </cell>
          <cell r="U1969">
            <v>0</v>
          </cell>
          <cell r="V1969">
            <v>0</v>
          </cell>
          <cell r="W1969">
            <v>0</v>
          </cell>
        </row>
        <row r="1970">
          <cell r="H1970" t="str">
            <v>800062695</v>
          </cell>
          <cell r="I1970" t="str">
            <v>Mohave: Construct a new MEER in the Mohave 500kV Substation, construct new SL&amp;P for the switchyard including an emergency power source (i.e. a diesel generator), and install a new SAS II system in the new MEER building.  Upgrade perimeter fence and securi</v>
          </cell>
          <cell r="J1970">
            <v>40178</v>
          </cell>
          <cell r="N1970">
            <v>100</v>
          </cell>
          <cell r="O1970">
            <v>0</v>
          </cell>
        </row>
        <row r="1971">
          <cell r="O1971">
            <v>0</v>
          </cell>
          <cell r="P1971">
            <v>0</v>
          </cell>
          <cell r="Q1971">
            <v>0</v>
          </cell>
          <cell r="R1971">
            <v>0</v>
          </cell>
          <cell r="S1971">
            <v>0</v>
          </cell>
          <cell r="T1971">
            <v>0</v>
          </cell>
          <cell r="U1971">
            <v>0</v>
          </cell>
          <cell r="V1971">
            <v>0</v>
          </cell>
          <cell r="W1971">
            <v>0</v>
          </cell>
        </row>
        <row r="1972">
          <cell r="H1972">
            <v>800116886</v>
          </cell>
          <cell r="I1972" t="str">
            <v>Eldorado Substation: Install new generator to serve station light and power during an emergency situation.</v>
          </cell>
          <cell r="J1972">
            <v>39934</v>
          </cell>
          <cell r="N1972">
            <v>100</v>
          </cell>
          <cell r="O1972">
            <v>0</v>
          </cell>
        </row>
        <row r="1973">
          <cell r="O1973">
            <v>0</v>
          </cell>
          <cell r="P1973">
            <v>0</v>
          </cell>
          <cell r="Q1973">
            <v>0</v>
          </cell>
          <cell r="R1973">
            <v>0</v>
          </cell>
          <cell r="S1973">
            <v>0</v>
          </cell>
          <cell r="T1973">
            <v>0</v>
          </cell>
          <cell r="U1973">
            <v>0</v>
          </cell>
          <cell r="V1973">
            <v>0</v>
          </cell>
          <cell r="W1973">
            <v>0</v>
          </cell>
        </row>
        <row r="1974">
          <cell r="H1974">
            <v>800163666</v>
          </cell>
          <cell r="I1974" t="str">
            <v>LUGO 500KV: EXPAND LUGO SUBSTATION AND RELOCATE &amp; RELPLACE EXISTING LUGO 500KV SERIES CAPACITORS TO A LOCATION INSIDE THE EXPANION TO ACCOMMODATE FUTURE NEEDS</v>
          </cell>
          <cell r="J1974">
            <v>40330</v>
          </cell>
          <cell r="M1974">
            <v>100</v>
          </cell>
          <cell r="N1974">
            <v>100</v>
          </cell>
          <cell r="O1974">
            <v>41900000</v>
          </cell>
          <cell r="P1974">
            <v>28100000</v>
          </cell>
        </row>
        <row r="1975">
          <cell r="O1975">
            <v>41900000</v>
          </cell>
          <cell r="P1975">
            <v>28100000</v>
          </cell>
          <cell r="Q1975">
            <v>0</v>
          </cell>
          <cell r="R1975">
            <v>0</v>
          </cell>
          <cell r="S1975">
            <v>0</v>
          </cell>
          <cell r="T1975">
            <v>0</v>
          </cell>
          <cell r="U1975">
            <v>0</v>
          </cell>
          <cell r="V1975">
            <v>0</v>
          </cell>
          <cell r="W1975">
            <v>0</v>
          </cell>
        </row>
        <row r="1976">
          <cell r="H1976" t="str">
            <v>800062583</v>
          </cell>
          <cell r="I1976" t="str">
            <v>MESA: INSTALL 2-N60 RELAYS &amp; ASSOCIATED EQUIPMENT FOR N-2 RAS</v>
          </cell>
          <cell r="J1976">
            <v>39600</v>
          </cell>
          <cell r="K1976" t="str">
            <v>S. Ghoraishi</v>
          </cell>
          <cell r="M1976">
            <v>100</v>
          </cell>
          <cell r="N1976">
            <v>100</v>
          </cell>
          <cell r="O1976">
            <v>0</v>
          </cell>
          <cell r="P1976">
            <v>0</v>
          </cell>
          <cell r="Q1976">
            <v>0</v>
          </cell>
          <cell r="R1976">
            <v>0</v>
          </cell>
          <cell r="S1976">
            <v>0</v>
          </cell>
          <cell r="T1976">
            <v>0</v>
          </cell>
          <cell r="U1976">
            <v>0</v>
          </cell>
          <cell r="V1976">
            <v>0</v>
          </cell>
          <cell r="W1976">
            <v>0</v>
          </cell>
        </row>
        <row r="1977">
          <cell r="H1977" t="str">
            <v>800062629</v>
          </cell>
          <cell r="I1977" t="str">
            <v>MAGUNDEN:   INSTALL 2-N60 RELAYS &amp; ASSOCIATED EQUIPMENT FOR N-2 RAS</v>
          </cell>
          <cell r="J1977">
            <v>39600</v>
          </cell>
          <cell r="K1977" t="str">
            <v>S. Ghoraishi</v>
          </cell>
          <cell r="M1977">
            <v>100</v>
          </cell>
          <cell r="N1977">
            <v>100</v>
          </cell>
          <cell r="O1977">
            <v>0</v>
          </cell>
          <cell r="P1977">
            <v>0</v>
          </cell>
          <cell r="Q1977">
            <v>0</v>
          </cell>
          <cell r="R1977">
            <v>0</v>
          </cell>
          <cell r="S1977">
            <v>0</v>
          </cell>
          <cell r="T1977">
            <v>0</v>
          </cell>
          <cell r="U1977">
            <v>0</v>
          </cell>
          <cell r="V1977">
            <v>0</v>
          </cell>
          <cell r="W1977">
            <v>0</v>
          </cell>
        </row>
        <row r="1978">
          <cell r="H1978" t="str">
            <v>800062738</v>
          </cell>
          <cell r="I1978" t="str">
            <v>ANTELOPE:  INSTALL 2-N60 RELAYS &amp; ASSOCIATED EQUIPMENT FOR N-2 RAS</v>
          </cell>
          <cell r="J1978">
            <v>39600</v>
          </cell>
          <cell r="K1978" t="str">
            <v>S. Ghoraishi</v>
          </cell>
          <cell r="M1978">
            <v>100</v>
          </cell>
          <cell r="N1978">
            <v>100</v>
          </cell>
          <cell r="O1978">
            <v>0</v>
          </cell>
          <cell r="P1978">
            <v>0</v>
          </cell>
          <cell r="Q1978">
            <v>0</v>
          </cell>
          <cell r="R1978">
            <v>0</v>
          </cell>
          <cell r="S1978">
            <v>0</v>
          </cell>
          <cell r="T1978">
            <v>0</v>
          </cell>
          <cell r="U1978">
            <v>0</v>
          </cell>
          <cell r="V1978">
            <v>0</v>
          </cell>
          <cell r="W1978">
            <v>0</v>
          </cell>
        </row>
        <row r="1979">
          <cell r="H1979" t="str">
            <v>800062747</v>
          </cell>
          <cell r="I1979" t="str">
            <v>SANTA CLARA:   INSTALL 2-N60 RELAYS &amp; ASSOCIATED EQUIPMENT FOR N-2 RAS</v>
          </cell>
          <cell r="J1979">
            <v>39600</v>
          </cell>
          <cell r="K1979" t="str">
            <v>S. Ghoraishi</v>
          </cell>
          <cell r="M1979">
            <v>100</v>
          </cell>
          <cell r="N1979">
            <v>100</v>
          </cell>
          <cell r="O1979">
            <v>0</v>
          </cell>
          <cell r="P1979">
            <v>0</v>
          </cell>
          <cell r="Q1979">
            <v>0</v>
          </cell>
          <cell r="R1979">
            <v>0</v>
          </cell>
          <cell r="S1979">
            <v>0</v>
          </cell>
          <cell r="T1979">
            <v>0</v>
          </cell>
          <cell r="U1979">
            <v>0</v>
          </cell>
          <cell r="V1979">
            <v>0</v>
          </cell>
          <cell r="W1979">
            <v>0</v>
          </cell>
        </row>
        <row r="1980">
          <cell r="H1980" t="str">
            <v>800062757</v>
          </cell>
          <cell r="I1980" t="str">
            <v>VINCENT:   INSTALL 2-N60 RELAYS &amp; ASSOCIATED EQUIPMENT FOR N-2 RAS</v>
          </cell>
          <cell r="J1980">
            <v>39600</v>
          </cell>
          <cell r="K1980" t="str">
            <v>S. Ghoraishi</v>
          </cell>
          <cell r="M1980">
            <v>100</v>
          </cell>
          <cell r="N1980">
            <v>100</v>
          </cell>
          <cell r="O1980">
            <v>0</v>
          </cell>
          <cell r="P1980">
            <v>0</v>
          </cell>
          <cell r="Q1980">
            <v>0</v>
          </cell>
          <cell r="R1980">
            <v>0</v>
          </cell>
          <cell r="S1980">
            <v>0</v>
          </cell>
          <cell r="T1980">
            <v>0</v>
          </cell>
          <cell r="U1980">
            <v>0</v>
          </cell>
          <cell r="V1980">
            <v>0</v>
          </cell>
          <cell r="W1980">
            <v>0</v>
          </cell>
        </row>
        <row r="1981">
          <cell r="H1981" t="str">
            <v>800063263</v>
          </cell>
          <cell r="I1981" t="str">
            <v>LANCASTER:  INSTALL 2-N60 RELAYS &amp; ASSOCIATED EQUIPMENT FOR N-2 RAS</v>
          </cell>
          <cell r="J1981">
            <v>39600</v>
          </cell>
          <cell r="K1981" t="str">
            <v>S. Ghoraishi</v>
          </cell>
          <cell r="M1981">
            <v>100</v>
          </cell>
          <cell r="N1981">
            <v>100</v>
          </cell>
          <cell r="O1981">
            <v>0</v>
          </cell>
          <cell r="P1981">
            <v>0</v>
          </cell>
          <cell r="Q1981">
            <v>0</v>
          </cell>
          <cell r="R1981">
            <v>0</v>
          </cell>
          <cell r="S1981">
            <v>0</v>
          </cell>
          <cell r="T1981">
            <v>0</v>
          </cell>
          <cell r="U1981">
            <v>0</v>
          </cell>
          <cell r="V1981">
            <v>0</v>
          </cell>
          <cell r="W1981">
            <v>0</v>
          </cell>
        </row>
        <row r="1982">
          <cell r="H1982" t="str">
            <v>800063280</v>
          </cell>
          <cell r="I1982" t="str">
            <v>SHUTTLE: INSTALL 2-N60 RELAYS &amp; ASSOCIATED EQUIPMENT FOR N-2 RAS</v>
          </cell>
          <cell r="J1982">
            <v>39600</v>
          </cell>
          <cell r="K1982" t="str">
            <v>S. Ghoraishi</v>
          </cell>
          <cell r="M1982">
            <v>100</v>
          </cell>
          <cell r="N1982">
            <v>100</v>
          </cell>
          <cell r="O1982">
            <v>0</v>
          </cell>
          <cell r="P1982">
            <v>0</v>
          </cell>
          <cell r="Q1982">
            <v>0</v>
          </cell>
          <cell r="R1982">
            <v>0</v>
          </cell>
          <cell r="S1982">
            <v>0</v>
          </cell>
          <cell r="T1982">
            <v>0</v>
          </cell>
          <cell r="U1982">
            <v>0</v>
          </cell>
          <cell r="V1982">
            <v>0</v>
          </cell>
          <cell r="W1982">
            <v>0</v>
          </cell>
        </row>
        <row r="1983">
          <cell r="H1983" t="str">
            <v>800063217</v>
          </cell>
          <cell r="I1983" t="str">
            <v>PALMDALE: INSTALL 2-N60 RELAYS &amp; ASSOCIATED EQUIPMENT FOR N-2 RAS</v>
          </cell>
          <cell r="J1983">
            <v>39600</v>
          </cell>
          <cell r="K1983" t="str">
            <v>S. Ghoraishi</v>
          </cell>
          <cell r="M1983">
            <v>100</v>
          </cell>
          <cell r="N1983">
            <v>100</v>
          </cell>
          <cell r="O1983">
            <v>0</v>
          </cell>
          <cell r="P1983">
            <v>0</v>
          </cell>
          <cell r="Q1983">
            <v>0</v>
          </cell>
          <cell r="R1983">
            <v>0</v>
          </cell>
          <cell r="S1983">
            <v>0</v>
          </cell>
          <cell r="T1983">
            <v>0</v>
          </cell>
          <cell r="U1983">
            <v>0</v>
          </cell>
          <cell r="V1983">
            <v>0</v>
          </cell>
          <cell r="W1983">
            <v>0</v>
          </cell>
        </row>
        <row r="1984">
          <cell r="O1984">
            <v>0</v>
          </cell>
          <cell r="P1984">
            <v>0</v>
          </cell>
          <cell r="Q1984">
            <v>0</v>
          </cell>
          <cell r="R1984">
            <v>0</v>
          </cell>
          <cell r="S1984">
            <v>0</v>
          </cell>
          <cell r="T1984">
            <v>0</v>
          </cell>
          <cell r="U1984">
            <v>0</v>
          </cell>
          <cell r="V1984">
            <v>0</v>
          </cell>
          <cell r="W1984">
            <v>0</v>
          </cell>
        </row>
        <row r="1985">
          <cell r="H1985">
            <v>800062758</v>
          </cell>
          <cell r="I1985" t="str">
            <v>Vincent: Install 500kv Double</v>
          </cell>
          <cell r="J1985">
            <v>39965</v>
          </cell>
          <cell r="K1985" t="str">
            <v>S. Ghoraishi</v>
          </cell>
          <cell r="N1985">
            <v>100</v>
          </cell>
          <cell r="O1985">
            <v>0</v>
          </cell>
        </row>
        <row r="1986">
          <cell r="O1986">
            <v>0</v>
          </cell>
          <cell r="P1986">
            <v>0</v>
          </cell>
          <cell r="Q1986">
            <v>0</v>
          </cell>
          <cell r="R1986">
            <v>0</v>
          </cell>
          <cell r="S1986">
            <v>0</v>
          </cell>
          <cell r="T1986">
            <v>0</v>
          </cell>
          <cell r="U1986">
            <v>0</v>
          </cell>
          <cell r="V1986">
            <v>0</v>
          </cell>
          <cell r="W1986">
            <v>0</v>
          </cell>
        </row>
        <row r="1987">
          <cell r="H1987">
            <v>800062780</v>
          </cell>
          <cell r="I1987" t="str">
            <v>BAILY: EQUIP 220KV DOUBLE BREAKERS AT POS. 6&amp;7 TO TERMINATE THE XFMER BANK #2A &amp; 3A AT 6E &amp; 7E RESPECTIVELY.</v>
          </cell>
          <cell r="J1987">
            <v>40178</v>
          </cell>
          <cell r="K1987" t="str">
            <v>T. Yim</v>
          </cell>
          <cell r="N1987">
            <v>100</v>
          </cell>
          <cell r="O1987">
            <v>3643900</v>
          </cell>
          <cell r="P1987">
            <v>0</v>
          </cell>
          <cell r="Q1987">
            <v>0</v>
          </cell>
          <cell r="R1987">
            <v>0</v>
          </cell>
          <cell r="S1987">
            <v>0</v>
          </cell>
          <cell r="T1987">
            <v>0</v>
          </cell>
          <cell r="U1987">
            <v>0</v>
          </cell>
          <cell r="V1987">
            <v>0</v>
          </cell>
          <cell r="W1987">
            <v>0</v>
          </cell>
        </row>
        <row r="1988">
          <cell r="O1988">
            <v>3643900</v>
          </cell>
          <cell r="P1988">
            <v>0</v>
          </cell>
          <cell r="Q1988">
            <v>0</v>
          </cell>
          <cell r="R1988">
            <v>0</v>
          </cell>
          <cell r="S1988">
            <v>0</v>
          </cell>
          <cell r="T1988">
            <v>0</v>
          </cell>
          <cell r="U1988">
            <v>0</v>
          </cell>
          <cell r="V1988">
            <v>0</v>
          </cell>
          <cell r="W1988">
            <v>0</v>
          </cell>
        </row>
        <row r="1989">
          <cell r="I1989" t="str">
            <v>ELDORADO SUB: INSTALL 2 LINE POSITIONS AND UPGRADE SERIES CAP AND 220KV EQUIP TO 80KA</v>
          </cell>
          <cell r="J1989">
            <v>41639</v>
          </cell>
          <cell r="K1989" t="str">
            <v>E. De La Cruz</v>
          </cell>
          <cell r="M1989">
            <v>0</v>
          </cell>
          <cell r="N1989">
            <v>100</v>
          </cell>
          <cell r="O1989">
            <v>0</v>
          </cell>
          <cell r="P1989">
            <v>13000000</v>
          </cell>
          <cell r="Q1989">
            <v>40695000</v>
          </cell>
          <cell r="R1989">
            <v>3000000</v>
          </cell>
          <cell r="S1989">
            <v>0</v>
          </cell>
          <cell r="T1989">
            <v>0</v>
          </cell>
          <cell r="U1989">
            <v>0</v>
          </cell>
          <cell r="V1989">
            <v>0</v>
          </cell>
          <cell r="W1989">
            <v>0</v>
          </cell>
        </row>
        <row r="1990">
          <cell r="I1990" t="str">
            <v>IVANPAH NEW 220KV SUB: CONSTRUCT A NEW 220/115KV SUB WITH 4 A BANKS.</v>
          </cell>
          <cell r="J1990">
            <v>41639</v>
          </cell>
          <cell r="K1990" t="str">
            <v>E. De La Cruz</v>
          </cell>
          <cell r="M1990">
            <v>0</v>
          </cell>
          <cell r="N1990">
            <v>100</v>
          </cell>
          <cell r="O1990">
            <v>0</v>
          </cell>
          <cell r="P1990">
            <v>18400000</v>
          </cell>
          <cell r="Q1990">
            <v>77915000</v>
          </cell>
          <cell r="R1990">
            <v>10000000</v>
          </cell>
          <cell r="S1990">
            <v>0</v>
          </cell>
          <cell r="T1990">
            <v>0</v>
          </cell>
          <cell r="U1990">
            <v>0</v>
          </cell>
          <cell r="V1990">
            <v>0</v>
          </cell>
          <cell r="W1990">
            <v>0</v>
          </cell>
        </row>
        <row r="1991">
          <cell r="I1991" t="str">
            <v>SCADA</v>
          </cell>
          <cell r="J1991">
            <v>41639</v>
          </cell>
          <cell r="K1991" t="str">
            <v>E. De La Cruz</v>
          </cell>
          <cell r="M1991">
            <v>0</v>
          </cell>
          <cell r="N1991">
            <v>100</v>
          </cell>
        </row>
        <row r="1992">
          <cell r="I1992" t="str">
            <v>IVANPAH SLP</v>
          </cell>
          <cell r="J1992">
            <v>40908</v>
          </cell>
          <cell r="K1992" t="str">
            <v>E. De La Cruz</v>
          </cell>
          <cell r="M1992">
            <v>0</v>
          </cell>
          <cell r="N1992">
            <v>0</v>
          </cell>
          <cell r="O1992">
            <v>0</v>
          </cell>
          <cell r="P1992">
            <v>750000</v>
          </cell>
          <cell r="Q1992">
            <v>0</v>
          </cell>
          <cell r="R1992">
            <v>0</v>
          </cell>
          <cell r="S1992">
            <v>0</v>
          </cell>
          <cell r="T1992">
            <v>0</v>
          </cell>
          <cell r="U1992">
            <v>0</v>
          </cell>
          <cell r="V1992">
            <v>0</v>
          </cell>
          <cell r="W1992">
            <v>0</v>
          </cell>
        </row>
        <row r="1993">
          <cell r="I1993" t="str">
            <v>ROW LITIGATION, FEES, ETC</v>
          </cell>
          <cell r="J1993">
            <v>40908</v>
          </cell>
          <cell r="K1993" t="str">
            <v>E. De La Cruz</v>
          </cell>
          <cell r="M1993">
            <v>0</v>
          </cell>
          <cell r="N1993">
            <v>100</v>
          </cell>
          <cell r="O1993">
            <v>0</v>
          </cell>
          <cell r="P1993">
            <v>1000000</v>
          </cell>
          <cell r="Q1993">
            <v>0</v>
          </cell>
          <cell r="R1993">
            <v>0</v>
          </cell>
          <cell r="S1993">
            <v>0</v>
          </cell>
          <cell r="T1993">
            <v>0</v>
          </cell>
          <cell r="U1993">
            <v>0</v>
          </cell>
          <cell r="V1993">
            <v>0</v>
          </cell>
          <cell r="W1993">
            <v>0</v>
          </cell>
        </row>
        <row r="1994">
          <cell r="I1994" t="str">
            <v>VARIOUS SUBTRANS:</v>
          </cell>
          <cell r="J1994">
            <v>40908</v>
          </cell>
          <cell r="K1994" t="str">
            <v>E. De La Cruz</v>
          </cell>
          <cell r="M1994">
            <v>0</v>
          </cell>
          <cell r="N1994">
            <v>100</v>
          </cell>
          <cell r="O1994">
            <v>0</v>
          </cell>
          <cell r="P1994">
            <v>5815000</v>
          </cell>
          <cell r="Q1994">
            <v>0</v>
          </cell>
          <cell r="R1994">
            <v>0</v>
          </cell>
          <cell r="S1994">
            <v>0</v>
          </cell>
          <cell r="T1994">
            <v>0</v>
          </cell>
          <cell r="U1994">
            <v>0</v>
          </cell>
          <cell r="V1994">
            <v>0</v>
          </cell>
          <cell r="W1994">
            <v>0</v>
          </cell>
        </row>
        <row r="1995">
          <cell r="I1995" t="str">
            <v>ELDORADO-LUGO 500KV T/L: REPLACE OHGW WITH OPGW.</v>
          </cell>
          <cell r="J1995">
            <v>41639</v>
          </cell>
          <cell r="K1995" t="str">
            <v>E. De La Cruz</v>
          </cell>
          <cell r="M1995">
            <v>0</v>
          </cell>
          <cell r="N1995">
            <v>100</v>
          </cell>
          <cell r="O1995">
            <v>0</v>
          </cell>
          <cell r="P1995">
            <v>1500000</v>
          </cell>
          <cell r="Q1995">
            <v>1500000</v>
          </cell>
          <cell r="R1995">
            <v>0</v>
          </cell>
          <cell r="S1995">
            <v>0</v>
          </cell>
          <cell r="T1995">
            <v>0</v>
          </cell>
          <cell r="U1995">
            <v>0</v>
          </cell>
          <cell r="V1995">
            <v>0</v>
          </cell>
          <cell r="W1995">
            <v>0</v>
          </cell>
        </row>
        <row r="1996">
          <cell r="I1996" t="str">
            <v>ELDORADO-IVANPAH 220KV T/L: INSTALL 39 MILES 220KV DBL CKT TOWER</v>
          </cell>
          <cell r="J1996">
            <v>41639</v>
          </cell>
          <cell r="K1996" t="str">
            <v>E. De La Cruz</v>
          </cell>
          <cell r="M1996">
            <v>0</v>
          </cell>
          <cell r="N1996">
            <v>100</v>
          </cell>
          <cell r="O1996">
            <v>0</v>
          </cell>
          <cell r="P1996">
            <v>65260000</v>
          </cell>
          <cell r="Q1996">
            <v>170675000</v>
          </cell>
          <cell r="R1996">
            <v>11000000</v>
          </cell>
          <cell r="S1996">
            <v>0</v>
          </cell>
          <cell r="T1996">
            <v>0</v>
          </cell>
          <cell r="U1996">
            <v>0</v>
          </cell>
          <cell r="V1996">
            <v>0</v>
          </cell>
          <cell r="W1996">
            <v>0</v>
          </cell>
        </row>
        <row r="1997">
          <cell r="I1997" t="str">
            <v>PRELIMINARY ENGR</v>
          </cell>
          <cell r="J1997">
            <v>40908</v>
          </cell>
          <cell r="K1997" t="str">
            <v>E. De La Cruz</v>
          </cell>
          <cell r="M1997">
            <v>0</v>
          </cell>
          <cell r="N1997">
            <v>100</v>
          </cell>
          <cell r="O1997">
            <v>4000000</v>
          </cell>
          <cell r="P1997">
            <v>1880000</v>
          </cell>
          <cell r="Q1997">
            <v>0</v>
          </cell>
          <cell r="R1997">
            <v>0</v>
          </cell>
          <cell r="S1997">
            <v>0</v>
          </cell>
          <cell r="T1997">
            <v>0</v>
          </cell>
          <cell r="U1997">
            <v>0</v>
          </cell>
          <cell r="V1997">
            <v>0</v>
          </cell>
          <cell r="W1997">
            <v>0</v>
          </cell>
        </row>
        <row r="1998">
          <cell r="O1998">
            <v>4000000</v>
          </cell>
          <cell r="P1998">
            <v>107605000</v>
          </cell>
          <cell r="Q1998">
            <v>290785000</v>
          </cell>
          <cell r="R1998">
            <v>24000000</v>
          </cell>
          <cell r="S1998">
            <v>0</v>
          </cell>
          <cell r="T1998">
            <v>0</v>
          </cell>
          <cell r="U1998">
            <v>0</v>
          </cell>
          <cell r="V1998">
            <v>0</v>
          </cell>
          <cell r="W1998">
            <v>0</v>
          </cell>
        </row>
        <row r="1999">
          <cell r="I1999" t="str">
            <v>East of Devers Renewable Transmission Blanket</v>
          </cell>
          <cell r="J1999">
            <v>43465</v>
          </cell>
          <cell r="N1999">
            <v>100</v>
          </cell>
          <cell r="P1999">
            <v>0</v>
          </cell>
          <cell r="Q1999">
            <v>0</v>
          </cell>
          <cell r="R1999">
            <v>0</v>
          </cell>
          <cell r="S1999">
            <v>0</v>
          </cell>
          <cell r="T1999">
            <v>0</v>
          </cell>
          <cell r="U1999">
            <v>0</v>
          </cell>
          <cell r="V1999">
            <v>0</v>
          </cell>
          <cell r="W1999">
            <v>0</v>
          </cell>
        </row>
        <row r="2000">
          <cell r="I2000" t="str">
            <v>Concept 2012</v>
          </cell>
          <cell r="J2000">
            <v>41244</v>
          </cell>
          <cell r="N2000">
            <v>100</v>
          </cell>
          <cell r="O2000">
            <v>0</v>
          </cell>
          <cell r="P2000">
            <v>0</v>
          </cell>
          <cell r="Q2000">
            <v>0</v>
          </cell>
          <cell r="R2000">
            <v>0</v>
          </cell>
        </row>
        <row r="2001">
          <cell r="I2001" t="str">
            <v>Concept 2014</v>
          </cell>
          <cell r="J2001">
            <v>41974</v>
          </cell>
          <cell r="N2001">
            <v>100</v>
          </cell>
          <cell r="O2001">
            <v>0</v>
          </cell>
          <cell r="P2001">
            <v>0</v>
          </cell>
          <cell r="Q2001">
            <v>0</v>
          </cell>
          <cell r="R2001">
            <v>0</v>
          </cell>
          <cell r="S2001">
            <v>0</v>
          </cell>
          <cell r="T2001">
            <v>0</v>
          </cell>
        </row>
        <row r="2002">
          <cell r="I2002" t="str">
            <v>Concept 2016</v>
          </cell>
          <cell r="J2002">
            <v>42705</v>
          </cell>
          <cell r="N2002">
            <v>100</v>
          </cell>
          <cell r="R2002">
            <v>0</v>
          </cell>
          <cell r="S2002">
            <v>0</v>
          </cell>
          <cell r="T2002">
            <v>0</v>
          </cell>
          <cell r="U2002">
            <v>0</v>
          </cell>
          <cell r="V2002">
            <v>0</v>
          </cell>
        </row>
        <row r="2003">
          <cell r="I2003" t="str">
            <v>Concept 2018</v>
          </cell>
          <cell r="J2003">
            <v>43435</v>
          </cell>
          <cell r="N2003">
            <v>100</v>
          </cell>
          <cell r="T2003">
            <v>0</v>
          </cell>
          <cell r="U2003">
            <v>0</v>
          </cell>
          <cell r="V2003">
            <v>0</v>
          </cell>
          <cell r="W2003">
            <v>0</v>
          </cell>
        </row>
        <row r="2004">
          <cell r="I2004" t="str">
            <v>North/East of Lugo Renewable Transmission Blanket</v>
          </cell>
          <cell r="J2004">
            <v>43465</v>
          </cell>
          <cell r="N2004">
            <v>100</v>
          </cell>
          <cell r="O2004">
            <v>0</v>
          </cell>
          <cell r="P2004">
            <v>1000000</v>
          </cell>
          <cell r="Q2004">
            <v>12000000</v>
          </cell>
          <cell r="R2004">
            <v>83000000</v>
          </cell>
          <cell r="S2004">
            <v>178000000</v>
          </cell>
          <cell r="T2004">
            <v>187000000</v>
          </cell>
          <cell r="U2004">
            <v>0</v>
          </cell>
          <cell r="V2004">
            <v>0</v>
          </cell>
          <cell r="W2004">
            <v>0</v>
          </cell>
        </row>
        <row r="2005">
          <cell r="I2005" t="str">
            <v>Concept 2014</v>
          </cell>
          <cell r="J2005">
            <v>41974</v>
          </cell>
          <cell r="N2005">
            <v>100</v>
          </cell>
          <cell r="O2005">
            <v>0</v>
          </cell>
          <cell r="P2005">
            <v>1000000</v>
          </cell>
          <cell r="Q2005">
            <v>1000000</v>
          </cell>
          <cell r="R2005">
            <v>37000000</v>
          </cell>
          <cell r="S2005">
            <v>126000000</v>
          </cell>
          <cell r="T2005">
            <v>187000000</v>
          </cell>
          <cell r="U2005">
            <v>0</v>
          </cell>
          <cell r="V2005">
            <v>0</v>
          </cell>
          <cell r="W2005">
            <v>0</v>
          </cell>
        </row>
        <row r="2006">
          <cell r="I2006" t="str">
            <v>Concept 2015</v>
          </cell>
          <cell r="J2006">
            <v>41974</v>
          </cell>
          <cell r="N2006">
            <v>100</v>
          </cell>
          <cell r="O2006">
            <v>0</v>
          </cell>
          <cell r="P2006">
            <v>0</v>
          </cell>
          <cell r="Q2006">
            <v>11000000</v>
          </cell>
          <cell r="R2006">
            <v>46000000</v>
          </cell>
          <cell r="S2006">
            <v>52000000</v>
          </cell>
          <cell r="T2006">
            <v>0</v>
          </cell>
          <cell r="U2006">
            <v>0</v>
          </cell>
          <cell r="V2006">
            <v>0</v>
          </cell>
          <cell r="W2006">
            <v>0</v>
          </cell>
        </row>
        <row r="2009">
          <cell r="I2009" t="str">
            <v>Tehachapi Renewable #2 Blanket</v>
          </cell>
          <cell r="J2009" t="str">
            <v>-</v>
          </cell>
          <cell r="N2009">
            <v>100</v>
          </cell>
          <cell r="O2009">
            <v>0</v>
          </cell>
          <cell r="P2009">
            <v>0</v>
          </cell>
          <cell r="Q2009">
            <v>0</v>
          </cell>
          <cell r="R2009">
            <v>0</v>
          </cell>
          <cell r="S2009">
            <v>0</v>
          </cell>
          <cell r="T2009">
            <v>0</v>
          </cell>
          <cell r="U2009">
            <v>0</v>
          </cell>
          <cell r="V2009">
            <v>0</v>
          </cell>
          <cell r="W2009">
            <v>0</v>
          </cell>
        </row>
        <row r="2010">
          <cell r="I2010" t="str">
            <v>Concept 2014</v>
          </cell>
          <cell r="N2010">
            <v>100</v>
          </cell>
          <cell r="O2010">
            <v>0</v>
          </cell>
          <cell r="P2010">
            <v>0</v>
          </cell>
          <cell r="Q2010">
            <v>0</v>
          </cell>
          <cell r="R2010">
            <v>0</v>
          </cell>
          <cell r="S2010">
            <v>0</v>
          </cell>
          <cell r="T2010">
            <v>0</v>
          </cell>
          <cell r="U2010">
            <v>0</v>
          </cell>
          <cell r="V2010">
            <v>0</v>
          </cell>
          <cell r="W2010">
            <v>0</v>
          </cell>
        </row>
        <row r="2011">
          <cell r="I2011" t="str">
            <v>Concept 2017</v>
          </cell>
          <cell r="N2011">
            <v>100</v>
          </cell>
          <cell r="O2011">
            <v>0</v>
          </cell>
          <cell r="P2011">
            <v>0</v>
          </cell>
          <cell r="Q2011">
            <v>0</v>
          </cell>
          <cell r="R2011">
            <v>0</v>
          </cell>
          <cell r="S2011">
            <v>0</v>
          </cell>
          <cell r="T2011">
            <v>0</v>
          </cell>
          <cell r="U2011">
            <v>0</v>
          </cell>
          <cell r="V2011">
            <v>0</v>
          </cell>
          <cell r="W2011">
            <v>0</v>
          </cell>
        </row>
        <row r="2012">
          <cell r="I2012" t="str">
            <v>500kV Service to the basin/Black Start rleiability Blanket</v>
          </cell>
          <cell r="J2012">
            <v>43100</v>
          </cell>
          <cell r="N2012">
            <v>100</v>
          </cell>
          <cell r="O2012">
            <v>0</v>
          </cell>
          <cell r="P2012">
            <v>15000000</v>
          </cell>
          <cell r="Q2012">
            <v>16000000</v>
          </cell>
          <cell r="R2012">
            <v>84000000</v>
          </cell>
          <cell r="S2012">
            <v>3000000</v>
          </cell>
          <cell r="T2012">
            <v>3000000</v>
          </cell>
          <cell r="U2012">
            <v>104000000</v>
          </cell>
          <cell r="V2012">
            <v>349000000</v>
          </cell>
          <cell r="W2012">
            <v>614000000</v>
          </cell>
        </row>
        <row r="2013">
          <cell r="I2013" t="str">
            <v>Concept 2011</v>
          </cell>
          <cell r="J2013">
            <v>40878</v>
          </cell>
          <cell r="N2013">
            <v>100</v>
          </cell>
          <cell r="O2013">
            <v>0</v>
          </cell>
          <cell r="P2013">
            <v>15000000</v>
          </cell>
          <cell r="Q2013">
            <v>16000000</v>
          </cell>
          <cell r="R2013">
            <v>0</v>
          </cell>
          <cell r="S2013">
            <v>0</v>
          </cell>
          <cell r="T2013">
            <v>0</v>
          </cell>
          <cell r="U2013">
            <v>0</v>
          </cell>
          <cell r="V2013">
            <v>0</v>
          </cell>
          <cell r="W2013">
            <v>0</v>
          </cell>
        </row>
        <row r="2014">
          <cell r="I2014" t="str">
            <v>Concept 2017</v>
          </cell>
          <cell r="J2014">
            <v>43071</v>
          </cell>
          <cell r="N2014">
            <v>100</v>
          </cell>
          <cell r="O2014">
            <v>0</v>
          </cell>
          <cell r="P2014">
            <v>0</v>
          </cell>
          <cell r="Q2014">
            <v>0</v>
          </cell>
          <cell r="R2014">
            <v>84000000</v>
          </cell>
          <cell r="S2014">
            <v>3000000</v>
          </cell>
          <cell r="T2014">
            <v>3000000</v>
          </cell>
          <cell r="U2014">
            <v>104000000</v>
          </cell>
          <cell r="V2014">
            <v>349000000</v>
          </cell>
          <cell r="W2014">
            <v>614000000</v>
          </cell>
        </row>
        <row r="2015">
          <cell r="I2015" t="str">
            <v xml:space="preserve">Devers-Mira Loma/Lugo/Rancho Vista Reliability Blanket </v>
          </cell>
          <cell r="J2015">
            <v>42369</v>
          </cell>
          <cell r="N2015">
            <v>100</v>
          </cell>
          <cell r="P2015">
            <v>5000000</v>
          </cell>
          <cell r="Q2015">
            <v>6000000</v>
          </cell>
          <cell r="R2015">
            <v>73000000</v>
          </cell>
          <cell r="S2015">
            <v>149000000</v>
          </cell>
          <cell r="T2015">
            <v>421000000</v>
          </cell>
          <cell r="U2015">
            <v>496000000</v>
          </cell>
          <cell r="V2015">
            <v>0</v>
          </cell>
          <cell r="W2015">
            <v>0</v>
          </cell>
        </row>
        <row r="2016">
          <cell r="I2016" t="str">
            <v>Concept 2015</v>
          </cell>
          <cell r="J2016">
            <v>42340</v>
          </cell>
          <cell r="N2016">
            <v>100</v>
          </cell>
          <cell r="P2016">
            <v>5000000</v>
          </cell>
          <cell r="Q2016">
            <v>6000000</v>
          </cell>
          <cell r="R2016">
            <v>73000000</v>
          </cell>
          <cell r="S2016">
            <v>149000000</v>
          </cell>
          <cell r="T2016">
            <v>421000000</v>
          </cell>
          <cell r="U2016">
            <v>496000000</v>
          </cell>
        </row>
        <row r="2017">
          <cell r="I2017" t="str">
            <v>North of Magunden Long Term Plan Reliability Blanket</v>
          </cell>
          <cell r="J2017">
            <v>42369</v>
          </cell>
          <cell r="N2017">
            <v>100</v>
          </cell>
          <cell r="P2017">
            <v>0</v>
          </cell>
          <cell r="Q2017">
            <v>7000000</v>
          </cell>
          <cell r="R2017">
            <v>17000000</v>
          </cell>
          <cell r="S2017">
            <v>175000000</v>
          </cell>
          <cell r="T2017">
            <v>695000000</v>
          </cell>
          <cell r="U2017">
            <v>991000000</v>
          </cell>
          <cell r="V2017">
            <v>0</v>
          </cell>
          <cell r="W2017">
            <v>0</v>
          </cell>
        </row>
        <row r="2018">
          <cell r="I2018" t="str">
            <v>Concept 2012</v>
          </cell>
          <cell r="J2018">
            <v>41090</v>
          </cell>
          <cell r="N2018">
            <v>100</v>
          </cell>
          <cell r="Q2018">
            <v>1000000</v>
          </cell>
          <cell r="R2018">
            <v>9000000</v>
          </cell>
        </row>
        <row r="2019">
          <cell r="I2019" t="str">
            <v>Concept 2015</v>
          </cell>
          <cell r="J2019">
            <v>42185</v>
          </cell>
          <cell r="N2019">
            <v>100</v>
          </cell>
          <cell r="Q2019">
            <v>6000000</v>
          </cell>
          <cell r="R2019">
            <v>8000000</v>
          </cell>
          <cell r="S2019">
            <v>175000000</v>
          </cell>
          <cell r="T2019">
            <v>695000000</v>
          </cell>
          <cell r="U2019">
            <v>991000000</v>
          </cell>
        </row>
        <row r="2020">
          <cell r="O2020">
            <v>484776165.00916672</v>
          </cell>
          <cell r="P2020">
            <v>1100813470.0842397</v>
          </cell>
          <cell r="Q2020">
            <v>1792493783.3214107</v>
          </cell>
          <cell r="R2020">
            <v>862632313.93315852</v>
          </cell>
          <cell r="S2020">
            <v>504430624.83344996</v>
          </cell>
          <cell r="T2020">
            <v>210000000</v>
          </cell>
          <cell r="U2020">
            <v>20000000</v>
          </cell>
          <cell r="V2020">
            <v>20000000</v>
          </cell>
          <cell r="W2020">
            <v>20000000</v>
          </cell>
        </row>
        <row r="2021">
          <cell r="O2021">
            <v>484776165.00916672</v>
          </cell>
          <cell r="P2021">
            <v>1100813470.0842397</v>
          </cell>
          <cell r="Q2021">
            <v>1792493783.3214107</v>
          </cell>
          <cell r="R2021">
            <v>862632313.93315852</v>
          </cell>
          <cell r="S2021">
            <v>504430624.83344996</v>
          </cell>
          <cell r="T2021">
            <v>210000000</v>
          </cell>
          <cell r="U2021">
            <v>20000000</v>
          </cell>
          <cell r="V2021">
            <v>20000000</v>
          </cell>
          <cell r="W2021">
            <v>20000000</v>
          </cell>
        </row>
        <row r="2025">
          <cell r="P2025">
            <v>0</v>
          </cell>
          <cell r="Q2025">
            <v>0</v>
          </cell>
          <cell r="R2025">
            <v>0</v>
          </cell>
          <cell r="S2025">
            <v>0</v>
          </cell>
          <cell r="T2025">
            <v>0</v>
          </cell>
          <cell r="U2025">
            <v>0</v>
          </cell>
          <cell r="V2025">
            <v>0</v>
          </cell>
          <cell r="W2025">
            <v>0</v>
          </cell>
        </row>
        <row r="2026">
          <cell r="I2026" t="str">
            <v>VARIOUS SUBS: PLACE SERIES CAPACITORS PCB FILLED UNITS ON   VARIOUS 500KV LINES IN THE SYSTEM.</v>
          </cell>
          <cell r="J2026">
            <v>40543</v>
          </cell>
          <cell r="K2026" t="str">
            <v>L. Modesto</v>
          </cell>
          <cell r="M2026">
            <v>100</v>
          </cell>
          <cell r="N2026">
            <v>100</v>
          </cell>
          <cell r="O2026">
            <v>41000000</v>
          </cell>
          <cell r="P2026">
            <v>0</v>
          </cell>
          <cell r="Q2026">
            <v>0</v>
          </cell>
          <cell r="R2026">
            <v>0</v>
          </cell>
          <cell r="S2026">
            <v>0</v>
          </cell>
          <cell r="T2026">
            <v>0</v>
          </cell>
          <cell r="U2026">
            <v>0</v>
          </cell>
          <cell r="V2026">
            <v>0</v>
          </cell>
          <cell r="W2026">
            <v>0</v>
          </cell>
        </row>
        <row r="2027">
          <cell r="O2027">
            <v>41000000</v>
          </cell>
          <cell r="P2027">
            <v>0</v>
          </cell>
          <cell r="Q2027">
            <v>0</v>
          </cell>
          <cell r="R2027">
            <v>0</v>
          </cell>
          <cell r="S2027">
            <v>0</v>
          </cell>
          <cell r="T2027">
            <v>0</v>
          </cell>
          <cell r="U2027">
            <v>0</v>
          </cell>
          <cell r="V2027">
            <v>0</v>
          </cell>
          <cell r="W2027">
            <v>0</v>
          </cell>
        </row>
        <row r="2028">
          <cell r="O2028">
            <v>41000000</v>
          </cell>
          <cell r="P2028">
            <v>0</v>
          </cell>
          <cell r="Q2028">
            <v>0</v>
          </cell>
          <cell r="R2028">
            <v>0</v>
          </cell>
          <cell r="S2028">
            <v>0</v>
          </cell>
          <cell r="T2028">
            <v>0</v>
          </cell>
          <cell r="U2028">
            <v>0</v>
          </cell>
          <cell r="V2028">
            <v>0</v>
          </cell>
          <cell r="W2028">
            <v>0</v>
          </cell>
        </row>
        <row r="2029">
          <cell r="N2029">
            <v>0</v>
          </cell>
        </row>
        <row r="2030">
          <cell r="P2030">
            <v>0</v>
          </cell>
          <cell r="Q2030">
            <v>0</v>
          </cell>
          <cell r="R2030">
            <v>0</v>
          </cell>
          <cell r="S2030">
            <v>0</v>
          </cell>
          <cell r="T2030">
            <v>0</v>
          </cell>
          <cell r="U2030">
            <v>0</v>
          </cell>
          <cell r="V2030">
            <v>0</v>
          </cell>
          <cell r="W2030">
            <v>0</v>
          </cell>
        </row>
        <row r="2031">
          <cell r="I2031" t="str">
            <v>VARIOUS SUB: REPLACE 220KV AND 500KV CIRCUIT BREAKERS TO    IMPROVE SYSTEM RELIABILITY AND SAFETY.</v>
          </cell>
          <cell r="J2031">
            <v>43465</v>
          </cell>
          <cell r="K2031" t="str">
            <v>L. Modesto</v>
          </cell>
          <cell r="M2031">
            <v>80</v>
          </cell>
          <cell r="N2031">
            <v>80</v>
          </cell>
          <cell r="O2031">
            <v>8500000</v>
          </cell>
          <cell r="P2031">
            <v>5868000</v>
          </cell>
          <cell r="Q2031">
            <v>6017000</v>
          </cell>
          <cell r="R2031">
            <v>25280000</v>
          </cell>
          <cell r="S2031">
            <v>26400000</v>
          </cell>
          <cell r="T2031">
            <v>26820000</v>
          </cell>
          <cell r="U2031">
            <v>27630000</v>
          </cell>
          <cell r="V2031">
            <v>28450000</v>
          </cell>
          <cell r="W2031">
            <v>29310000</v>
          </cell>
        </row>
        <row r="2032">
          <cell r="H2032">
            <v>800148303</v>
          </cell>
          <cell r="I2032" t="str">
            <v>Replace (2) 220kV CBs: Positions (412, 612)</v>
          </cell>
          <cell r="J2032">
            <v>40178</v>
          </cell>
          <cell r="N2032">
            <v>100</v>
          </cell>
          <cell r="O2032">
            <v>0</v>
          </cell>
        </row>
        <row r="2033">
          <cell r="H2033">
            <v>800148307</v>
          </cell>
          <cell r="I2033" t="str">
            <v>Rplc. (6) 220kV Circuit Breakers: 11S &amp; N, 12S &amp; N, 14S &amp; N; Rplc. (4) sets 220kV Disconnects: 11S &amp; N, 14S &amp; N.</v>
          </cell>
          <cell r="J2033">
            <v>40178</v>
          </cell>
          <cell r="N2033">
            <v>100</v>
          </cell>
          <cell r="O2033">
            <v>0</v>
          </cell>
        </row>
        <row r="2034">
          <cell r="H2034" t="str">
            <v>800062923</v>
          </cell>
          <cell r="I2034" t="str">
            <v>Rplc. (7) 220kV Circuits Breakers: 3S, 4S, 5S &amp; N, 6S, 9S &amp; 10S; Rplc. (5) sets 220kV Disconnects: 3S, 4S, 5S &amp; N, &amp; 10S.</v>
          </cell>
          <cell r="J2034">
            <v>39994</v>
          </cell>
          <cell r="N2034">
            <v>43</v>
          </cell>
          <cell r="O2034">
            <v>0</v>
          </cell>
        </row>
        <row r="2035">
          <cell r="H2035">
            <v>800148308</v>
          </cell>
          <cell r="I2035" t="str">
            <v>Replace (1) 220kV CB: Tie No.3 (432)</v>
          </cell>
          <cell r="J2035">
            <v>40178</v>
          </cell>
          <cell r="N2035">
            <v>100</v>
          </cell>
          <cell r="O2035">
            <v>0</v>
          </cell>
        </row>
        <row r="2036">
          <cell r="H2036" t="str">
            <v>800062821</v>
          </cell>
          <cell r="I2036" t="str">
            <v>Rplc. (3) 220kV CB, Pos Tie No 3, Kramer No 1, &amp; Pisgah No 2. (532,662,622)</v>
          </cell>
          <cell r="J2036">
            <v>40178</v>
          </cell>
          <cell r="N2036">
            <v>100</v>
          </cell>
          <cell r="O2036">
            <v>0</v>
          </cell>
        </row>
        <row r="2037">
          <cell r="H2037" t="str">
            <v>800062773</v>
          </cell>
          <cell r="I2037" t="str">
            <v>Rplc. (4) 220kV CB, Pos Tie 8, Tie 9, Tie11, &amp; Tie12. (5082, 5092, 5112, 5122)</v>
          </cell>
          <cell r="J2037">
            <v>39994</v>
          </cell>
          <cell r="N2037">
            <v>100</v>
          </cell>
          <cell r="O2037">
            <v>0</v>
          </cell>
        </row>
        <row r="2038">
          <cell r="H2038" t="str">
            <v>800062715</v>
          </cell>
          <cell r="I2038" t="str">
            <v>Rplc. (8) 220kV CB, Pos Tie 6, Tie 9, Tie 19, Pastoria, Santa Clara, Saugus No 1. Eagle Rock, &amp; Sylmar No 1 E. (4192,5062,5092,5192,6072,6092,6102,4072)</v>
          </cell>
          <cell r="J2038">
            <v>39994</v>
          </cell>
          <cell r="N2038">
            <v>88</v>
          </cell>
          <cell r="O2038">
            <v>0</v>
          </cell>
        </row>
        <row r="2039">
          <cell r="H2039">
            <v>800148311</v>
          </cell>
          <cell r="I2039" t="str">
            <v>Replace (4) 220kV CBs: Bailey E, Pastoria-Warner E, 1A and 3A Banks (4062, 4092, 4102, 4152)</v>
          </cell>
          <cell r="J2039">
            <v>40178</v>
          </cell>
          <cell r="N2039">
            <v>50</v>
          </cell>
          <cell r="O2039">
            <v>0</v>
          </cell>
        </row>
        <row r="2040">
          <cell r="H2040">
            <v>800063621</v>
          </cell>
          <cell r="I2040" t="str">
            <v>Replace (4) 220kV CBs: Unit 2 Main E &amp;W, Unit 2 Aux E &amp; W (4062, 6062, 4042, 6042)</v>
          </cell>
          <cell r="J2040">
            <v>40178</v>
          </cell>
          <cell r="N2040">
            <v>0</v>
          </cell>
          <cell r="O2040">
            <v>0</v>
          </cell>
        </row>
        <row r="2041">
          <cell r="H2041">
            <v>800148305</v>
          </cell>
          <cell r="I2041" t="str">
            <v>Replace (1) 220kV CB: Goodrich E (422)</v>
          </cell>
          <cell r="J2041">
            <v>40178</v>
          </cell>
          <cell r="O2041">
            <v>0</v>
          </cell>
        </row>
        <row r="2042">
          <cell r="H2042">
            <v>800148306</v>
          </cell>
          <cell r="I2042" t="str">
            <v>Replace (4) 220 kVCBs: Tie No.8, Del Amo, La Fresa N &amp; S (582, 682, 492, 692)</v>
          </cell>
          <cell r="J2042">
            <v>40178</v>
          </cell>
          <cell r="O2042">
            <v>0</v>
          </cell>
        </row>
        <row r="2043">
          <cell r="H2043">
            <v>800148309</v>
          </cell>
          <cell r="I2043" t="str">
            <v>Replace (3) 220kV CBs: Kramer No.1, Pisgah No.2, Tie No.3 (662, 622, 532)</v>
          </cell>
          <cell r="J2043">
            <v>40178</v>
          </cell>
          <cell r="O2043">
            <v>0</v>
          </cell>
        </row>
        <row r="2044">
          <cell r="O2044">
            <v>8500000</v>
          </cell>
          <cell r="P2044">
            <v>5868000</v>
          </cell>
          <cell r="Q2044">
            <v>6017000</v>
          </cell>
          <cell r="R2044">
            <v>25280000</v>
          </cell>
          <cell r="S2044">
            <v>26400000</v>
          </cell>
          <cell r="T2044">
            <v>26820000</v>
          </cell>
          <cell r="U2044">
            <v>27630000</v>
          </cell>
          <cell r="V2044">
            <v>28450000</v>
          </cell>
          <cell r="W2044">
            <v>29310000</v>
          </cell>
        </row>
        <row r="2045">
          <cell r="I2045" t="str">
            <v>VARIOUS SUBS: REPLACE OBSOLETE 115KV AND BELOW UNRELIABLE   CIRCUIT BREAKERS TO IMPROVE SYSTEM RELIABILITY AND SAFETY.</v>
          </cell>
          <cell r="J2045">
            <v>39813</v>
          </cell>
          <cell r="K2045" t="str">
            <v>L. Modesto</v>
          </cell>
          <cell r="M2045">
            <v>2</v>
          </cell>
          <cell r="N2045">
            <v>2</v>
          </cell>
          <cell r="O2045">
            <v>19634000</v>
          </cell>
          <cell r="P2045">
            <v>20795000</v>
          </cell>
          <cell r="Q2045">
            <v>21055000</v>
          </cell>
          <cell r="R2045">
            <v>19810000</v>
          </cell>
          <cell r="S2045">
            <v>20400000</v>
          </cell>
          <cell r="T2045">
            <v>21010000</v>
          </cell>
          <cell r="U2045">
            <v>21640000</v>
          </cell>
          <cell r="V2045">
            <v>22290000</v>
          </cell>
          <cell r="W2045">
            <v>22960000</v>
          </cell>
        </row>
        <row r="2046">
          <cell r="H2046">
            <v>800148312</v>
          </cell>
          <cell r="I2046" t="str">
            <v>Replace (3) 66 kV CBs:  Tie CB #22, El Nido-Space-Galaxy, Rosecrans 66 kV</v>
          </cell>
          <cell r="J2046">
            <v>40178</v>
          </cell>
        </row>
        <row r="2047">
          <cell r="H2047">
            <v>800148313</v>
          </cell>
          <cell r="I2047" t="str">
            <v>Replace (7) 16 kV CBs Positions: 1S, 10S, 5S, 8S, 4S, 7N, 2S</v>
          </cell>
          <cell r="J2047">
            <v>40178</v>
          </cell>
        </row>
        <row r="2048">
          <cell r="H2048">
            <v>800148315</v>
          </cell>
          <cell r="I2048" t="str">
            <v>Replace (5) 12 kV CBs Positions: 12,11,8,51,4</v>
          </cell>
          <cell r="J2048">
            <v>40178</v>
          </cell>
        </row>
        <row r="2049">
          <cell r="H2049">
            <v>800148317</v>
          </cell>
          <cell r="I2049" t="str">
            <v>Replace (7) 16 kV CBs Positions: 2W, 13E, 13W, 8W, 4W, 7W, 5W</v>
          </cell>
          <cell r="J2049">
            <v>40178</v>
          </cell>
        </row>
        <row r="2050">
          <cell r="H2050">
            <v>800148318</v>
          </cell>
          <cell r="I2050" t="str">
            <v>Replace (4) 12 kV CBs Positions: 6,7,10,9</v>
          </cell>
          <cell r="J2050">
            <v>40178</v>
          </cell>
        </row>
        <row r="2051">
          <cell r="H2051">
            <v>800148319</v>
          </cell>
          <cell r="I2051" t="str">
            <v>Replace (11) 16 kV CBs Positions: 10N, 4S, 4N, 8N, 6N, 6S, 5N, 9N, 12N, 12S, 15N</v>
          </cell>
          <cell r="J2051">
            <v>40178</v>
          </cell>
        </row>
        <row r="2052">
          <cell r="H2052">
            <v>800148321</v>
          </cell>
          <cell r="I2052" t="str">
            <v>Replace (2) 12 kV CBs Positions: 7,10</v>
          </cell>
          <cell r="J2052">
            <v>40178</v>
          </cell>
        </row>
        <row r="2053">
          <cell r="H2053">
            <v>800148323</v>
          </cell>
          <cell r="I2053" t="str">
            <v>Replace (2) 12 kV CBs Positions: 3,4</v>
          </cell>
          <cell r="J2053">
            <v>40178</v>
          </cell>
        </row>
        <row r="2054">
          <cell r="H2054">
            <v>800148440</v>
          </cell>
          <cell r="I2054" t="str">
            <v>Replace (1) 66 kV CB:  No. 1 Bank</v>
          </cell>
          <cell r="J2054">
            <v>40178</v>
          </cell>
        </row>
        <row r="2055">
          <cell r="H2055">
            <v>800148325</v>
          </cell>
          <cell r="I2055" t="str">
            <v>Replace (12) 12 kV CBs Positions: 6A, 7A, 4A, 8A, 16A, 17A, 12A, 10A, 11A, 15A, 14A, CAP3</v>
          </cell>
          <cell r="J2055">
            <v>40178</v>
          </cell>
        </row>
        <row r="2056">
          <cell r="H2056">
            <v>800148327</v>
          </cell>
          <cell r="I2056" t="str">
            <v>Replace (1) 66 kV CB:  Brigen-Eric</v>
          </cell>
          <cell r="J2056">
            <v>40178</v>
          </cell>
        </row>
        <row r="2057">
          <cell r="H2057">
            <v>800148329</v>
          </cell>
          <cell r="I2057" t="str">
            <v>Replace (7) 16 kV CBs Positions: 6,12,9,4,5,8,CAP1</v>
          </cell>
          <cell r="J2057">
            <v>40178</v>
          </cell>
        </row>
        <row r="2058">
          <cell r="H2058">
            <v>800148330</v>
          </cell>
          <cell r="I2058" t="str">
            <v>Replace (1) 12 kV CBs Positions: 13</v>
          </cell>
          <cell r="J2058">
            <v>40178</v>
          </cell>
        </row>
        <row r="2059">
          <cell r="H2059">
            <v>800148331</v>
          </cell>
          <cell r="I2059" t="str">
            <v>Replace (1) 66 kV CB:  Bus Tie</v>
          </cell>
          <cell r="J2059">
            <v>40178</v>
          </cell>
        </row>
        <row r="2060">
          <cell r="H2060">
            <v>800148332</v>
          </cell>
          <cell r="I2060" t="str">
            <v>Replace (8) 12 kV CBs Positions: 5S, 13N, 5N, 6N, 11N, 10N, 9N, 7N</v>
          </cell>
          <cell r="J2060">
            <v>40178</v>
          </cell>
        </row>
        <row r="2061">
          <cell r="H2061">
            <v>800148333</v>
          </cell>
          <cell r="I2061" t="str">
            <v>Replace (1) 66 kV CB:  La Cienega-Beverly</v>
          </cell>
          <cell r="J2061">
            <v>40178</v>
          </cell>
        </row>
        <row r="2062">
          <cell r="H2062">
            <v>800148334</v>
          </cell>
          <cell r="I2062" t="str">
            <v>Replace (8) 12 kV CBs Positions: 4,13,10,5,12,11,8,7</v>
          </cell>
          <cell r="J2062">
            <v>40178</v>
          </cell>
        </row>
        <row r="2063">
          <cell r="H2063">
            <v>800148335</v>
          </cell>
          <cell r="I2063" t="str">
            <v>Replace (6) 16 kV CBs Positions: 4,5,8,9,10,11</v>
          </cell>
          <cell r="J2063">
            <v>40178</v>
          </cell>
        </row>
        <row r="2064">
          <cell r="H2064">
            <v>800148337</v>
          </cell>
          <cell r="I2064" t="str">
            <v>Replace (1) 66 kV CB:  Eagle Rock-Wabash</v>
          </cell>
          <cell r="J2064">
            <v>40178</v>
          </cell>
        </row>
        <row r="2065">
          <cell r="H2065">
            <v>800148338</v>
          </cell>
          <cell r="I2065" t="str">
            <v>Replace (9) 12 kV CBs Positions: 10,6,11,7,12,14,9,4,3</v>
          </cell>
          <cell r="J2065">
            <v>40178</v>
          </cell>
        </row>
        <row r="2066">
          <cell r="H2066">
            <v>800148340</v>
          </cell>
          <cell r="I2066" t="str">
            <v>Replace (1) CB:  Johanna-Ellis</v>
          </cell>
          <cell r="J2066">
            <v>40178</v>
          </cell>
        </row>
        <row r="2067">
          <cell r="H2067">
            <v>800148343</v>
          </cell>
          <cell r="I2067" t="str">
            <v>Replace (8) 12 kV CBs Positions: 3,5,6,8,9,10,11,12</v>
          </cell>
          <cell r="J2067">
            <v>40178</v>
          </cell>
        </row>
        <row r="2068">
          <cell r="H2068">
            <v>800148344</v>
          </cell>
          <cell r="I2068" t="str">
            <v>Replace (1) 66 kV CB:  Position 1W</v>
          </cell>
          <cell r="J2068">
            <v>40178</v>
          </cell>
        </row>
        <row r="2069">
          <cell r="H2069">
            <v>800148345</v>
          </cell>
          <cell r="I2069" t="str">
            <v>Replace (3) 12 kV CBs Positions: 2,3,4</v>
          </cell>
          <cell r="J2069">
            <v>40178</v>
          </cell>
        </row>
        <row r="2070">
          <cell r="H2070">
            <v>800148346</v>
          </cell>
          <cell r="I2070" t="str">
            <v>Replace (6) 16 kV CBs Positions: 4,5,6,8,13,14</v>
          </cell>
          <cell r="J2070">
            <v>40178</v>
          </cell>
        </row>
        <row r="2071">
          <cell r="H2071">
            <v>800148350</v>
          </cell>
          <cell r="I2071" t="str">
            <v>Replace (4) 16 kV CBs Positions: 3,4,7,8</v>
          </cell>
          <cell r="J2071">
            <v>40178</v>
          </cell>
        </row>
        <row r="2072">
          <cell r="H2072">
            <v>800148351</v>
          </cell>
          <cell r="I2072" t="str">
            <v>Replace (24) 16 kV CBs Positions: 12N, 14N, 9N, 13N, 2N, 10N, 11N, 7N, 4N, 5N, 2S, 1N, 1S, 4S, 5S, 6S, 7S, 9S, 10S, 11S, 12S, 13, 14S, 6N</v>
          </cell>
          <cell r="J2072">
            <v>40178</v>
          </cell>
        </row>
        <row r="2073">
          <cell r="H2073">
            <v>800148349</v>
          </cell>
          <cell r="I2073" t="str">
            <v>Replace (1) 66 kV CB:  San Antonio</v>
          </cell>
          <cell r="J2073">
            <v>40178</v>
          </cell>
        </row>
        <row r="2074">
          <cell r="H2074">
            <v>800148348</v>
          </cell>
          <cell r="I2074" t="str">
            <v>Replace (4) 66 kV CBs:  Position 8N, 8S, 26N, 26S</v>
          </cell>
          <cell r="J2074">
            <v>40178</v>
          </cell>
        </row>
        <row r="2075">
          <cell r="H2075">
            <v>800148353</v>
          </cell>
          <cell r="I2075" t="str">
            <v>Replace (1) 66 kV CB:  Bus Tie</v>
          </cell>
          <cell r="J2075">
            <v>40178</v>
          </cell>
        </row>
        <row r="2076">
          <cell r="H2076">
            <v>800148354</v>
          </cell>
          <cell r="I2076" t="str">
            <v>Replace (2) 66 kV CBs:  No. 1 Bank, No. 2 Bank</v>
          </cell>
          <cell r="J2076">
            <v>40178</v>
          </cell>
        </row>
        <row r="2077">
          <cell r="H2077">
            <v>800148355</v>
          </cell>
          <cell r="I2077" t="str">
            <v>Replace (9) 66 kV CBs:  Position 1W, 2W, 3W, 4W, 4E, 10E, 10W, 11E, 11W</v>
          </cell>
          <cell r="J2077">
            <v>40178</v>
          </cell>
        </row>
        <row r="2078">
          <cell r="H2078">
            <v>800148359</v>
          </cell>
          <cell r="I2078" t="str">
            <v>Replace (1) 66 kV CB:  La Fresa-Redondo-Topaz No. 1</v>
          </cell>
          <cell r="J2078">
            <v>40178</v>
          </cell>
        </row>
        <row r="2079">
          <cell r="H2079">
            <v>800148360</v>
          </cell>
          <cell r="I2079" t="str">
            <v>Replace (1) 66 kV CB:  Bus Tie</v>
          </cell>
          <cell r="J2079">
            <v>40178</v>
          </cell>
        </row>
        <row r="2080">
          <cell r="H2080">
            <v>800148356</v>
          </cell>
          <cell r="I2080" t="str">
            <v>Replace (3) 66 kV CBs:  No. 1 Bank, No. 2 Bank, Bus Tie</v>
          </cell>
          <cell r="J2080">
            <v>40178</v>
          </cell>
        </row>
        <row r="2081">
          <cell r="H2081">
            <v>800148357</v>
          </cell>
          <cell r="I2081" t="str">
            <v>Replace (2) 66 kV CBs:  No. 3 Bank, No. 4 Bank</v>
          </cell>
          <cell r="J2081">
            <v>40178</v>
          </cell>
        </row>
        <row r="2082">
          <cell r="H2082">
            <v>800148361</v>
          </cell>
          <cell r="I2082" t="str">
            <v>Replace (1) 115 kV CB:  Banning-Foil-Maraschino</v>
          </cell>
          <cell r="J2082">
            <v>40178</v>
          </cell>
        </row>
        <row r="2083">
          <cell r="H2083" t="str">
            <v>U/A</v>
          </cell>
          <cell r="I2083" t="str">
            <v>Replace (4) 16 kV CBs Positions: 1E, 1W, 3E, 3W</v>
          </cell>
          <cell r="J2083">
            <v>40178</v>
          </cell>
        </row>
        <row r="2084">
          <cell r="H2084" t="str">
            <v>U/A</v>
          </cell>
          <cell r="I2084" t="str">
            <v>Replace (2) 16 kV CBs Positions: 13,14</v>
          </cell>
          <cell r="J2084">
            <v>40178</v>
          </cell>
        </row>
        <row r="2085">
          <cell r="H2085" t="str">
            <v>U/A</v>
          </cell>
          <cell r="I2085" t="str">
            <v>Replace (6) 12 kV CBs Positions: 10,8,9,4,5,3</v>
          </cell>
          <cell r="J2085">
            <v>40178</v>
          </cell>
        </row>
        <row r="2086">
          <cell r="H2086" t="str">
            <v>U/A</v>
          </cell>
          <cell r="I2086" t="str">
            <v>Replace (2) 12 kV CBs Positions: 1,2</v>
          </cell>
          <cell r="J2086">
            <v>40178</v>
          </cell>
        </row>
        <row r="2087">
          <cell r="H2087" t="str">
            <v>U/A</v>
          </cell>
          <cell r="I2087" t="str">
            <v>Replace (4) 16 kV CBs Positions: 1,2,3,4</v>
          </cell>
          <cell r="J2087">
            <v>40178</v>
          </cell>
        </row>
        <row r="2088">
          <cell r="H2088" t="str">
            <v>U/A</v>
          </cell>
          <cell r="I2088" t="str">
            <v>Replace (10) 12 kV CBs Positions: 1,2,3,4,5,7,8,9,10, CAP1</v>
          </cell>
          <cell r="J2088">
            <v>40178</v>
          </cell>
        </row>
        <row r="2089">
          <cell r="H2089" t="str">
            <v>U/A</v>
          </cell>
          <cell r="I2089" t="str">
            <v>Replace (2) 12 kV CBs Positions: 17,16</v>
          </cell>
          <cell r="J2089">
            <v>40178</v>
          </cell>
        </row>
        <row r="2090">
          <cell r="H2090" t="str">
            <v>U/A</v>
          </cell>
          <cell r="I2090" t="str">
            <v>Replace (24) 12 kV CBs Positions: 8S, 7S, 5S, 3N, 3S, 10S, 6S, 13N, 13S, 12N, 2N, 2S, 9S, 1N, 1S, 14N, 14S, 5N, 6N, 7N, 12S, 8N, 10N, 9N</v>
          </cell>
          <cell r="J2090">
            <v>40178</v>
          </cell>
        </row>
        <row r="2091">
          <cell r="H2091" t="str">
            <v>U/A</v>
          </cell>
          <cell r="I2091" t="str">
            <v>Replace (2) 12 kV CBs Positions: 12A, 14A</v>
          </cell>
          <cell r="J2091">
            <v>40178</v>
          </cell>
        </row>
        <row r="2092">
          <cell r="H2092">
            <v>800148331</v>
          </cell>
          <cell r="I2092" t="str">
            <v>Replace (3) 16 kV CBs Positions: 2,3,6</v>
          </cell>
          <cell r="J2092">
            <v>40178</v>
          </cell>
        </row>
        <row r="2093">
          <cell r="H2093" t="str">
            <v>U/A</v>
          </cell>
          <cell r="I2093" t="str">
            <v>Replace (4) 12 kV CBs Positions: 1,2,3,4</v>
          </cell>
          <cell r="J2093">
            <v>40178</v>
          </cell>
        </row>
        <row r="2094">
          <cell r="H2094" t="str">
            <v>U/A</v>
          </cell>
          <cell r="I2094" t="str">
            <v>Replace (2) 12 kV CBs Positions: 1,3</v>
          </cell>
          <cell r="J2094">
            <v>40178</v>
          </cell>
        </row>
        <row r="2095">
          <cell r="H2095" t="str">
            <v>U/A</v>
          </cell>
          <cell r="I2095" t="str">
            <v>Replace (2) 4 kV CBs Positions: 1,2</v>
          </cell>
          <cell r="J2095">
            <v>40178</v>
          </cell>
        </row>
        <row r="2096">
          <cell r="H2096" t="str">
            <v>U/A</v>
          </cell>
          <cell r="I2096" t="str">
            <v>Replace (3) 12 kV CBs Positions: 3A, 4A, 6A</v>
          </cell>
          <cell r="J2096">
            <v>40178</v>
          </cell>
        </row>
        <row r="2097">
          <cell r="H2097" t="str">
            <v>U/A</v>
          </cell>
          <cell r="I2097" t="str">
            <v>Replace (10) 16 kV CBs Positions: 8N, 8S, 7N, 13N, 9N, 3N, 5N, 6N, 10N, 11N</v>
          </cell>
          <cell r="J2097">
            <v>40178</v>
          </cell>
        </row>
        <row r="2098">
          <cell r="H2098" t="str">
            <v>U/A</v>
          </cell>
          <cell r="I2098" t="str">
            <v>Replace (4) 12 kV CBs Positions: 10A, 11A, 12A, 14A</v>
          </cell>
          <cell r="J2098">
            <v>40178</v>
          </cell>
        </row>
        <row r="2099">
          <cell r="H2099" t="str">
            <v>U/A</v>
          </cell>
          <cell r="I2099" t="str">
            <v>Replace (4) 16 kV CBs Positions: 2A, 3A, 5A, 6A</v>
          </cell>
          <cell r="J2099">
            <v>40178</v>
          </cell>
        </row>
        <row r="2100">
          <cell r="H2100" t="str">
            <v>U/A</v>
          </cell>
          <cell r="I2100" t="str">
            <v>Replace (6) 16 kV CBs Positions: 1,2,3,5,7,8</v>
          </cell>
          <cell r="J2100">
            <v>40178</v>
          </cell>
        </row>
        <row r="2101">
          <cell r="H2101" t="str">
            <v>U/A</v>
          </cell>
          <cell r="I2101" t="str">
            <v>Replace (4) 12 kV CBs Positions: 8,9,10,11</v>
          </cell>
          <cell r="J2101">
            <v>40178</v>
          </cell>
        </row>
        <row r="2102">
          <cell r="H2102" t="str">
            <v>U/A</v>
          </cell>
          <cell r="I2102" t="str">
            <v>Replace (7) 12 kV CBs Positions: 8,9,10,11,15,16,17</v>
          </cell>
          <cell r="J2102">
            <v>40178</v>
          </cell>
        </row>
        <row r="2103">
          <cell r="H2103" t="str">
            <v>U/A</v>
          </cell>
          <cell r="I2103" t="str">
            <v>Replace (8) 16 kV CBs Positions: 1,2,3,4,6,7,8,9</v>
          </cell>
          <cell r="J2103">
            <v>40178</v>
          </cell>
        </row>
        <row r="2104">
          <cell r="H2104" t="str">
            <v>U/A</v>
          </cell>
          <cell r="I2104" t="str">
            <v>Replace (2) 12 kV CBs Positions: 2,3</v>
          </cell>
          <cell r="J2104">
            <v>40178</v>
          </cell>
        </row>
        <row r="2105">
          <cell r="H2105" t="str">
            <v>U/A</v>
          </cell>
          <cell r="I2105" t="str">
            <v>Replace (1) 16 kV CBs Positions: 1</v>
          </cell>
          <cell r="J2105">
            <v>40178</v>
          </cell>
        </row>
        <row r="2106">
          <cell r="H2106" t="str">
            <v>U/A</v>
          </cell>
          <cell r="I2106" t="str">
            <v>Replace (8) 12 kV CBs Positions: 9N, 13N, 12N, 4N, 14N, 10N, 3N, 5N</v>
          </cell>
          <cell r="J2106">
            <v>40178</v>
          </cell>
        </row>
        <row r="2107">
          <cell r="O2107">
            <v>19634000</v>
          </cell>
          <cell r="P2107">
            <v>20795000</v>
          </cell>
          <cell r="Q2107">
            <v>21055000</v>
          </cell>
          <cell r="R2107">
            <v>19810000</v>
          </cell>
          <cell r="S2107">
            <v>20400000</v>
          </cell>
          <cell r="T2107">
            <v>21010000</v>
          </cell>
          <cell r="U2107">
            <v>21640000</v>
          </cell>
          <cell r="V2107">
            <v>22290000</v>
          </cell>
          <cell r="W2107">
            <v>22960000</v>
          </cell>
        </row>
        <row r="2108">
          <cell r="I2108" t="str">
            <v>VARIOUS: REPLACE EXISTING METAL CLAD SWITCHGEAR</v>
          </cell>
          <cell r="J2108">
            <v>39753</v>
          </cell>
          <cell r="K2108" t="e">
            <v>#N/A</v>
          </cell>
          <cell r="M2108">
            <v>0</v>
          </cell>
          <cell r="N2108">
            <v>0</v>
          </cell>
          <cell r="O2108">
            <v>0</v>
          </cell>
          <cell r="P2108">
            <v>0</v>
          </cell>
          <cell r="Q2108">
            <v>0</v>
          </cell>
          <cell r="R2108">
            <v>0</v>
          </cell>
          <cell r="S2108">
            <v>0</v>
          </cell>
          <cell r="T2108">
            <v>0</v>
          </cell>
          <cell r="U2108">
            <v>0</v>
          </cell>
          <cell r="V2108">
            <v>0</v>
          </cell>
          <cell r="W2108">
            <v>0</v>
          </cell>
        </row>
        <row r="2109">
          <cell r="O2109">
            <v>0</v>
          </cell>
          <cell r="P2109">
            <v>0</v>
          </cell>
          <cell r="Q2109">
            <v>0</v>
          </cell>
          <cell r="R2109">
            <v>0</v>
          </cell>
          <cell r="S2109">
            <v>0</v>
          </cell>
          <cell r="T2109">
            <v>0</v>
          </cell>
          <cell r="U2109">
            <v>0</v>
          </cell>
          <cell r="V2109">
            <v>0</v>
          </cell>
          <cell r="W2109">
            <v>0</v>
          </cell>
        </row>
        <row r="2110">
          <cell r="O2110">
            <v>28134000</v>
          </cell>
          <cell r="P2110">
            <v>26663000</v>
          </cell>
          <cell r="Q2110">
            <v>27072000</v>
          </cell>
          <cell r="R2110">
            <v>45090000</v>
          </cell>
          <cell r="S2110">
            <v>46800000</v>
          </cell>
          <cell r="T2110">
            <v>47830000</v>
          </cell>
          <cell r="U2110">
            <v>49270000</v>
          </cell>
          <cell r="V2110">
            <v>50740000</v>
          </cell>
          <cell r="W2110">
            <v>52270000</v>
          </cell>
        </row>
        <row r="2112">
          <cell r="O2112">
            <v>0</v>
          </cell>
          <cell r="P2112">
            <v>0</v>
          </cell>
          <cell r="Q2112">
            <v>0</v>
          </cell>
          <cell r="R2112">
            <v>0</v>
          </cell>
          <cell r="S2112">
            <v>0</v>
          </cell>
          <cell r="T2112">
            <v>0</v>
          </cell>
          <cell r="U2112">
            <v>0</v>
          </cell>
          <cell r="V2112">
            <v>0</v>
          </cell>
          <cell r="W2112">
            <v>0</v>
          </cell>
        </row>
        <row r="2113">
          <cell r="I2113" t="str">
            <v>VARIOUS: CAPITAL ADDITIONS &amp; BETTERMENT (2)</v>
          </cell>
          <cell r="J2113">
            <v>43465</v>
          </cell>
          <cell r="K2113" t="str">
            <v>L. Modesto</v>
          </cell>
          <cell r="M2113">
            <v>100</v>
          </cell>
          <cell r="N2113">
            <v>100</v>
          </cell>
          <cell r="O2113">
            <v>3760000</v>
          </cell>
          <cell r="P2113">
            <v>520000</v>
          </cell>
          <cell r="Q2113">
            <v>550000</v>
          </cell>
          <cell r="R2113">
            <v>580000</v>
          </cell>
          <cell r="S2113">
            <v>600000</v>
          </cell>
          <cell r="T2113">
            <v>620000</v>
          </cell>
          <cell r="U2113">
            <v>629999.66</v>
          </cell>
          <cell r="V2113">
            <v>650000</v>
          </cell>
          <cell r="W2113">
            <v>660000</v>
          </cell>
        </row>
        <row r="2114">
          <cell r="I2114" t="str">
            <v>VARIOUS: CAPITAL ADDITIONS &amp; BETTERMENT</v>
          </cell>
          <cell r="J2114">
            <v>43465</v>
          </cell>
          <cell r="K2114" t="str">
            <v>L. Modesto</v>
          </cell>
          <cell r="M2114">
            <v>100</v>
          </cell>
          <cell r="N2114">
            <v>100</v>
          </cell>
          <cell r="O2114">
            <v>340000</v>
          </cell>
          <cell r="P2114">
            <v>350000</v>
          </cell>
          <cell r="Q2114">
            <v>360000</v>
          </cell>
          <cell r="R2114">
            <v>375000</v>
          </cell>
          <cell r="S2114">
            <v>390000</v>
          </cell>
          <cell r="T2114">
            <v>405000</v>
          </cell>
          <cell r="U2114">
            <v>420000</v>
          </cell>
          <cell r="V2114">
            <v>435000</v>
          </cell>
          <cell r="W2114">
            <v>450000</v>
          </cell>
        </row>
        <row r="2115">
          <cell r="O2115">
            <v>4100000</v>
          </cell>
          <cell r="P2115">
            <v>870000</v>
          </cell>
          <cell r="Q2115">
            <v>910000</v>
          </cell>
          <cell r="R2115">
            <v>955000</v>
          </cell>
          <cell r="S2115">
            <v>990000</v>
          </cell>
          <cell r="T2115">
            <v>1025000</v>
          </cell>
          <cell r="U2115">
            <v>1049999.6599999999</v>
          </cell>
          <cell r="V2115">
            <v>1085000</v>
          </cell>
          <cell r="W2115">
            <v>1110000</v>
          </cell>
        </row>
        <row r="2116">
          <cell r="I2116" t="str">
            <v>BKT-ADDITIONS AND RETIREMENTS OF LABORATORY, TEST AND TECHNICAL EQUIPMENT FOR LOAD &amp; POWER QUALITY MONITORING. 
                                                                                                                               "</v>
          </cell>
          <cell r="J2116">
            <v>39813</v>
          </cell>
          <cell r="K2116" t="str">
            <v>L. Modesto</v>
          </cell>
          <cell r="M2116">
            <v>0</v>
          </cell>
          <cell r="N2116">
            <v>0</v>
          </cell>
          <cell r="O2116">
            <v>0</v>
          </cell>
          <cell r="P2116">
            <v>0</v>
          </cell>
          <cell r="Q2116">
            <v>0</v>
          </cell>
          <cell r="R2116">
            <v>0</v>
          </cell>
          <cell r="S2116">
            <v>0</v>
          </cell>
          <cell r="T2116">
            <v>0</v>
          </cell>
          <cell r="U2116">
            <v>0</v>
          </cell>
          <cell r="V2116">
            <v>0</v>
          </cell>
          <cell r="W2116">
            <v>0</v>
          </cell>
        </row>
        <row r="2117">
          <cell r="O2117">
            <v>0</v>
          </cell>
          <cell r="P2117">
            <v>0</v>
          </cell>
          <cell r="Q2117">
            <v>0</v>
          </cell>
          <cell r="R2117">
            <v>0</v>
          </cell>
          <cell r="S2117">
            <v>0</v>
          </cell>
          <cell r="T2117">
            <v>0</v>
          </cell>
          <cell r="U2117">
            <v>0</v>
          </cell>
          <cell r="V2117">
            <v>0</v>
          </cell>
          <cell r="W2117">
            <v>0</v>
          </cell>
        </row>
        <row r="2118">
          <cell r="I2118" t="str">
            <v>BKT-ADDITIONS AND RETIREMENTS OF SUBSTATION EQUIPMENT AND   STRUCTURES FOR ENVIRONMENTAL REMEDIAL ACTION.</v>
          </cell>
          <cell r="J2118">
            <v>43465</v>
          </cell>
          <cell r="K2118" t="str">
            <v>L. Modesto</v>
          </cell>
          <cell r="M2118">
            <v>0</v>
          </cell>
          <cell r="N2118">
            <v>0</v>
          </cell>
          <cell r="O2118">
            <v>625000</v>
          </cell>
          <cell r="P2118">
            <v>725000</v>
          </cell>
          <cell r="Q2118">
            <v>750000</v>
          </cell>
          <cell r="R2118">
            <v>775000</v>
          </cell>
          <cell r="S2118">
            <v>800000</v>
          </cell>
          <cell r="T2118">
            <v>825000</v>
          </cell>
          <cell r="U2118">
            <v>850000</v>
          </cell>
          <cell r="V2118">
            <v>875000</v>
          </cell>
          <cell r="W2118">
            <v>900000</v>
          </cell>
        </row>
        <row r="2119">
          <cell r="O2119">
            <v>625000</v>
          </cell>
          <cell r="P2119">
            <v>725000</v>
          </cell>
          <cell r="Q2119">
            <v>750000</v>
          </cell>
          <cell r="R2119">
            <v>775000</v>
          </cell>
          <cell r="S2119">
            <v>800000</v>
          </cell>
          <cell r="T2119">
            <v>825000</v>
          </cell>
          <cell r="U2119">
            <v>850000</v>
          </cell>
          <cell r="V2119">
            <v>875000</v>
          </cell>
          <cell r="W2119">
            <v>900000</v>
          </cell>
        </row>
        <row r="2120">
          <cell r="I2120" t="str">
            <v>VARIOUS SUBSTATION: REPLACE OBSOLETE &amp; UNRELIABLE EQUIPMENT AT VARIOUS SUBSTATIONS.</v>
          </cell>
          <cell r="J2120">
            <v>43465</v>
          </cell>
          <cell r="K2120" t="e">
            <v>#N/A</v>
          </cell>
          <cell r="M2120">
            <v>10</v>
          </cell>
          <cell r="N2120">
            <v>10</v>
          </cell>
          <cell r="O2120">
            <v>0</v>
          </cell>
          <cell r="P2120">
            <v>0</v>
          </cell>
          <cell r="Q2120">
            <v>0</v>
          </cell>
          <cell r="R2120">
            <v>5190000</v>
          </cell>
          <cell r="S2120">
            <v>6240000</v>
          </cell>
          <cell r="T2120">
            <v>6290000</v>
          </cell>
          <cell r="U2120">
            <v>6340000</v>
          </cell>
          <cell r="V2120">
            <v>6530000</v>
          </cell>
          <cell r="W2120">
            <v>6720000</v>
          </cell>
        </row>
        <row r="2121">
          <cell r="O2121">
            <v>0</v>
          </cell>
          <cell r="P2121">
            <v>0</v>
          </cell>
          <cell r="Q2121">
            <v>0</v>
          </cell>
          <cell r="R2121">
            <v>5190000</v>
          </cell>
          <cell r="S2121">
            <v>6240000</v>
          </cell>
          <cell r="T2121">
            <v>6290000</v>
          </cell>
          <cell r="U2121">
            <v>6340000</v>
          </cell>
          <cell r="V2121">
            <v>6530000</v>
          </cell>
          <cell r="W2121">
            <v>6720000</v>
          </cell>
        </row>
        <row r="2122">
          <cell r="I2122" t="str">
            <v>VARIOUS SUB: ISSUE A BLANKET WORK ORDER FOR ALL USAT CAPITALIMPROVEMENTS - RELIABILITY AND DATA RATE UPGRADE PROJECTS.</v>
          </cell>
          <cell r="J2122">
            <v>43465</v>
          </cell>
          <cell r="K2122" t="str">
            <v>F. Lagmay</v>
          </cell>
          <cell r="M2122">
            <v>0</v>
          </cell>
          <cell r="N2122">
            <v>0</v>
          </cell>
          <cell r="O2122">
            <v>2954648</v>
          </cell>
          <cell r="P2122">
            <v>2310000</v>
          </cell>
          <cell r="Q2122">
            <v>2375000</v>
          </cell>
          <cell r="R2122">
            <v>2445000</v>
          </cell>
          <cell r="S2122">
            <v>2510000</v>
          </cell>
          <cell r="T2122">
            <v>2580000</v>
          </cell>
          <cell r="U2122">
            <v>2650000</v>
          </cell>
          <cell r="V2122">
            <v>2730000</v>
          </cell>
          <cell r="W2122">
            <v>2810000</v>
          </cell>
        </row>
        <row r="2123">
          <cell r="O2123">
            <v>2954648</v>
          </cell>
          <cell r="P2123">
            <v>2310000</v>
          </cell>
          <cell r="Q2123">
            <v>2375000</v>
          </cell>
          <cell r="R2123">
            <v>2445000</v>
          </cell>
          <cell r="S2123">
            <v>2510000</v>
          </cell>
          <cell r="T2123">
            <v>2580000</v>
          </cell>
          <cell r="U2123">
            <v>2650000</v>
          </cell>
          <cell r="V2123">
            <v>2730000</v>
          </cell>
          <cell r="W2123">
            <v>2810000</v>
          </cell>
        </row>
        <row r="2124">
          <cell r="I2124" t="str">
            <v>VARIOUS SUBS:  ISSUE BLANKET WORK ORDER FOR THE COUPLING    CAPACITOR VOLTAGE TRANSFORMERS.  REPLACE 220KV CCVT IN      VARIOUS SUBSTATIONS.</v>
          </cell>
          <cell r="J2124">
            <v>43465</v>
          </cell>
          <cell r="K2124" t="str">
            <v>L. Modesto</v>
          </cell>
          <cell r="M2124">
            <v>100</v>
          </cell>
          <cell r="N2124">
            <v>100</v>
          </cell>
          <cell r="O2124">
            <v>1000000</v>
          </cell>
          <cell r="P2124">
            <v>1000000</v>
          </cell>
          <cell r="Q2124">
            <v>1000000</v>
          </cell>
          <cell r="R2124">
            <v>1000000</v>
          </cell>
          <cell r="S2124">
            <v>1000000</v>
          </cell>
          <cell r="T2124">
            <v>1000000</v>
          </cell>
          <cell r="U2124">
            <v>1000000</v>
          </cell>
          <cell r="V2124">
            <v>1030000</v>
          </cell>
          <cell r="W2124">
            <v>1060000</v>
          </cell>
        </row>
        <row r="2125">
          <cell r="O2125">
            <v>1000000</v>
          </cell>
          <cell r="P2125">
            <v>1000000</v>
          </cell>
          <cell r="Q2125">
            <v>1000000</v>
          </cell>
          <cell r="R2125">
            <v>1000000</v>
          </cell>
          <cell r="S2125">
            <v>1000000</v>
          </cell>
          <cell r="T2125">
            <v>1000000</v>
          </cell>
          <cell r="U2125">
            <v>1000000</v>
          </cell>
          <cell r="V2125">
            <v>1030000</v>
          </cell>
          <cell r="W2125">
            <v>1060000</v>
          </cell>
        </row>
        <row r="2126">
          <cell r="I2126" t="str">
            <v>PALO VERDE SWITCHRACK: REPLACE OBSOLETE &amp; UNRELIABLE EQUIPMENT.</v>
          </cell>
          <cell r="J2126">
            <v>43465</v>
          </cell>
          <cell r="K2126" t="str">
            <v>L. Modesto</v>
          </cell>
          <cell r="M2126">
            <v>100</v>
          </cell>
          <cell r="N2126">
            <v>100</v>
          </cell>
          <cell r="O2126">
            <v>500000</v>
          </cell>
          <cell r="P2126">
            <v>500000</v>
          </cell>
          <cell r="Q2126">
            <v>500000</v>
          </cell>
          <cell r="R2126">
            <v>500000</v>
          </cell>
          <cell r="S2126">
            <v>500000</v>
          </cell>
          <cell r="T2126">
            <v>500000</v>
          </cell>
          <cell r="U2126">
            <v>500000</v>
          </cell>
          <cell r="V2126">
            <v>500000</v>
          </cell>
          <cell r="W2126">
            <v>500000</v>
          </cell>
        </row>
        <row r="2127">
          <cell r="O2127">
            <v>500000</v>
          </cell>
          <cell r="P2127">
            <v>500000</v>
          </cell>
          <cell r="Q2127">
            <v>500000</v>
          </cell>
          <cell r="R2127">
            <v>500000</v>
          </cell>
          <cell r="S2127">
            <v>500000</v>
          </cell>
          <cell r="T2127">
            <v>500000</v>
          </cell>
          <cell r="U2127">
            <v>500000</v>
          </cell>
          <cell r="V2127">
            <v>500000</v>
          </cell>
          <cell r="W2127">
            <v>500000</v>
          </cell>
        </row>
        <row r="2128">
          <cell r="I2128" t="str">
            <v xml:space="preserve">VARIOUS: SUBSTATION EQUIPMENT, ADDITIONS AND BETTERMENTS </v>
          </cell>
          <cell r="J2128">
            <v>40178</v>
          </cell>
          <cell r="O2128">
            <v>0</v>
          </cell>
        </row>
        <row r="2129">
          <cell r="H2129" t="str">
            <v>800063689</v>
          </cell>
          <cell r="I2129" t="str">
            <v>Rplc. Ground Bank/Detector &amp; Delta breaker</v>
          </cell>
          <cell r="J2129">
            <v>40178</v>
          </cell>
          <cell r="N2129">
            <v>0</v>
          </cell>
          <cell r="O2129">
            <v>0</v>
          </cell>
        </row>
        <row r="2130">
          <cell r="H2130" t="str">
            <v>800063043</v>
          </cell>
          <cell r="I2130" t="str">
            <v>Rplc. all 16kv control cables 14-16 poss, double bus.</v>
          </cell>
          <cell r="J2130">
            <v>40178</v>
          </cell>
          <cell r="N2130">
            <v>0</v>
          </cell>
          <cell r="O2130">
            <v>0</v>
          </cell>
        </row>
        <row r="2131">
          <cell r="H2131" t="str">
            <v>800062977</v>
          </cell>
          <cell r="I2131" t="str">
            <v>Rplc. Annunciator with Ronan</v>
          </cell>
          <cell r="J2131">
            <v>40178</v>
          </cell>
          <cell r="N2131">
            <v>0</v>
          </cell>
          <cell r="O2131">
            <v>0</v>
          </cell>
        </row>
        <row r="2132">
          <cell r="H2132" t="str">
            <v>800063406</v>
          </cell>
          <cell r="I2132" t="str">
            <v>Rplc. all Capc.s in the #5 cap pos, and the oil Breaker</v>
          </cell>
          <cell r="J2132">
            <v>40178</v>
          </cell>
          <cell r="N2132">
            <v>0</v>
          </cell>
          <cell r="O2132">
            <v>0</v>
          </cell>
        </row>
        <row r="2133">
          <cell r="H2133" t="str">
            <v>800063328</v>
          </cell>
          <cell r="I2133" t="str">
            <v>Rplc. AC distribution panel</v>
          </cell>
          <cell r="J2133">
            <v>40178</v>
          </cell>
          <cell r="N2133">
            <v>0</v>
          </cell>
          <cell r="O2133">
            <v>0</v>
          </cell>
        </row>
        <row r="2134">
          <cell r="H2134">
            <v>800062864</v>
          </cell>
          <cell r="I2134" t="str">
            <v xml:space="preserve">Rplc. N 115kV Bus PTs (3) </v>
          </cell>
          <cell r="J2134">
            <v>40178</v>
          </cell>
          <cell r="N2134">
            <v>100</v>
          </cell>
          <cell r="O2134">
            <v>0</v>
          </cell>
        </row>
        <row r="2135">
          <cell r="H2135">
            <v>800125962</v>
          </cell>
          <cell r="I2135" t="str">
            <v>Replace (4) sets of 500kV Disconnects at Devers.</v>
          </cell>
          <cell r="J2135">
            <v>40178</v>
          </cell>
          <cell r="N2135">
            <v>100</v>
          </cell>
          <cell r="O2135">
            <v>0</v>
          </cell>
        </row>
        <row r="2136">
          <cell r="H2136">
            <v>800197774</v>
          </cell>
          <cell r="I2136" t="str">
            <v>Ditmar - 16kV Bus Differential</v>
          </cell>
          <cell r="J2136">
            <v>40178</v>
          </cell>
          <cell r="N2136">
            <v>0</v>
          </cell>
          <cell r="O2136">
            <v>0</v>
          </cell>
        </row>
        <row r="2137">
          <cell r="H2137">
            <v>800197776</v>
          </cell>
          <cell r="I2137" t="str">
            <v>Eagle Rock - Replace Mesa 220kV Line Protection</v>
          </cell>
          <cell r="J2137">
            <v>40178</v>
          </cell>
          <cell r="N2137">
            <v>100</v>
          </cell>
          <cell r="O2137">
            <v>0</v>
          </cell>
        </row>
        <row r="2138">
          <cell r="H2138">
            <v>800197823</v>
          </cell>
          <cell r="I2138" t="str">
            <v>Eagle Rock - Replace Pardee 220kV Line Protection</v>
          </cell>
          <cell r="J2138">
            <v>40178</v>
          </cell>
          <cell r="N2138">
            <v>100</v>
          </cell>
          <cell r="O2138">
            <v>0</v>
          </cell>
        </row>
        <row r="2139">
          <cell r="H2139" t="str">
            <v>800063011</v>
          </cell>
          <cell r="I2139" t="str">
            <v>Rplc. AC distribution panel in 16kV Rack area</v>
          </cell>
          <cell r="J2139">
            <v>40178</v>
          </cell>
          <cell r="N2139">
            <v>0</v>
          </cell>
          <cell r="O2139">
            <v>0</v>
          </cell>
        </row>
        <row r="2140">
          <cell r="H2140" t="str">
            <v>800063693</v>
          </cell>
          <cell r="I2140" t="str">
            <v>Rplc. all 33kv control cables Currents, AC-DC Control.</v>
          </cell>
          <cell r="J2140">
            <v>40178</v>
          </cell>
          <cell r="N2140">
            <v>0</v>
          </cell>
          <cell r="O2140">
            <v>0</v>
          </cell>
        </row>
        <row r="2141">
          <cell r="H2141">
            <v>800197827</v>
          </cell>
          <cell r="I2141" t="str">
            <v>Eisenhower - Farrell Line 115KV Transfer Bus Disc</v>
          </cell>
          <cell r="J2141">
            <v>40178</v>
          </cell>
          <cell r="N2141">
            <v>100</v>
          </cell>
          <cell r="O2141">
            <v>0</v>
          </cell>
        </row>
        <row r="2142">
          <cell r="H2142">
            <v>800197832</v>
          </cell>
          <cell r="I2142" t="str">
            <v>Eldorado - Replace Annunciator</v>
          </cell>
          <cell r="J2142">
            <v>40178</v>
          </cell>
          <cell r="N2142">
            <v>0</v>
          </cell>
          <cell r="O2142">
            <v>0</v>
          </cell>
        </row>
        <row r="2143">
          <cell r="H2143">
            <v>800197833</v>
          </cell>
          <cell r="I2143" t="str">
            <v>Friendly Hills - Replace No.2 Bank 12/4kV</v>
          </cell>
          <cell r="J2143">
            <v>40178</v>
          </cell>
          <cell r="N2143">
            <v>0</v>
          </cell>
          <cell r="O2143">
            <v>0</v>
          </cell>
        </row>
        <row r="2144">
          <cell r="H2144">
            <v>800149022</v>
          </cell>
          <cell r="I2144" t="str">
            <v>Rplc. 12 sets of 66kv Ln. &amp; bus discs (pos.1N&amp;1S, 2N&amp;2S, 3N&amp;3S)</v>
          </cell>
          <cell r="J2144">
            <v>40178</v>
          </cell>
          <cell r="N2144">
            <v>0</v>
          </cell>
          <cell r="O2144">
            <v>0</v>
          </cell>
        </row>
        <row r="2145">
          <cell r="H2145">
            <v>800197834</v>
          </cell>
          <cell r="I2145" t="str">
            <v>Goleta - Replace old Annunciator</v>
          </cell>
          <cell r="J2145">
            <v>40178</v>
          </cell>
          <cell r="N2145">
            <v>0</v>
          </cell>
          <cell r="O2145">
            <v>0</v>
          </cell>
        </row>
        <row r="2146">
          <cell r="H2146" t="str">
            <v>800063322</v>
          </cell>
          <cell r="I2146" t="str">
            <v>Rplc. Ground Bank/Detector &amp; Delta breaker</v>
          </cell>
          <cell r="J2146">
            <v>40178</v>
          </cell>
          <cell r="N2146">
            <v>0</v>
          </cell>
          <cell r="O2146">
            <v>0</v>
          </cell>
        </row>
        <row r="2147">
          <cell r="H2147" t="str">
            <v>800063183</v>
          </cell>
          <cell r="I2147" t="str">
            <v xml:space="preserve">Rplc. deteriorated poles </v>
          </cell>
          <cell r="J2147">
            <v>40178</v>
          </cell>
          <cell r="N2147">
            <v>0</v>
          </cell>
          <cell r="O2147">
            <v>0</v>
          </cell>
        </row>
        <row r="2148">
          <cell r="H2148" t="str">
            <v>800062606</v>
          </cell>
          <cell r="I2148" t="str">
            <v>Rplc. (12 Sets) of Cap &amp; Pin 66KV Disc, Pos 20, 29, 38</v>
          </cell>
          <cell r="J2148">
            <v>40178</v>
          </cell>
          <cell r="N2148">
            <v>0</v>
          </cell>
          <cell r="O2148">
            <v>0</v>
          </cell>
        </row>
        <row r="2149">
          <cell r="H2149" t="str">
            <v>800062918</v>
          </cell>
          <cell r="I2149" t="str">
            <v xml:space="preserve">Rplc. (10 sets) of 66kV Cap &amp; Pin Style Disc. At #3 and #4 bank N &amp; S Bus Section. </v>
          </cell>
          <cell r="J2149">
            <v>40178</v>
          </cell>
          <cell r="N2149">
            <v>0</v>
          </cell>
          <cell r="O2149">
            <v>0</v>
          </cell>
        </row>
        <row r="2150">
          <cell r="H2150">
            <v>800062921</v>
          </cell>
          <cell r="I2150" t="str">
            <v>Replace (12 Sets) of Cap &amp; Pin 66KV Disc, Pos 1A, 2A &amp; 3A</v>
          </cell>
          <cell r="J2150">
            <v>40178</v>
          </cell>
          <cell r="N2150">
            <v>0</v>
          </cell>
          <cell r="O2150">
            <v>0</v>
          </cell>
        </row>
        <row r="2151">
          <cell r="H2151" t="str">
            <v>800062924</v>
          </cell>
          <cell r="I2151" t="str">
            <v>Rplc. (6) 66kv PT's (A section N(2),S(2), E Section N(2) &amp; lighting and panels in 220kv &amp; 66kv switchracks.</v>
          </cell>
          <cell r="J2151">
            <v>40178</v>
          </cell>
          <cell r="N2151">
            <v>0</v>
          </cell>
          <cell r="O2151">
            <v>0</v>
          </cell>
        </row>
        <row r="2152">
          <cell r="H2152" t="str">
            <v>800062925</v>
          </cell>
          <cell r="I2152" t="str">
            <v xml:space="preserve">Rplc. (4) sets of 220kv bank discs pos. 3, 4, (1A,2A, Banks) </v>
          </cell>
          <cell r="J2152">
            <v>40178</v>
          </cell>
          <cell r="N2152">
            <v>0</v>
          </cell>
          <cell r="O2152">
            <v>0</v>
          </cell>
        </row>
        <row r="2153">
          <cell r="H2153">
            <v>800197836</v>
          </cell>
          <cell r="I2153" t="str">
            <v>Landing - Replace No.1 Bank 66/16kV</v>
          </cell>
          <cell r="J2153">
            <v>40178</v>
          </cell>
          <cell r="N2153">
            <v>0</v>
          </cell>
          <cell r="O2153">
            <v>0</v>
          </cell>
        </row>
        <row r="2154">
          <cell r="H2154">
            <v>800062825</v>
          </cell>
          <cell r="I2154" t="str">
            <v>Replace 9 sets of 500kV Disconnect Switches;  Position Numbers are (3) set of 500kV disconnects 4000A, Position 2, (4) sets of 500kV Disconnects 4000A in Position 5, (1) Set of 300 A Disconnects for Eldorado Series Cap Line Side and (1) Set of 3000A Disco</v>
          </cell>
          <cell r="J2154">
            <v>39994</v>
          </cell>
          <cell r="N2154">
            <v>100</v>
          </cell>
          <cell r="O2154">
            <v>0</v>
          </cell>
        </row>
        <row r="2155">
          <cell r="H2155">
            <v>800183926</v>
          </cell>
          <cell r="I2155" t="str">
            <v>Relocate the AC Panel at Mesa Substation.</v>
          </cell>
          <cell r="J2155">
            <v>40178</v>
          </cell>
          <cell r="N2155">
            <v>34</v>
          </cell>
          <cell r="O2155">
            <v>0</v>
          </cell>
        </row>
        <row r="2156">
          <cell r="H2156">
            <v>800197861</v>
          </cell>
          <cell r="I2156" t="str">
            <v>Mesa - Replace Eagle Rock 220kV Line Protection</v>
          </cell>
          <cell r="J2156">
            <v>40178</v>
          </cell>
          <cell r="N2156">
            <v>100</v>
          </cell>
          <cell r="O2156">
            <v>0</v>
          </cell>
        </row>
        <row r="2157">
          <cell r="H2157">
            <v>800197863</v>
          </cell>
          <cell r="I2157" t="str">
            <v>Mira Loma - Replace (4) sets of 220kv discs pos. North Bus Discs to CB 4152, 4AA Bank Discs to CB 4152, Etiwanda Line Discs to CB 4162, South Bus Discs to CB 6102</v>
          </cell>
          <cell r="J2157">
            <v>40178</v>
          </cell>
          <cell r="N2157">
            <v>100</v>
          </cell>
          <cell r="O2157">
            <v>0</v>
          </cell>
        </row>
        <row r="2158">
          <cell r="H2158">
            <v>800197865</v>
          </cell>
          <cell r="I2158" t="str">
            <v>Mira Loma - Replace (5) sets of 220kv discs pos. 3AA Bank Discs to CB 4102, 3AA Bank Discs to CB 6102, 1AA Bank Discs to CB 6042, Chino #3 line Discs to CB 5142, Chino #1 Line Discs to CB 6022</v>
          </cell>
          <cell r="J2158">
            <v>40178</v>
          </cell>
          <cell r="N2158">
            <v>100</v>
          </cell>
          <cell r="O2158">
            <v>0</v>
          </cell>
        </row>
        <row r="2159">
          <cell r="H2159">
            <v>800197870</v>
          </cell>
          <cell r="I2159" t="str">
            <v>Mira Loma - Replace (2) sets of 220kv discs pos. North Bus Discs to CB 4042, South Bus Discs to CB 6042</v>
          </cell>
          <cell r="J2159">
            <v>40178</v>
          </cell>
          <cell r="N2159">
            <v>100</v>
          </cell>
          <cell r="O2159">
            <v>0</v>
          </cell>
        </row>
        <row r="2160">
          <cell r="H2160">
            <v>800062694</v>
          </cell>
          <cell r="I2160" t="str">
            <v>Rplc. 2 sets of 500KV disc. on Series Caps (On the Lugo Ln -- By-Pass Disc 945 with a pantograph Mod. &amp; Disc 949)</v>
          </cell>
          <cell r="J2160">
            <v>40178</v>
          </cell>
          <cell r="N2160">
            <v>100</v>
          </cell>
          <cell r="O2160">
            <v>0</v>
          </cell>
        </row>
        <row r="2161">
          <cell r="H2161">
            <v>800149023</v>
          </cell>
          <cell r="I2161" t="str">
            <v>Rplc. all disc in 66KV rack, 9 sets 1200 amp, 9 sets 2000 amps</v>
          </cell>
          <cell r="J2161">
            <v>40178</v>
          </cell>
          <cell r="N2161">
            <v>0</v>
          </cell>
          <cell r="O2161">
            <v>0</v>
          </cell>
        </row>
        <row r="2162">
          <cell r="H2162">
            <v>800197872</v>
          </cell>
          <cell r="I2162" t="str">
            <v>Pardee - Replace Eagle Rock 220kV Line Protection</v>
          </cell>
          <cell r="J2162">
            <v>40178</v>
          </cell>
          <cell r="N2162">
            <v>100</v>
          </cell>
          <cell r="O2162">
            <v>0</v>
          </cell>
        </row>
        <row r="2163">
          <cell r="H2163" t="str">
            <v>800063146</v>
          </cell>
          <cell r="I2163" t="str">
            <v>Rplc. SEL-PG10 relays.</v>
          </cell>
          <cell r="J2163">
            <v>40178</v>
          </cell>
          <cell r="N2163">
            <v>0</v>
          </cell>
          <cell r="O2163">
            <v>0</v>
          </cell>
        </row>
        <row r="2164">
          <cell r="H2164" t="str">
            <v>800062639</v>
          </cell>
          <cell r="I2164" t="str">
            <v>Retire/Salvage the Condenser and all related equipment.</v>
          </cell>
          <cell r="J2164">
            <v>40178</v>
          </cell>
          <cell r="N2164">
            <v>0</v>
          </cell>
          <cell r="O2164">
            <v>0</v>
          </cell>
        </row>
        <row r="2165">
          <cell r="H2165" t="str">
            <v>800063647</v>
          </cell>
          <cell r="I2165" t="str">
            <v xml:space="preserve">Rplc. 4 sets of 115kV Ln. disc. (Mentone &amp; Homart Pos) &amp; Rplc. (2) 115kV Ln. PTs Homart(1), Mentone(1), &amp; Rplc. (6)115kV Bus PTs  A-Section W(3) &amp; E(3).  </v>
          </cell>
          <cell r="J2165">
            <v>40178</v>
          </cell>
          <cell r="N2165">
            <v>0</v>
          </cell>
          <cell r="O2165">
            <v>0</v>
          </cell>
        </row>
        <row r="2166">
          <cell r="H2166">
            <v>800149024</v>
          </cell>
          <cell r="I2166" t="str">
            <v>Rplc. 15 sets of 66kv Ln., bank, bus and trans bus disc (Pos.1,2,3,5,6)</v>
          </cell>
          <cell r="J2166">
            <v>40178</v>
          </cell>
          <cell r="N2166">
            <v>0</v>
          </cell>
          <cell r="O2166">
            <v>0</v>
          </cell>
        </row>
        <row r="2167">
          <cell r="H2167">
            <v>800197873</v>
          </cell>
          <cell r="I2167" t="str">
            <v>Telegraph - Replace #1 12KV Capacitor rack and CB. Caps are Non Fused</v>
          </cell>
          <cell r="J2167">
            <v>40178</v>
          </cell>
          <cell r="N2167">
            <v>0</v>
          </cell>
          <cell r="O2167">
            <v>0</v>
          </cell>
        </row>
        <row r="2168">
          <cell r="H2168" t="str">
            <v>800063153</v>
          </cell>
          <cell r="I2168" t="str">
            <v xml:space="preserve">Rplc. SEL-PG10 relays.  </v>
          </cell>
          <cell r="J2168">
            <v>40178</v>
          </cell>
          <cell r="N2168">
            <v>0</v>
          </cell>
          <cell r="O2168">
            <v>0</v>
          </cell>
        </row>
        <row r="2169">
          <cell r="H2169">
            <v>800149032</v>
          </cell>
          <cell r="I2169" t="str">
            <v>Rplc. 66KV Gang oper disc,4 sets 2000 amp w/g discs</v>
          </cell>
          <cell r="J2169">
            <v>40178</v>
          </cell>
          <cell r="N2169">
            <v>0</v>
          </cell>
          <cell r="O2169">
            <v>0</v>
          </cell>
        </row>
        <row r="2170">
          <cell r="H2170" t="str">
            <v>800062759</v>
          </cell>
          <cell r="I2170" t="str">
            <v>Rplc. 4 sets of 500kV disc. Midway #1&amp; #2 Ln (727 ph&amp;g, 822 ph only, 712 ph&amp;g &amp; 812 ph only)</v>
          </cell>
          <cell r="J2170">
            <v>39994</v>
          </cell>
          <cell r="N2170">
            <v>100</v>
          </cell>
          <cell r="O2170">
            <v>0</v>
          </cell>
        </row>
        <row r="2171">
          <cell r="H2171" t="str">
            <v>800063190</v>
          </cell>
          <cell r="I2171" t="str">
            <v xml:space="preserve">Rplc. SEL-PG10 relays. </v>
          </cell>
          <cell r="J2171">
            <v>40178</v>
          </cell>
          <cell r="N2171">
            <v>0</v>
          </cell>
          <cell r="O2171">
            <v>0</v>
          </cell>
        </row>
        <row r="2172">
          <cell r="O2172">
            <v>0</v>
          </cell>
          <cell r="P2172">
            <v>0</v>
          </cell>
          <cell r="Q2172">
            <v>0</v>
          </cell>
          <cell r="R2172">
            <v>0</v>
          </cell>
          <cell r="S2172">
            <v>0</v>
          </cell>
          <cell r="T2172">
            <v>0</v>
          </cell>
          <cell r="U2172">
            <v>0</v>
          </cell>
          <cell r="V2172">
            <v>0</v>
          </cell>
          <cell r="W2172">
            <v>0</v>
          </cell>
        </row>
        <row r="2173">
          <cell r="H2173">
            <v>800063122</v>
          </cell>
          <cell r="I2173" t="str">
            <v>ROSECRANS SUBSTATION</v>
          </cell>
          <cell r="J2173">
            <v>39995</v>
          </cell>
          <cell r="K2173" t="str">
            <v>D. Arellanes</v>
          </cell>
          <cell r="N2173">
            <v>0</v>
          </cell>
          <cell r="O2173">
            <v>40000</v>
          </cell>
          <cell r="P2173">
            <v>0</v>
          </cell>
          <cell r="Q2173">
            <v>0</v>
          </cell>
          <cell r="R2173">
            <v>0</v>
          </cell>
          <cell r="S2173">
            <v>0</v>
          </cell>
          <cell r="T2173">
            <v>0</v>
          </cell>
          <cell r="U2173">
            <v>0</v>
          </cell>
          <cell r="V2173">
            <v>0</v>
          </cell>
          <cell r="W2173">
            <v>0</v>
          </cell>
        </row>
        <row r="2174">
          <cell r="H2174">
            <v>800063627</v>
          </cell>
          <cell r="I2174" t="str">
            <v>CHEVMAIN SUBSTATION</v>
          </cell>
          <cell r="J2174">
            <v>39995</v>
          </cell>
          <cell r="K2174" t="str">
            <v>D. Arellanes</v>
          </cell>
          <cell r="N2174">
            <v>0</v>
          </cell>
          <cell r="O2174">
            <v>10000</v>
          </cell>
          <cell r="P2174">
            <v>0</v>
          </cell>
          <cell r="Q2174">
            <v>0</v>
          </cell>
          <cell r="R2174">
            <v>0</v>
          </cell>
          <cell r="S2174">
            <v>0</v>
          </cell>
          <cell r="T2174">
            <v>0</v>
          </cell>
          <cell r="U2174">
            <v>0</v>
          </cell>
          <cell r="V2174">
            <v>0</v>
          </cell>
          <cell r="W2174">
            <v>0</v>
          </cell>
        </row>
        <row r="2175">
          <cell r="O2175">
            <v>50000</v>
          </cell>
          <cell r="P2175">
            <v>0</v>
          </cell>
          <cell r="Q2175">
            <v>0</v>
          </cell>
          <cell r="R2175">
            <v>0</v>
          </cell>
          <cell r="S2175">
            <v>0</v>
          </cell>
          <cell r="T2175">
            <v>0</v>
          </cell>
          <cell r="U2175">
            <v>0</v>
          </cell>
          <cell r="V2175">
            <v>0</v>
          </cell>
          <cell r="W2175">
            <v>0</v>
          </cell>
        </row>
        <row r="2176">
          <cell r="H2176" t="str">
            <v>800063130</v>
          </cell>
          <cell r="I2176" t="str">
            <v>TRISONIC SUB: REMOVE EXISTING TRISONIC SUBSTATION.</v>
          </cell>
          <cell r="J2176">
            <v>40026</v>
          </cell>
          <cell r="K2176" t="str">
            <v>X. Vazquez</v>
          </cell>
          <cell r="M2176">
            <v>0</v>
          </cell>
          <cell r="N2176">
            <v>0</v>
          </cell>
          <cell r="O2176">
            <v>55000</v>
          </cell>
          <cell r="P2176">
            <v>0</v>
          </cell>
          <cell r="Q2176">
            <v>0</v>
          </cell>
          <cell r="R2176">
            <v>0</v>
          </cell>
          <cell r="S2176">
            <v>0</v>
          </cell>
          <cell r="T2176">
            <v>0</v>
          </cell>
          <cell r="U2176">
            <v>0</v>
          </cell>
          <cell r="V2176">
            <v>0</v>
          </cell>
          <cell r="W2176">
            <v>0</v>
          </cell>
        </row>
        <row r="2177">
          <cell r="O2177">
            <v>55000</v>
          </cell>
          <cell r="P2177">
            <v>0</v>
          </cell>
          <cell r="Q2177">
            <v>0</v>
          </cell>
          <cell r="R2177">
            <v>0</v>
          </cell>
          <cell r="S2177">
            <v>0</v>
          </cell>
          <cell r="T2177">
            <v>0</v>
          </cell>
          <cell r="U2177">
            <v>0</v>
          </cell>
          <cell r="V2177">
            <v>0</v>
          </cell>
          <cell r="W2177">
            <v>0</v>
          </cell>
        </row>
        <row r="2178">
          <cell r="H2178">
            <v>800061386</v>
          </cell>
          <cell r="I2178" t="str">
            <v>Johanna-Cabrillo-Fairview 66kV: Remove related U/G line in support of Johnair substation removal.</v>
          </cell>
          <cell r="J2178">
            <v>39933</v>
          </cell>
          <cell r="N2178">
            <v>0</v>
          </cell>
          <cell r="O2178">
            <v>91000</v>
          </cell>
        </row>
        <row r="2179">
          <cell r="H2179">
            <v>800063801</v>
          </cell>
          <cell r="I2179" t="str">
            <v>Johnair Substation: Remove above ground equipment at the substation.</v>
          </cell>
          <cell r="J2179">
            <v>39933</v>
          </cell>
          <cell r="N2179">
            <v>0</v>
          </cell>
          <cell r="O2179">
            <v>50000</v>
          </cell>
        </row>
        <row r="2180">
          <cell r="O2180">
            <v>141000</v>
          </cell>
          <cell r="P2180">
            <v>0</v>
          </cell>
          <cell r="Q2180">
            <v>0</v>
          </cell>
          <cell r="R2180">
            <v>0</v>
          </cell>
          <cell r="S2180">
            <v>0</v>
          </cell>
          <cell r="T2180">
            <v>0</v>
          </cell>
          <cell r="U2180">
            <v>0</v>
          </cell>
          <cell r="V2180">
            <v>0</v>
          </cell>
          <cell r="W2180">
            <v>0</v>
          </cell>
        </row>
        <row r="2181">
          <cell r="H2181" t="str">
            <v>800063478</v>
          </cell>
          <cell r="I2181" t="str">
            <v>POWERINE: REMOVE SUBSTATION</v>
          </cell>
          <cell r="J2181">
            <v>39995</v>
          </cell>
          <cell r="K2181" t="str">
            <v>D. Arellanes</v>
          </cell>
          <cell r="M2181">
            <v>0</v>
          </cell>
          <cell r="N2181">
            <v>0</v>
          </cell>
          <cell r="O2181">
            <v>45000</v>
          </cell>
          <cell r="P2181">
            <v>0</v>
          </cell>
          <cell r="Q2181">
            <v>0</v>
          </cell>
          <cell r="R2181">
            <v>0</v>
          </cell>
          <cell r="S2181">
            <v>0</v>
          </cell>
          <cell r="T2181">
            <v>0</v>
          </cell>
          <cell r="U2181">
            <v>0</v>
          </cell>
          <cell r="V2181">
            <v>0</v>
          </cell>
          <cell r="W2181">
            <v>0</v>
          </cell>
        </row>
        <row r="2182">
          <cell r="O2182">
            <v>45000</v>
          </cell>
          <cell r="P2182">
            <v>0</v>
          </cell>
          <cell r="Q2182">
            <v>0</v>
          </cell>
          <cell r="R2182">
            <v>0</v>
          </cell>
          <cell r="S2182">
            <v>0</v>
          </cell>
          <cell r="T2182">
            <v>0</v>
          </cell>
          <cell r="U2182">
            <v>0</v>
          </cell>
          <cell r="V2182">
            <v>0</v>
          </cell>
          <cell r="W2182">
            <v>0</v>
          </cell>
        </row>
        <row r="2183">
          <cell r="I2183" t="str">
            <v>AA &amp; A BANK ON-LINE DGA</v>
          </cell>
          <cell r="J2183">
            <v>40908</v>
          </cell>
          <cell r="K2183" t="str">
            <v>L. Modesto</v>
          </cell>
          <cell r="M2183">
            <v>0</v>
          </cell>
          <cell r="N2183">
            <v>0</v>
          </cell>
          <cell r="O2183">
            <v>4730000</v>
          </cell>
          <cell r="P2183">
            <v>4740000</v>
          </cell>
          <cell r="Q2183">
            <v>4920000</v>
          </cell>
          <cell r="R2183">
            <v>0</v>
          </cell>
          <cell r="S2183">
            <v>0</v>
          </cell>
          <cell r="T2183">
            <v>0</v>
          </cell>
          <cell r="U2183">
            <v>0</v>
          </cell>
          <cell r="V2183">
            <v>0</v>
          </cell>
          <cell r="W2183">
            <v>0</v>
          </cell>
        </row>
        <row r="2184">
          <cell r="H2184">
            <v>800062739</v>
          </cell>
          <cell r="I2184" t="str">
            <v>Install online Dissolved Gas Analysis units and required communication equipment on the 1A, 2A, 3A (3 Banks Total)</v>
          </cell>
          <cell r="J2184">
            <v>40178</v>
          </cell>
          <cell r="N2184">
            <v>100</v>
          </cell>
          <cell r="O2184">
            <v>0</v>
          </cell>
        </row>
        <row r="2185">
          <cell r="H2185" t="str">
            <v>800062781</v>
          </cell>
          <cell r="I2185" t="str">
            <v>Install online Dissolved Gas Analysis units and required communication equipment on the 2A, 3A, Spare A Banks (5 Banks Total)</v>
          </cell>
          <cell r="J2185">
            <v>40178</v>
          </cell>
          <cell r="N2185">
            <v>100</v>
          </cell>
          <cell r="O2185">
            <v>0</v>
          </cell>
        </row>
        <row r="2186">
          <cell r="H2186" t="str">
            <v>800062865</v>
          </cell>
          <cell r="I2186" t="str">
            <v>Install online Dissolved Gas Analysis units and required communication equipment on the 1AA, 1A, 3A, 4A (8 Banks Total)</v>
          </cell>
          <cell r="J2186">
            <v>40178</v>
          </cell>
          <cell r="N2186">
            <v>100</v>
          </cell>
          <cell r="O2186">
            <v>0</v>
          </cell>
        </row>
        <row r="2187">
          <cell r="H2187">
            <v>800063031</v>
          </cell>
          <cell r="I2187" t="str">
            <v>Install online Dissolved Gas Analysis units and required communication equipment on the 3AA, 4AA, 1A, AA Spare (8 Banks Total)</v>
          </cell>
          <cell r="J2187">
            <v>40178</v>
          </cell>
          <cell r="N2187">
            <v>100</v>
          </cell>
          <cell r="O2187">
            <v>0</v>
          </cell>
        </row>
        <row r="2188">
          <cell r="H2188">
            <v>800063601</v>
          </cell>
          <cell r="I2188" t="str">
            <v>Install online Dissolved Gas Analysis units and required communication equipment on the 1A, 2A (2 Banks Total)</v>
          </cell>
          <cell r="J2188">
            <v>40178</v>
          </cell>
          <cell r="N2188">
            <v>100</v>
          </cell>
          <cell r="O2188">
            <v>0</v>
          </cell>
        </row>
        <row r="2189">
          <cell r="H2189" t="str">
            <v>800062824</v>
          </cell>
          <cell r="I2189" t="str">
            <v>Install online Dissolved Gas Analysis units and required communication equipment on the 1AA, 2AA, Spare AA Banks (7 Banks Total)</v>
          </cell>
          <cell r="J2189">
            <v>40178</v>
          </cell>
          <cell r="N2189">
            <v>100</v>
          </cell>
          <cell r="O2189">
            <v>0</v>
          </cell>
        </row>
        <row r="2190">
          <cell r="H2190" t="str">
            <v>800063504</v>
          </cell>
          <cell r="I2190" t="str">
            <v>Install online Dissolved Gas Analysis units and required communication equipment on the 1A (1 Bank Total)</v>
          </cell>
          <cell r="J2190">
            <v>40178</v>
          </cell>
          <cell r="N2190">
            <v>100</v>
          </cell>
          <cell r="O2190">
            <v>0</v>
          </cell>
        </row>
        <row r="2191">
          <cell r="H2191" t="str">
            <v>800062963</v>
          </cell>
          <cell r="I2191" t="str">
            <v>Install online Dissolved Gas Analysis units and required communication equipment on the 1AA, 2AA, 3AA, AA Spare Banks (11 Banks Total)</v>
          </cell>
          <cell r="J2191">
            <v>40178</v>
          </cell>
          <cell r="N2191">
            <v>100</v>
          </cell>
          <cell r="O2191">
            <v>0</v>
          </cell>
        </row>
        <row r="2192">
          <cell r="H2192">
            <v>800063611</v>
          </cell>
          <cell r="I2192" t="str">
            <v>Install online Dissolved Gas Analysis units and required communication equipment on the 1A, 2A (2 Banks Total)</v>
          </cell>
          <cell r="J2192">
            <v>40178</v>
          </cell>
          <cell r="N2192">
            <v>100</v>
          </cell>
          <cell r="O2192">
            <v>0</v>
          </cell>
        </row>
        <row r="2193">
          <cell r="H2193">
            <v>800062760</v>
          </cell>
          <cell r="I2193" t="str">
            <v>Install online Dissolved Gas Analysis units and required communication equipment on the 1AA, 2AA, 3AA, 4AA (12 Banks Total)</v>
          </cell>
          <cell r="J2193">
            <v>40178</v>
          </cell>
          <cell r="N2193">
            <v>100</v>
          </cell>
          <cell r="O2193">
            <v>0</v>
          </cell>
        </row>
        <row r="2194">
          <cell r="I2194" t="str">
            <v>AA &amp; A BANK ON-LINE DGA</v>
          </cell>
          <cell r="J2194">
            <v>40908</v>
          </cell>
          <cell r="K2194" t="str">
            <v>L. Modesto</v>
          </cell>
          <cell r="M2194">
            <v>100</v>
          </cell>
          <cell r="N2194">
            <v>100</v>
          </cell>
          <cell r="O2194">
            <v>1000000</v>
          </cell>
          <cell r="P2194">
            <v>80000</v>
          </cell>
          <cell r="Q2194">
            <v>0</v>
          </cell>
          <cell r="R2194">
            <v>0</v>
          </cell>
          <cell r="S2194">
            <v>0</v>
          </cell>
          <cell r="T2194">
            <v>0</v>
          </cell>
          <cell r="U2194">
            <v>0</v>
          </cell>
          <cell r="V2194">
            <v>0</v>
          </cell>
          <cell r="W2194">
            <v>0</v>
          </cell>
        </row>
        <row r="2195">
          <cell r="O2195">
            <v>5730000</v>
          </cell>
          <cell r="P2195">
            <v>4820000</v>
          </cell>
          <cell r="Q2195">
            <v>4920000</v>
          </cell>
          <cell r="R2195">
            <v>0</v>
          </cell>
          <cell r="S2195">
            <v>0</v>
          </cell>
          <cell r="T2195">
            <v>0</v>
          </cell>
          <cell r="U2195">
            <v>0</v>
          </cell>
          <cell r="V2195">
            <v>0</v>
          </cell>
          <cell r="W2195">
            <v>0</v>
          </cell>
        </row>
        <row r="2196">
          <cell r="O2196">
            <v>15200648</v>
          </cell>
          <cell r="P2196">
            <v>10225000</v>
          </cell>
          <cell r="Q2196">
            <v>10455000</v>
          </cell>
          <cell r="R2196">
            <v>10865000</v>
          </cell>
          <cell r="S2196">
            <v>12040000</v>
          </cell>
          <cell r="T2196">
            <v>12220000</v>
          </cell>
          <cell r="U2196">
            <v>12389999.66</v>
          </cell>
          <cell r="V2196">
            <v>12750000</v>
          </cell>
          <cell r="W2196">
            <v>13100000</v>
          </cell>
        </row>
        <row r="2198">
          <cell r="P2198">
            <v>0</v>
          </cell>
          <cell r="Q2198">
            <v>0</v>
          </cell>
          <cell r="R2198">
            <v>0</v>
          </cell>
          <cell r="S2198">
            <v>0</v>
          </cell>
          <cell r="T2198">
            <v>0</v>
          </cell>
          <cell r="U2198">
            <v>0</v>
          </cell>
          <cell r="V2198">
            <v>0</v>
          </cell>
          <cell r="W2198">
            <v>0</v>
          </cell>
        </row>
        <row r="2199">
          <cell r="I2199" t="str">
            <v>VARIOUS SUBS:  ISSUE BLANKET WORK ORDER FOR ALL SUBSTATION  RELAY REPLACEMENT PROGRAM (SRRP).</v>
          </cell>
          <cell r="J2199">
            <v>43465</v>
          </cell>
          <cell r="K2199" t="str">
            <v>F. Lagmay</v>
          </cell>
          <cell r="M2199">
            <v>100</v>
          </cell>
          <cell r="N2199">
            <v>100</v>
          </cell>
          <cell r="O2199">
            <v>3920289</v>
          </cell>
          <cell r="P2199">
            <v>8400000</v>
          </cell>
          <cell r="Q2199">
            <v>8650000</v>
          </cell>
          <cell r="R2199">
            <v>8910000</v>
          </cell>
          <cell r="S2199">
            <v>9180000</v>
          </cell>
          <cell r="T2199">
            <v>9460000</v>
          </cell>
          <cell r="U2199">
            <v>9740000</v>
          </cell>
          <cell r="V2199">
            <v>10030000</v>
          </cell>
          <cell r="W2199">
            <v>10330000</v>
          </cell>
        </row>
        <row r="2200">
          <cell r="I2200" t="str">
            <v xml:space="preserve">IT Work Elements for Blanket PIN:  VARIOUS SUBS:  ISSUE BLANKET WORK ORDER FOR ALL SUBSTATION  RELAY REPLACEMENT PROGRAM (SRRP).  </v>
          </cell>
          <cell r="J2200">
            <v>40178</v>
          </cell>
          <cell r="N2200">
            <v>100</v>
          </cell>
          <cell r="O2200">
            <v>0</v>
          </cell>
        </row>
        <row r="2201">
          <cell r="H2201">
            <v>800148451</v>
          </cell>
          <cell r="I2201" t="str">
            <v>Replace SKBU-1, (2) KD, JBCG, TC-10, trap, tuner with (1) L90, (1) SEL-311L
(Alamitos-Barre #1 220kV Line)</v>
          </cell>
          <cell r="J2201">
            <v>40178</v>
          </cell>
          <cell r="N2201">
            <v>100</v>
          </cell>
          <cell r="O2201">
            <v>0</v>
          </cell>
        </row>
        <row r="2202">
          <cell r="H2202">
            <v>800148453</v>
          </cell>
          <cell r="I2202" t="str">
            <v>Replace SKBU-1, (2) KD-4, JBCG, TC-10, trap, tuner with (1) L90, (1) SEL-311L
(Alamitos-Barre #2 220kV Line)</v>
          </cell>
          <cell r="J2202">
            <v>40178</v>
          </cell>
          <cell r="N2202">
            <v>100</v>
          </cell>
          <cell r="O2202">
            <v>0</v>
          </cell>
        </row>
        <row r="2203">
          <cell r="H2203">
            <v>800148946</v>
          </cell>
          <cell r="I2203" t="str">
            <v>Replace SKBU-1, (2) KD-4, JBCG, TC, trap, tuner with (1) L90, (1) SEL-311L
(Barre-Alamitos #1 220kVLine)</v>
          </cell>
          <cell r="J2203">
            <v>40178</v>
          </cell>
          <cell r="N2203">
            <v>100</v>
          </cell>
          <cell r="O2203">
            <v>0</v>
          </cell>
        </row>
        <row r="2204">
          <cell r="H2204">
            <v>800148948</v>
          </cell>
          <cell r="I2204" t="str">
            <v>Replace SKBU-1, (2) KD-4, JBCG, TC, trap, tuner with (1) L90, (1) SEL-311L
(Barre-Alamitos #2 220kVLine)</v>
          </cell>
          <cell r="J2204">
            <v>40178</v>
          </cell>
          <cell r="N2204">
            <v>100</v>
          </cell>
          <cell r="O2204">
            <v>0</v>
          </cell>
        </row>
        <row r="2205">
          <cell r="H2205">
            <v>800148949</v>
          </cell>
          <cell r="I2205" t="str">
            <v>Laguna Bell LBFB Relay Replacements - Replace old CHC (LBFB) relays wtih G.E. C-60's.</v>
          </cell>
          <cell r="J2205">
            <v>40178</v>
          </cell>
          <cell r="N2205">
            <v>100</v>
          </cell>
          <cell r="O2205">
            <v>0</v>
          </cell>
        </row>
        <row r="2206">
          <cell r="H2206" t="str">
            <v>800062879</v>
          </cell>
          <cell r="I2206" t="str">
            <v>Rplc. (14) CHC/SAM LBFB relays with SEL-352 LBFB relays at Pos 220 kV CBs 4022, 6022, 4032, 5032, 6032, 4052, 6052, 4102, 6102, 4142, 5142, 6142, 6152, 6162</v>
          </cell>
          <cell r="J2206">
            <v>39965</v>
          </cell>
          <cell r="N2206">
            <v>85</v>
          </cell>
          <cell r="O2206">
            <v>0</v>
          </cell>
        </row>
        <row r="2207">
          <cell r="H2207">
            <v>800148951</v>
          </cell>
          <cell r="I2207" t="str">
            <v>Replace CO-8, CO-5, IAC, (2) BDD, STD, (2) CEB, (3) CO-8, (2) INC, (2) KD, (2) BE1-32O/U with (3) T60, (3) SEL-387, (3) SEL-311C
(A Bank Test Group)</v>
          </cell>
          <cell r="J2207">
            <v>40178</v>
          </cell>
          <cell r="N2207">
            <v>100</v>
          </cell>
          <cell r="O2207">
            <v>0</v>
          </cell>
        </row>
        <row r="2208">
          <cell r="H2208">
            <v>800148952</v>
          </cell>
          <cell r="I2208" t="str">
            <v>Replace SKBU-1, (2) KD, JBCG, TC-10, trap, tuner, (2) CT51B with (1) L90, (1) SEL-311L
(Pastoria-Warne 220kV Line)</v>
          </cell>
          <cell r="J2208">
            <v>40178</v>
          </cell>
          <cell r="N2208">
            <v>100</v>
          </cell>
          <cell r="O2208">
            <v>0</v>
          </cell>
        </row>
        <row r="2209">
          <cell r="H2209">
            <v>800148953</v>
          </cell>
          <cell r="I2209" t="str">
            <v>Replace SKBU-1, (2) KD-4, KS, JBCG, TC, trap, tuner, (2) CT51B with (1) L90, (1) SEL-311L
(Pardee-Warne 220kV Line)</v>
          </cell>
          <cell r="J2209">
            <v>40178</v>
          </cell>
          <cell r="N2209">
            <v>100</v>
          </cell>
          <cell r="O2209">
            <v>0</v>
          </cell>
        </row>
        <row r="2210">
          <cell r="H2210">
            <v>800148955</v>
          </cell>
          <cell r="I2210" t="str">
            <v>Replace (2) CEY, CEB, JBCG, CO-6, CS-27, (4) CR51B, trap, turner with (1) L90, (1) SEL-311L
(Pardee-Pastoria 220kV Line)</v>
          </cell>
          <cell r="J2210">
            <v>40178</v>
          </cell>
          <cell r="N2210">
            <v>100</v>
          </cell>
          <cell r="O2210">
            <v>0</v>
          </cell>
        </row>
        <row r="2211">
          <cell r="H2211" t="str">
            <v>800062853</v>
          </cell>
          <cell r="I2211" t="str">
            <v>Rplc. SLY/SLDG, 2 CEY, JBCG, CO-6, CS-26B, trap, tuner with (1) L90, (1) SEL-311L on San Bernardino #1 &amp; #2 Line</v>
          </cell>
          <cell r="J2211">
            <v>39813</v>
          </cell>
          <cell r="N2211">
            <v>100</v>
          </cell>
          <cell r="O2211">
            <v>0</v>
          </cell>
        </row>
        <row r="2212">
          <cell r="H2212" t="str">
            <v>800063645</v>
          </cell>
          <cell r="I2212" t="str">
            <v>Rplc. SLY/SLDG, 2 CEY, JBCG, CO-6, CS-26B, trap, tuner with (1) L90, (1) SEL-311L on Devers #1 &amp; #2 Line</v>
          </cell>
          <cell r="J2212">
            <v>39813</v>
          </cell>
          <cell r="N2212">
            <v>100</v>
          </cell>
          <cell r="O2212">
            <v>0</v>
          </cell>
        </row>
        <row r="2213">
          <cell r="O2213">
            <v>3920289</v>
          </cell>
          <cell r="P2213">
            <v>8400000</v>
          </cell>
          <cell r="Q2213">
            <v>8650000</v>
          </cell>
          <cell r="R2213">
            <v>8910000</v>
          </cell>
          <cell r="S2213">
            <v>9180000</v>
          </cell>
          <cell r="T2213">
            <v>9460000</v>
          </cell>
          <cell r="U2213">
            <v>9740000</v>
          </cell>
          <cell r="V2213">
            <v>10030000</v>
          </cell>
          <cell r="W2213">
            <v>10330000</v>
          </cell>
        </row>
        <row r="2214">
          <cell r="I2214" t="str">
            <v>VARIOUS SUB: REPLACEMENT OF AGING SUBSTATION MONITORING &amp;   CONTROL SYSTEM WITH STATE OF THE ART TECHNOLOGY ON VARIOUS  SUBSTATIONS TO IMPROVE SYSTEM RELIABILITY</v>
          </cell>
          <cell r="J2214">
            <v>39447</v>
          </cell>
          <cell r="K2214" t="str">
            <v>S.V. Murthy</v>
          </cell>
          <cell r="M2214">
            <v>0</v>
          </cell>
          <cell r="N2214">
            <v>0</v>
          </cell>
          <cell r="O2214">
            <v>14400000</v>
          </cell>
          <cell r="P2214">
            <v>14830000</v>
          </cell>
          <cell r="Q2214">
            <v>15280000</v>
          </cell>
          <cell r="R2214">
            <v>16970000</v>
          </cell>
          <cell r="S2214">
            <v>16210000</v>
          </cell>
          <cell r="T2214">
            <v>16700000</v>
          </cell>
          <cell r="U2214">
            <v>17200000</v>
          </cell>
          <cell r="V2214">
            <v>17720000</v>
          </cell>
          <cell r="W2214">
            <v>17020000</v>
          </cell>
        </row>
        <row r="2215">
          <cell r="I2215" t="str">
            <v>IT Work Elements for Blanket PIN:  Automation replacement - (SUBSTATION MONITORING &amp; CONTROL)</v>
          </cell>
          <cell r="J2215">
            <v>40178</v>
          </cell>
          <cell r="N2215">
            <v>0</v>
          </cell>
          <cell r="O2215">
            <v>0</v>
          </cell>
        </row>
        <row r="2216">
          <cell r="H2216" t="str">
            <v>800063007</v>
          </cell>
          <cell r="I2216" t="str">
            <v>Install SAS.</v>
          </cell>
          <cell r="J2216">
            <v>40178</v>
          </cell>
          <cell r="N2216">
            <v>0</v>
          </cell>
          <cell r="O2216">
            <v>0</v>
          </cell>
        </row>
        <row r="2217">
          <cell r="H2217" t="str">
            <v>800063388</v>
          </cell>
          <cell r="I2217" t="str">
            <v>Install SAS.</v>
          </cell>
          <cell r="J2217">
            <v>40178</v>
          </cell>
          <cell r="N2217">
            <v>0</v>
          </cell>
          <cell r="O2217">
            <v>0</v>
          </cell>
        </row>
        <row r="2218">
          <cell r="H2218" t="str">
            <v>800063470</v>
          </cell>
          <cell r="I2218" t="str">
            <v>Retire DAS</v>
          </cell>
          <cell r="J2218">
            <v>40178</v>
          </cell>
          <cell r="N2218">
            <v>0</v>
          </cell>
          <cell r="O2218">
            <v>0</v>
          </cell>
        </row>
        <row r="2219">
          <cell r="H2219" t="str">
            <v>800063364</v>
          </cell>
          <cell r="I2219" t="str">
            <v>Install SAS.</v>
          </cell>
          <cell r="J2219">
            <v>40178</v>
          </cell>
          <cell r="N2219">
            <v>0</v>
          </cell>
          <cell r="O2219">
            <v>0</v>
          </cell>
        </row>
        <row r="2220">
          <cell r="H2220" t="str">
            <v>800063694</v>
          </cell>
          <cell r="I2220" t="str">
            <v>NEW SAS</v>
          </cell>
          <cell r="J2220">
            <v>40178</v>
          </cell>
          <cell r="N2220">
            <v>0</v>
          </cell>
          <cell r="O2220">
            <v>0</v>
          </cell>
        </row>
        <row r="2221">
          <cell r="H2221" t="str">
            <v>800062618</v>
          </cell>
          <cell r="I2221" t="str">
            <v>Install SAS.</v>
          </cell>
          <cell r="J2221">
            <v>40178</v>
          </cell>
          <cell r="N2221">
            <v>0</v>
          </cell>
          <cell r="O2221">
            <v>0</v>
          </cell>
        </row>
        <row r="2222">
          <cell r="H2222" t="str">
            <v>800062934</v>
          </cell>
          <cell r="I2222" t="str">
            <v>Install SAS.</v>
          </cell>
          <cell r="J2222">
            <v>40178</v>
          </cell>
          <cell r="N2222">
            <v>0</v>
          </cell>
          <cell r="O2222">
            <v>0</v>
          </cell>
        </row>
        <row r="2223">
          <cell r="H2223" t="str">
            <v>800063089</v>
          </cell>
          <cell r="I2223" t="str">
            <v>Install SAS.</v>
          </cell>
          <cell r="J2223">
            <v>40178</v>
          </cell>
          <cell r="N2223">
            <v>0</v>
          </cell>
          <cell r="O2223">
            <v>0</v>
          </cell>
        </row>
        <row r="2224">
          <cell r="H2224" t="str">
            <v>800062699</v>
          </cell>
          <cell r="I2224" t="str">
            <v>Install SAS.</v>
          </cell>
          <cell r="J2224">
            <v>40178</v>
          </cell>
          <cell r="N2224">
            <v>0</v>
          </cell>
          <cell r="O2224">
            <v>0</v>
          </cell>
        </row>
        <row r="2225">
          <cell r="H2225" t="str">
            <v>800063798</v>
          </cell>
          <cell r="I2225" t="str">
            <v>NEW SAS</v>
          </cell>
          <cell r="J2225">
            <v>40178</v>
          </cell>
          <cell r="N2225">
            <v>0</v>
          </cell>
          <cell r="O2225">
            <v>0</v>
          </cell>
        </row>
        <row r="2226">
          <cell r="H2226" t="str">
            <v>800063242</v>
          </cell>
          <cell r="I2226" t="str">
            <v>NEW SAS</v>
          </cell>
          <cell r="J2226">
            <v>40178</v>
          </cell>
          <cell r="N2226">
            <v>0</v>
          </cell>
          <cell r="O2226">
            <v>0</v>
          </cell>
        </row>
        <row r="2227">
          <cell r="H2227" t="str">
            <v>800063099</v>
          </cell>
          <cell r="I2227" t="str">
            <v>Install SAS.</v>
          </cell>
          <cell r="J2227">
            <v>40178</v>
          </cell>
          <cell r="N2227">
            <v>0</v>
          </cell>
          <cell r="O2227">
            <v>0</v>
          </cell>
        </row>
        <row r="2228">
          <cell r="H2228" t="str">
            <v>800063012</v>
          </cell>
          <cell r="I2228" t="str">
            <v>Install SAS.</v>
          </cell>
          <cell r="J2228">
            <v>40178</v>
          </cell>
          <cell r="N2228">
            <v>0</v>
          </cell>
          <cell r="O2228">
            <v>0</v>
          </cell>
        </row>
        <row r="2229">
          <cell r="H2229" t="str">
            <v>800063492</v>
          </cell>
          <cell r="I2229" t="str">
            <v>NEW SAS</v>
          </cell>
          <cell r="J2229">
            <v>40178</v>
          </cell>
          <cell r="N2229">
            <v>0</v>
          </cell>
          <cell r="O2229">
            <v>0</v>
          </cell>
        </row>
        <row r="2230">
          <cell r="H2230" t="str">
            <v>800063237</v>
          </cell>
          <cell r="I2230" t="str">
            <v>Install SAS.</v>
          </cell>
          <cell r="J2230">
            <v>40178</v>
          </cell>
          <cell r="N2230">
            <v>0</v>
          </cell>
          <cell r="O2230">
            <v>0</v>
          </cell>
        </row>
        <row r="2231">
          <cell r="O2231">
            <v>14400000</v>
          </cell>
          <cell r="P2231">
            <v>14830000</v>
          </cell>
          <cell r="Q2231">
            <v>15280000</v>
          </cell>
          <cell r="R2231">
            <v>16970000</v>
          </cell>
          <cell r="S2231">
            <v>16210000</v>
          </cell>
          <cell r="T2231">
            <v>16700000</v>
          </cell>
          <cell r="U2231">
            <v>17200000</v>
          </cell>
          <cell r="V2231">
            <v>17720000</v>
          </cell>
          <cell r="W2231">
            <v>17020000</v>
          </cell>
        </row>
        <row r="2232">
          <cell r="I2232" t="str">
            <v>VARIOUS SUBS: DIGITAL FAULT RECORDERS</v>
          </cell>
          <cell r="J2232">
            <v>43465</v>
          </cell>
          <cell r="K2232" t="str">
            <v>F. Lagmay</v>
          </cell>
          <cell r="M2232">
            <v>50</v>
          </cell>
          <cell r="N2232">
            <v>50</v>
          </cell>
          <cell r="O2232">
            <v>1360000</v>
          </cell>
          <cell r="P2232">
            <v>1400000</v>
          </cell>
          <cell r="Q2232">
            <v>1440000</v>
          </cell>
          <cell r="R2232">
            <v>1480000</v>
          </cell>
          <cell r="S2232">
            <v>1520000</v>
          </cell>
          <cell r="T2232">
            <v>1560000</v>
          </cell>
          <cell r="U2232">
            <v>1600000</v>
          </cell>
          <cell r="V2232">
            <v>1650000</v>
          </cell>
          <cell r="W2232">
            <v>1700000</v>
          </cell>
        </row>
        <row r="2233">
          <cell r="I2233" t="str">
            <v>IT Work Elements for Blanket PIN:  DFR (Digital Fault Recorders) - TDBU Offset</v>
          </cell>
          <cell r="J2233">
            <v>40178</v>
          </cell>
          <cell r="N2233">
            <v>50</v>
          </cell>
          <cell r="O2233">
            <v>0</v>
          </cell>
        </row>
        <row r="2234">
          <cell r="H2234" t="str">
            <v>800062688</v>
          </cell>
          <cell r="I2234" t="str">
            <v>Refurbish DFR</v>
          </cell>
          <cell r="J2234">
            <v>40178</v>
          </cell>
          <cell r="N2234">
            <v>50</v>
          </cell>
          <cell r="O2234">
            <v>0</v>
          </cell>
        </row>
        <row r="2235">
          <cell r="O2235">
            <v>1360000</v>
          </cell>
          <cell r="P2235">
            <v>1400000</v>
          </cell>
          <cell r="Q2235">
            <v>1440000</v>
          </cell>
          <cell r="R2235">
            <v>1480000</v>
          </cell>
          <cell r="S2235">
            <v>1520000</v>
          </cell>
          <cell r="T2235">
            <v>1560000</v>
          </cell>
          <cell r="U2235">
            <v>1600000</v>
          </cell>
          <cell r="V2235">
            <v>1650000</v>
          </cell>
          <cell r="W2235">
            <v>1700000</v>
          </cell>
        </row>
        <row r="2236">
          <cell r="I2236" t="str">
            <v>VARIOUS: REPLACE CHC/SAM LBFB RELAYS ON EIGHTEEN (18) 500KV CIRCUIT BREAKERS AT ELDORADO, LUGO, MIRA LOMA &amp; MOHAVE.</v>
          </cell>
          <cell r="J2236">
            <v>40513</v>
          </cell>
          <cell r="K2236" t="str">
            <v>F. Lagmay</v>
          </cell>
          <cell r="M2236">
            <v>100</v>
          </cell>
          <cell r="N2236">
            <v>100</v>
          </cell>
          <cell r="O2236">
            <v>40000</v>
          </cell>
          <cell r="P2236">
            <v>630000</v>
          </cell>
          <cell r="Q2236">
            <v>0</v>
          </cell>
          <cell r="R2236">
            <v>0</v>
          </cell>
          <cell r="S2236">
            <v>0</v>
          </cell>
          <cell r="T2236">
            <v>0</v>
          </cell>
          <cell r="U2236">
            <v>0</v>
          </cell>
          <cell r="V2236">
            <v>0</v>
          </cell>
          <cell r="W2236">
            <v>0</v>
          </cell>
        </row>
        <row r="2237">
          <cell r="I2237" t="str">
            <v>IT Work Elements for Blanket PIN:  Bulk Power 500kV line Relay Replacement Program</v>
          </cell>
          <cell r="J2237">
            <v>40178</v>
          </cell>
          <cell r="N2237">
            <v>100</v>
          </cell>
          <cell r="O2237">
            <v>0</v>
          </cell>
        </row>
        <row r="2238">
          <cell r="H2238">
            <v>800148957</v>
          </cell>
          <cell r="I2238" t="str">
            <v>Replace PLS1B, PLS1B, OST1104A, SEL-321, MW and PLC DTT with (1) L90, (1) D60, (1) SEL-421, (1) RFL9745 MWTT, (2) RFL9780 PLCTT (1) RFL9780
(El Dorado - Moenkopi 500kV Line)</v>
          </cell>
          <cell r="J2238">
            <v>40178</v>
          </cell>
          <cell r="N2238">
            <v>100</v>
          </cell>
          <cell r="O2238">
            <v>0</v>
          </cell>
        </row>
        <row r="2239">
          <cell r="H2239">
            <v>800148959</v>
          </cell>
          <cell r="I2239" t="str">
            <v>Replace LFCB, PLS1B, SEL-321, MW and PLC DTT with (1) L90, (1) D60, (1) SEL-421, (1) RFL9745 MWTT, (2) RFL9780 PLCTT (1) RFL9780
(Lugo-Mira Loma #2 500kV Line)</v>
          </cell>
          <cell r="J2239">
            <v>40178</v>
          </cell>
          <cell r="N2239">
            <v>100</v>
          </cell>
          <cell r="O2239">
            <v>0</v>
          </cell>
        </row>
        <row r="2240">
          <cell r="H2240">
            <v>800149020</v>
          </cell>
          <cell r="I2240" t="str">
            <v>Replace LFCB, PLS1B, SEL-321, MW and PLC DTT with (1) L90, (1) D60, (1) SEL-421, (1) RFL9745 MWTT, (2) RFL9780 PLCTT (1) RFL9780
(Mira Loma - Lugo #2 500kV Line)</v>
          </cell>
          <cell r="J2240">
            <v>40178</v>
          </cell>
          <cell r="N2240">
            <v>100</v>
          </cell>
          <cell r="O2240">
            <v>0</v>
          </cell>
        </row>
        <row r="2241">
          <cell r="O2241">
            <v>40000</v>
          </cell>
          <cell r="P2241">
            <v>630000</v>
          </cell>
          <cell r="Q2241">
            <v>0</v>
          </cell>
          <cell r="R2241">
            <v>0</v>
          </cell>
          <cell r="S2241">
            <v>0</v>
          </cell>
          <cell r="T2241">
            <v>0</v>
          </cell>
          <cell r="U2241">
            <v>0</v>
          </cell>
          <cell r="V2241">
            <v>0</v>
          </cell>
          <cell r="W2241">
            <v>0</v>
          </cell>
        </row>
        <row r="2242">
          <cell r="I2242" t="str">
            <v>VARIOUS: INSTALL AUTOMATION EQUIPMENT IN VARIOUS SUBSTATIONS</v>
          </cell>
          <cell r="J2242">
            <v>41974</v>
          </cell>
          <cell r="K2242" t="str">
            <v>S.V. Murthy</v>
          </cell>
          <cell r="M2242">
            <v>15</v>
          </cell>
          <cell r="N2242">
            <v>15</v>
          </cell>
          <cell r="O2242">
            <v>0</v>
          </cell>
          <cell r="P2242">
            <v>361000</v>
          </cell>
          <cell r="Q2242">
            <v>2755000</v>
          </cell>
          <cell r="R2242">
            <v>5940000</v>
          </cell>
          <cell r="S2242">
            <v>3740000</v>
          </cell>
          <cell r="T2242">
            <v>50000</v>
          </cell>
          <cell r="U2242">
            <v>0</v>
          </cell>
          <cell r="V2242">
            <v>0</v>
          </cell>
          <cell r="W2242">
            <v>0</v>
          </cell>
        </row>
        <row r="2243">
          <cell r="O2243">
            <v>0</v>
          </cell>
          <cell r="P2243">
            <v>361000</v>
          </cell>
          <cell r="Q2243">
            <v>2755000</v>
          </cell>
          <cell r="R2243">
            <v>5940000</v>
          </cell>
          <cell r="S2243">
            <v>3740000</v>
          </cell>
          <cell r="T2243">
            <v>50000</v>
          </cell>
          <cell r="U2243">
            <v>0</v>
          </cell>
          <cell r="V2243">
            <v>0</v>
          </cell>
          <cell r="W2243">
            <v>0</v>
          </cell>
        </row>
        <row r="2244">
          <cell r="O2244">
            <v>19720289</v>
          </cell>
          <cell r="P2244">
            <v>25621000</v>
          </cell>
          <cell r="Q2244">
            <v>28125000</v>
          </cell>
          <cell r="R2244">
            <v>33300000</v>
          </cell>
          <cell r="S2244">
            <v>30650000</v>
          </cell>
          <cell r="T2244">
            <v>27770000</v>
          </cell>
          <cell r="U2244">
            <v>28540000</v>
          </cell>
          <cell r="V2244">
            <v>29400000</v>
          </cell>
          <cell r="W2244">
            <v>29050000</v>
          </cell>
        </row>
        <row r="2246">
          <cell r="P2246">
            <v>0</v>
          </cell>
          <cell r="Q2246">
            <v>0</v>
          </cell>
          <cell r="R2246">
            <v>0</v>
          </cell>
          <cell r="S2246">
            <v>0</v>
          </cell>
          <cell r="T2246">
            <v>0</v>
          </cell>
          <cell r="U2246">
            <v>0</v>
          </cell>
          <cell r="V2246">
            <v>0</v>
          </cell>
          <cell r="W2246">
            <v>0</v>
          </cell>
        </row>
        <row r="2247">
          <cell r="I2247" t="str">
            <v>VARIOUS SUBS:  ISSUE BLANKET WORK ORDER FOR THE TRANSFORMER BANK REPLACEMENT PROGRAM:  REPLACE FAILED TRANSFORMER UNITS AA Bank only</v>
          </cell>
          <cell r="J2247">
            <v>43465</v>
          </cell>
          <cell r="K2247" t="str">
            <v>L. Modesto</v>
          </cell>
          <cell r="M2247">
            <v>0</v>
          </cell>
          <cell r="N2247">
            <v>100</v>
          </cell>
          <cell r="O2247">
            <v>0</v>
          </cell>
          <cell r="P2247">
            <v>18418291.502999999</v>
          </cell>
          <cell r="Q2247">
            <v>14679646.389309095</v>
          </cell>
          <cell r="R2247">
            <v>12316593.883435808</v>
          </cell>
          <cell r="S2247">
            <v>10166824.769370068</v>
          </cell>
          <cell r="T2247">
            <v>13511718.183402203</v>
          </cell>
          <cell r="U2247">
            <v>11256383.959781434</v>
          </cell>
          <cell r="V2247">
            <v>14320048.636667101</v>
          </cell>
          <cell r="W2247">
            <v>15586753.700888555</v>
          </cell>
        </row>
        <row r="2248">
          <cell r="H2248">
            <v>800127816</v>
          </cell>
          <cell r="I2248" t="str">
            <v>Rplc. #1 Bank 115/33KV with 115/33KV Transformer with LTC, Rmv 33KV regulators.</v>
          </cell>
          <cell r="J2248">
            <v>39904</v>
          </cell>
          <cell r="N2248">
            <v>0</v>
          </cell>
          <cell r="O2248">
            <v>0</v>
          </cell>
        </row>
        <row r="2249">
          <cell r="H2249">
            <v>800148179</v>
          </cell>
          <cell r="I2249" t="str">
            <v>#1 Bank - Remove (3) single phase transformers.  Replace with (2) 3 phase 66/12KV 28MVA transformers.</v>
          </cell>
          <cell r="J2249">
            <v>40178</v>
          </cell>
          <cell r="N2249">
            <v>0</v>
          </cell>
          <cell r="O2249">
            <v>0</v>
          </cell>
        </row>
        <row r="2250">
          <cell r="H2250">
            <v>800148441</v>
          </cell>
          <cell r="I2250" t="str">
            <v>#1 Bank - Remove (3) single phase transformers and (1) Bank regulator.  Replace with (1) 3 phase 33/4KV Transformer with LTC.</v>
          </cell>
          <cell r="J2250">
            <v>40178</v>
          </cell>
          <cell r="N2250">
            <v>0</v>
          </cell>
          <cell r="O2250">
            <v>0</v>
          </cell>
        </row>
        <row r="2251">
          <cell r="H2251">
            <v>800148442</v>
          </cell>
          <cell r="I2251" t="str">
            <v>#4 Bank - Remove (3) single phase transformers.  Replace with (1) 3 phase 66/12KV transformer.</v>
          </cell>
          <cell r="J2251">
            <v>40178</v>
          </cell>
          <cell r="N2251">
            <v>0</v>
          </cell>
          <cell r="O2251">
            <v>0</v>
          </cell>
        </row>
        <row r="2252">
          <cell r="H2252">
            <v>800148443</v>
          </cell>
          <cell r="I2252" t="str">
            <v>#1 Bank South - Remove (3) single phase units.  Replace with (1) 3 phase 33/12KV transformer with LTC.</v>
          </cell>
          <cell r="J2252">
            <v>40178</v>
          </cell>
          <cell r="N2252">
            <v>0</v>
          </cell>
          <cell r="O2252">
            <v>0</v>
          </cell>
        </row>
        <row r="2253">
          <cell r="H2253">
            <v>800148444</v>
          </cell>
          <cell r="I2253" t="str">
            <v xml:space="preserve">#1 and #5 Banks - Remove #1A bank 220/66KV transformer and #5 bank 66/16KV transformer.  Replace with (1) 3 phase 220/16KV transformer similar to Cima Sub. </v>
          </cell>
          <cell r="J2253">
            <v>40178</v>
          </cell>
          <cell r="N2253">
            <v>0</v>
          </cell>
          <cell r="O2253">
            <v>0</v>
          </cell>
        </row>
        <row r="2254">
          <cell r="H2254">
            <v>800148445</v>
          </cell>
          <cell r="I2254" t="str">
            <v>#1 and #2 Banks - Remove (6) single phase units and (2) bank regulators.  Replace with (2) 3 phase 66/33KV  transformers with LTC.</v>
          </cell>
          <cell r="J2254">
            <v>40178</v>
          </cell>
          <cell r="N2254">
            <v>0</v>
          </cell>
          <cell r="O2254">
            <v>0</v>
          </cell>
        </row>
        <row r="2255">
          <cell r="H2255">
            <v>800148446</v>
          </cell>
          <cell r="I2255" t="str">
            <v>#2 Bank - Remove (1) 3 phase transformer.  Replace with (1) 3 phase 16/4KV transformer.</v>
          </cell>
          <cell r="J2255">
            <v>40178</v>
          </cell>
          <cell r="N2255">
            <v>0</v>
          </cell>
          <cell r="O2255">
            <v>0</v>
          </cell>
        </row>
        <row r="2256">
          <cell r="H2256" t="str">
            <v>800063371</v>
          </cell>
          <cell r="I2256" t="str">
            <v>Rplc. #1 Bank 12/4kV  with 1 - 3φ unit.</v>
          </cell>
          <cell r="J2256">
            <v>40178</v>
          </cell>
          <cell r="N2256">
            <v>0</v>
          </cell>
          <cell r="O2256">
            <v>0</v>
          </cell>
        </row>
        <row r="2257">
          <cell r="H2257" t="str">
            <v>800063731</v>
          </cell>
          <cell r="I2257" t="str">
            <v>Rplc. #1N and 1S 33/12KV with 33/12KV Transformer with LTC, Rmv 12KV regulators.</v>
          </cell>
          <cell r="J2257">
            <v>40178</v>
          </cell>
          <cell r="N2257">
            <v>0</v>
          </cell>
          <cell r="O2257">
            <v>0</v>
          </cell>
        </row>
        <row r="2258">
          <cell r="H2258">
            <v>800063563</v>
          </cell>
          <cell r="I2258" t="str">
            <v>Rplc. #1 3-1 φ Bank with 115/33kV Transformer with LTC, Rmv 33kV regulators.</v>
          </cell>
          <cell r="J2258">
            <v>40178</v>
          </cell>
          <cell r="N2258">
            <v>0</v>
          </cell>
          <cell r="O2258">
            <v>0</v>
          </cell>
        </row>
        <row r="2259">
          <cell r="H2259">
            <v>800148447</v>
          </cell>
          <cell r="I2259" t="str">
            <v>#1 Bank - Remove (6) single phase units and (1) 33kv bank regulator.  Replace with (2) 3 phase 115/33kv 28MVA Transformers with LTC.</v>
          </cell>
          <cell r="J2259">
            <v>40178</v>
          </cell>
          <cell r="N2259">
            <v>0</v>
          </cell>
          <cell r="O2259">
            <v>0</v>
          </cell>
        </row>
        <row r="2260">
          <cell r="H2260" t="str">
            <v>800063342</v>
          </cell>
          <cell r="I2260" t="str">
            <v>Rplc. 4- 1φ #1 12/4kV Bank with 4- 1φ units.</v>
          </cell>
          <cell r="J2260">
            <v>39994</v>
          </cell>
          <cell r="N2260">
            <v>0</v>
          </cell>
          <cell r="O2260">
            <v>0</v>
          </cell>
        </row>
        <row r="2261">
          <cell r="H2261">
            <v>800148449</v>
          </cell>
          <cell r="I2261" t="str">
            <v>#1 Bank - Remove (3) single phase transformers and (1) Bank regulator.  Replace with (1) 3 phase 33/4KV Transformer with LTC.</v>
          </cell>
          <cell r="J2261">
            <v>40178</v>
          </cell>
          <cell r="N2261">
            <v>0</v>
          </cell>
          <cell r="O2261">
            <v>0</v>
          </cell>
        </row>
        <row r="2262">
          <cell r="I2262" t="str">
            <v>VARIOUS SUBS:  ISSUE BLANKET WORK ORDER FOR THE TRANSFORMER BANK REPLACEMENT PROGRAM:  REPLACE FAILED TRANSFORMER UNITS</v>
          </cell>
          <cell r="J2262">
            <v>43465</v>
          </cell>
          <cell r="K2262" t="str">
            <v>L. Modesto</v>
          </cell>
          <cell r="M2262">
            <v>0</v>
          </cell>
          <cell r="N2262">
            <v>0</v>
          </cell>
          <cell r="O2262">
            <v>12082000</v>
          </cell>
          <cell r="P2262">
            <v>17755012.32</v>
          </cell>
          <cell r="Q2262">
            <v>13478000</v>
          </cell>
          <cell r="R2262">
            <v>11937178.657892231</v>
          </cell>
          <cell r="S2262">
            <v>8890000</v>
          </cell>
          <cell r="T2262">
            <v>12873218.136971012</v>
          </cell>
          <cell r="U2262">
            <v>9430000</v>
          </cell>
          <cell r="V2262">
            <v>13461631.281954808</v>
          </cell>
          <cell r="W2262">
            <v>13208304.944049269</v>
          </cell>
        </row>
        <row r="2263">
          <cell r="O2263">
            <v>12082000</v>
          </cell>
          <cell r="P2263">
            <v>36173303.822999999</v>
          </cell>
          <cell r="Q2263">
            <v>28157646.389309093</v>
          </cell>
          <cell r="R2263">
            <v>24253772.541328039</v>
          </cell>
          <cell r="S2263">
            <v>19056824.769370068</v>
          </cell>
          <cell r="T2263">
            <v>26384936.320373215</v>
          </cell>
          <cell r="U2263">
            <v>20686383.959781434</v>
          </cell>
          <cell r="V2263">
            <v>27781679.918621909</v>
          </cell>
          <cell r="W2263">
            <v>28795058.644937824</v>
          </cell>
        </row>
        <row r="2264">
          <cell r="I2264" t="str">
            <v>VARIOUS: REPLACE THE A BANK WITH A NEW 280 MVA 3 PHASE UNIT</v>
          </cell>
          <cell r="J2264">
            <v>43465</v>
          </cell>
          <cell r="K2264" t="str">
            <v>L. Modesto</v>
          </cell>
          <cell r="M2264">
            <v>5</v>
          </cell>
          <cell r="N2264">
            <v>5</v>
          </cell>
          <cell r="O2264">
            <v>31955000</v>
          </cell>
          <cell r="P2264">
            <v>32600000</v>
          </cell>
          <cell r="Q2264">
            <v>33425000</v>
          </cell>
          <cell r="R2264">
            <v>33770000</v>
          </cell>
          <cell r="S2264">
            <v>34780000.011489987</v>
          </cell>
          <cell r="T2264">
            <v>35820000.057736702</v>
          </cell>
          <cell r="U2264">
            <v>36900000</v>
          </cell>
          <cell r="V2264">
            <v>38000000</v>
          </cell>
          <cell r="W2264">
            <v>39140000</v>
          </cell>
        </row>
        <row r="2265">
          <cell r="H2265" t="str">
            <v>800062782</v>
          </cell>
          <cell r="I2265" t="str">
            <v>Replace 3A Transformer with (1) 3-phase unit</v>
          </cell>
          <cell r="J2265">
            <v>40178</v>
          </cell>
          <cell r="N2265">
            <v>5</v>
          </cell>
          <cell r="O2265">
            <v>0</v>
          </cell>
        </row>
        <row r="2266">
          <cell r="H2266">
            <v>800148450</v>
          </cell>
          <cell r="I2266" t="str">
            <v>Replace 3A with 75 MVA Unit</v>
          </cell>
          <cell r="J2266">
            <v>40178</v>
          </cell>
          <cell r="N2266">
            <v>5</v>
          </cell>
          <cell r="O2266">
            <v>0</v>
          </cell>
        </row>
        <row r="2267">
          <cell r="H2267" t="str">
            <v>800062991</v>
          </cell>
          <cell r="I2267" t="str">
            <v>Replace 4A E and W with (1) 3-phase units</v>
          </cell>
          <cell r="J2267">
            <v>40178</v>
          </cell>
          <cell r="N2267">
            <v>5</v>
          </cell>
          <cell r="O2267">
            <v>0</v>
          </cell>
        </row>
        <row r="2268">
          <cell r="H2268" t="str">
            <v>800062559</v>
          </cell>
          <cell r="I2268" t="str">
            <v>Replace 4A Transformer with (1) 3-phase unit</v>
          </cell>
          <cell r="J2268">
            <v>40178</v>
          </cell>
          <cell r="N2268">
            <v>5</v>
          </cell>
          <cell r="O2268">
            <v>0</v>
          </cell>
        </row>
        <row r="2269">
          <cell r="H2269" t="str">
            <v>800062922</v>
          </cell>
          <cell r="I2269" t="str">
            <v>Replace 4A Transformer</v>
          </cell>
          <cell r="J2269">
            <v>40178</v>
          </cell>
          <cell r="N2269">
            <v>5</v>
          </cell>
          <cell r="O2269">
            <v>0</v>
          </cell>
        </row>
        <row r="2270">
          <cell r="H2270">
            <v>800062591</v>
          </cell>
          <cell r="I2270" t="str">
            <v>Replace 4A N and S with (1) 3-phase unit</v>
          </cell>
          <cell r="J2270">
            <v>40299</v>
          </cell>
          <cell r="N2270">
            <v>100</v>
          </cell>
          <cell r="O2270">
            <v>0</v>
          </cell>
        </row>
        <row r="2271">
          <cell r="O2271">
            <v>31955000</v>
          </cell>
          <cell r="P2271">
            <v>32600000</v>
          </cell>
          <cell r="Q2271">
            <v>33425000</v>
          </cell>
          <cell r="R2271">
            <v>33770000</v>
          </cell>
          <cell r="S2271">
            <v>34780000.011489987</v>
          </cell>
          <cell r="T2271">
            <v>35820000.057736702</v>
          </cell>
          <cell r="U2271">
            <v>36900000</v>
          </cell>
          <cell r="V2271">
            <v>38000000</v>
          </cell>
          <cell r="W2271">
            <v>39140000</v>
          </cell>
        </row>
        <row r="2272">
          <cell r="O2272">
            <v>44037000</v>
          </cell>
          <cell r="P2272">
            <v>68773303.822999999</v>
          </cell>
          <cell r="Q2272">
            <v>61582646.389309093</v>
          </cell>
          <cell r="R2272">
            <v>58023772.541328043</v>
          </cell>
          <cell r="S2272">
            <v>53836824.780860052</v>
          </cell>
          <cell r="T2272">
            <v>62204936.378109917</v>
          </cell>
          <cell r="U2272">
            <v>57586383.959781438</v>
          </cell>
          <cell r="V2272">
            <v>65781679.918621913</v>
          </cell>
          <cell r="W2272">
            <v>67935058.644937828</v>
          </cell>
        </row>
        <row r="2273">
          <cell r="O2273">
            <v>148091937</v>
          </cell>
          <cell r="P2273">
            <v>131282303.82299998</v>
          </cell>
          <cell r="Q2273">
            <v>127234646.38930909</v>
          </cell>
          <cell r="R2273">
            <v>147278772.54132804</v>
          </cell>
          <cell r="S2273">
            <v>143326824.78086007</v>
          </cell>
          <cell r="T2273">
            <v>150024936.37810993</v>
          </cell>
          <cell r="U2273">
            <v>147786383.61978143</v>
          </cell>
          <cell r="V2273">
            <v>158671679.9186219</v>
          </cell>
          <cell r="W2273">
            <v>162355058.64493781</v>
          </cell>
        </row>
        <row r="2277">
          <cell r="R2277">
            <v>0</v>
          </cell>
          <cell r="S2277">
            <v>0</v>
          </cell>
          <cell r="T2277">
            <v>0</v>
          </cell>
          <cell r="U2277">
            <v>0</v>
          </cell>
          <cell r="V2277">
            <v>0</v>
          </cell>
          <cell r="W2277">
            <v>0</v>
          </cell>
        </row>
        <row r="2278">
          <cell r="H2278" t="str">
            <v>800062338</v>
          </cell>
          <cell r="I2278" t="str">
            <v>ENERGY MANAGEMENT SYSTEM REPLACEMENT</v>
          </cell>
          <cell r="J2278">
            <v>43465</v>
          </cell>
          <cell r="K2278" t="str">
            <v>L. Modesto</v>
          </cell>
          <cell r="M2278">
            <v>15</v>
          </cell>
          <cell r="N2278">
            <v>14.754100000000001</v>
          </cell>
          <cell r="O2278">
            <v>2345000</v>
          </cell>
          <cell r="P2278">
            <v>50000</v>
          </cell>
          <cell r="Q2278">
            <v>5000000</v>
          </cell>
          <cell r="R2278">
            <v>0</v>
          </cell>
          <cell r="S2278">
            <v>0</v>
          </cell>
          <cell r="T2278">
            <v>0</v>
          </cell>
          <cell r="U2278">
            <v>7673000</v>
          </cell>
          <cell r="V2278">
            <v>3000000</v>
          </cell>
          <cell r="W2278">
            <v>3000000</v>
          </cell>
        </row>
        <row r="2279">
          <cell r="O2279">
            <v>2345000</v>
          </cell>
          <cell r="P2279">
            <v>50000</v>
          </cell>
          <cell r="Q2279">
            <v>5000000</v>
          </cell>
          <cell r="R2279">
            <v>0</v>
          </cell>
          <cell r="S2279">
            <v>0</v>
          </cell>
          <cell r="T2279">
            <v>0</v>
          </cell>
          <cell r="U2279">
            <v>7673000</v>
          </cell>
          <cell r="V2279">
            <v>3000000</v>
          </cell>
          <cell r="W2279">
            <v>3000000</v>
          </cell>
        </row>
        <row r="2280">
          <cell r="I2280" t="str">
            <v>MOBILE PROTECTION UNIT</v>
          </cell>
          <cell r="J2280">
            <v>39845</v>
          </cell>
          <cell r="K2280" t="str">
            <v>L. Modesto</v>
          </cell>
          <cell r="M2280">
            <v>75</v>
          </cell>
          <cell r="N2280">
            <v>75</v>
          </cell>
          <cell r="O2280">
            <v>80000</v>
          </cell>
          <cell r="P2280">
            <v>0</v>
          </cell>
          <cell r="Q2280">
            <v>0</v>
          </cell>
          <cell r="R2280">
            <v>0</v>
          </cell>
          <cell r="S2280">
            <v>0</v>
          </cell>
          <cell r="T2280">
            <v>0</v>
          </cell>
          <cell r="U2280">
            <v>0</v>
          </cell>
          <cell r="V2280">
            <v>0</v>
          </cell>
          <cell r="W2280">
            <v>0</v>
          </cell>
        </row>
        <row r="2281">
          <cell r="O2281">
            <v>80000</v>
          </cell>
          <cell r="P2281">
            <v>0</v>
          </cell>
          <cell r="Q2281">
            <v>0</v>
          </cell>
          <cell r="R2281">
            <v>0</v>
          </cell>
          <cell r="S2281">
            <v>0</v>
          </cell>
          <cell r="T2281">
            <v>0</v>
          </cell>
          <cell r="U2281">
            <v>0</v>
          </cell>
          <cell r="V2281">
            <v>0</v>
          </cell>
          <cell r="W2281">
            <v>0</v>
          </cell>
        </row>
        <row r="2282">
          <cell r="I2282" t="str">
            <v>LABORATORY EQUIP &amp; TOOLS</v>
          </cell>
          <cell r="J2282">
            <v>40908</v>
          </cell>
          <cell r="K2282" t="str">
            <v>L. Modesto</v>
          </cell>
          <cell r="M2282">
            <v>50</v>
          </cell>
          <cell r="N2282">
            <v>50</v>
          </cell>
          <cell r="O2282">
            <v>800000</v>
          </cell>
          <cell r="P2282">
            <v>800000</v>
          </cell>
          <cell r="Q2282">
            <v>800000</v>
          </cell>
          <cell r="R2282">
            <v>0</v>
          </cell>
          <cell r="S2282">
            <v>0</v>
          </cell>
          <cell r="T2282">
            <v>0</v>
          </cell>
          <cell r="U2282">
            <v>0</v>
          </cell>
          <cell r="V2282">
            <v>0</v>
          </cell>
          <cell r="W2282">
            <v>0</v>
          </cell>
        </row>
        <row r="2283">
          <cell r="O2283">
            <v>800000</v>
          </cell>
          <cell r="P2283">
            <v>800000</v>
          </cell>
          <cell r="Q2283">
            <v>800000</v>
          </cell>
          <cell r="R2283">
            <v>0</v>
          </cell>
          <cell r="S2283">
            <v>0</v>
          </cell>
          <cell r="T2283">
            <v>0</v>
          </cell>
          <cell r="U2283">
            <v>0</v>
          </cell>
          <cell r="V2283">
            <v>0</v>
          </cell>
          <cell r="W2283">
            <v>0</v>
          </cell>
        </row>
        <row r="2284">
          <cell r="I2284" t="str">
            <v>DCMS REPLACEMENTS</v>
          </cell>
          <cell r="J2284">
            <v>42369</v>
          </cell>
          <cell r="K2284" t="str">
            <v>L. Modesto</v>
          </cell>
          <cell r="M2284">
            <v>0</v>
          </cell>
          <cell r="N2284">
            <v>0</v>
          </cell>
          <cell r="O2284">
            <v>3000000</v>
          </cell>
          <cell r="P2284">
            <v>10000000</v>
          </cell>
          <cell r="Q2284">
            <v>7000000</v>
          </cell>
          <cell r="R2284">
            <v>2000000</v>
          </cell>
          <cell r="S2284">
            <v>0</v>
          </cell>
          <cell r="T2284">
            <v>0</v>
          </cell>
          <cell r="U2284">
            <v>5000000</v>
          </cell>
          <cell r="V2284">
            <v>0</v>
          </cell>
          <cell r="W2284">
            <v>0</v>
          </cell>
        </row>
        <row r="2285">
          <cell r="O2285">
            <v>3000000</v>
          </cell>
          <cell r="P2285">
            <v>10000000</v>
          </cell>
          <cell r="Q2285">
            <v>7000000</v>
          </cell>
          <cell r="R2285">
            <v>2000000</v>
          </cell>
          <cell r="S2285">
            <v>0</v>
          </cell>
          <cell r="T2285">
            <v>0</v>
          </cell>
          <cell r="U2285">
            <v>5000000</v>
          </cell>
          <cell r="V2285">
            <v>0</v>
          </cell>
          <cell r="W2285">
            <v>0</v>
          </cell>
        </row>
        <row r="2286">
          <cell r="I2286" t="str">
            <v>CENTRALIZED RAS</v>
          </cell>
          <cell r="J2286">
            <v>40695</v>
          </cell>
          <cell r="K2286" t="str">
            <v>L. Modesto</v>
          </cell>
          <cell r="M2286">
            <v>100</v>
          </cell>
          <cell r="N2286">
            <v>100</v>
          </cell>
          <cell r="O2286">
            <v>28000000</v>
          </cell>
          <cell r="P2286">
            <v>20000000</v>
          </cell>
          <cell r="Q2286">
            <v>3000000</v>
          </cell>
          <cell r="R2286">
            <v>0</v>
          </cell>
          <cell r="S2286">
            <v>0</v>
          </cell>
          <cell r="T2286">
            <v>0</v>
          </cell>
          <cell r="U2286">
            <v>0</v>
          </cell>
          <cell r="V2286">
            <v>0</v>
          </cell>
          <cell r="W2286">
            <v>0</v>
          </cell>
        </row>
        <row r="2287">
          <cell r="I2287" t="str">
            <v>IT Work Elements for Blanket PIN:  C-RAS (Infrastructure)</v>
          </cell>
          <cell r="J2287">
            <v>40695</v>
          </cell>
          <cell r="N2287">
            <v>100</v>
          </cell>
          <cell r="O2287">
            <v>0</v>
          </cell>
        </row>
        <row r="2288">
          <cell r="O2288">
            <v>28000000</v>
          </cell>
          <cell r="P2288">
            <v>20000000</v>
          </cell>
          <cell r="Q2288">
            <v>3000000</v>
          </cell>
          <cell r="R2288">
            <v>0</v>
          </cell>
          <cell r="S2288">
            <v>0</v>
          </cell>
          <cell r="T2288">
            <v>0</v>
          </cell>
          <cell r="U2288">
            <v>0</v>
          </cell>
          <cell r="V2288">
            <v>0</v>
          </cell>
          <cell r="W2288">
            <v>0</v>
          </cell>
        </row>
        <row r="2289">
          <cell r="I2289" t="str">
            <v>A SUBSTATION SECURITY</v>
          </cell>
          <cell r="J2289">
            <v>43465</v>
          </cell>
          <cell r="K2289" t="str">
            <v>F. Lagmay</v>
          </cell>
          <cell r="M2289">
            <v>15</v>
          </cell>
          <cell r="N2289">
            <v>15</v>
          </cell>
          <cell r="O2289">
            <v>3000000</v>
          </cell>
          <cell r="P2289">
            <v>2000000</v>
          </cell>
          <cell r="Q2289">
            <v>2000000</v>
          </cell>
          <cell r="R2289">
            <v>2000000</v>
          </cell>
          <cell r="S2289">
            <v>2000000</v>
          </cell>
          <cell r="T2289">
            <v>2000000</v>
          </cell>
          <cell r="U2289">
            <v>2000000</v>
          </cell>
          <cell r="V2289">
            <v>2000000</v>
          </cell>
          <cell r="W2289">
            <v>4000000</v>
          </cell>
        </row>
        <row r="2290">
          <cell r="O2290">
            <v>3000000</v>
          </cell>
          <cell r="P2290">
            <v>2000000</v>
          </cell>
          <cell r="Q2290">
            <v>2000000</v>
          </cell>
          <cell r="R2290">
            <v>2000000</v>
          </cell>
          <cell r="S2290">
            <v>2000000</v>
          </cell>
          <cell r="T2290">
            <v>2000000</v>
          </cell>
          <cell r="U2290">
            <v>2000000</v>
          </cell>
          <cell r="V2290">
            <v>2000000</v>
          </cell>
          <cell r="W2290">
            <v>4000000</v>
          </cell>
        </row>
        <row r="2291">
          <cell r="I2291" t="str">
            <v>Grid Applications: Hardware</v>
          </cell>
          <cell r="J2291">
            <v>40908</v>
          </cell>
          <cell r="N2291">
            <v>15</v>
          </cell>
          <cell r="O2291">
            <v>0</v>
          </cell>
        </row>
        <row r="2292">
          <cell r="I2292" t="str">
            <v>IT Work Elements for Blanket PIN:  Grid Apps Low Speed (Hardware)</v>
          </cell>
          <cell r="J2292">
            <v>40908</v>
          </cell>
          <cell r="N2292">
            <v>15</v>
          </cell>
          <cell r="O2292">
            <v>0</v>
          </cell>
        </row>
        <row r="2293">
          <cell r="O2293">
            <v>0</v>
          </cell>
          <cell r="P2293">
            <v>0</v>
          </cell>
          <cell r="Q2293">
            <v>0</v>
          </cell>
          <cell r="R2293">
            <v>0</v>
          </cell>
          <cell r="S2293">
            <v>0</v>
          </cell>
          <cell r="T2293">
            <v>0</v>
          </cell>
          <cell r="U2293">
            <v>0</v>
          </cell>
          <cell r="V2293">
            <v>0</v>
          </cell>
          <cell r="W2293">
            <v>0</v>
          </cell>
        </row>
        <row r="2294">
          <cell r="I2294" t="str">
            <v>PHASOR MESUREMENT SYSTEM</v>
          </cell>
          <cell r="J2294">
            <v>41274</v>
          </cell>
          <cell r="K2294" t="e">
            <v>#N/A</v>
          </cell>
          <cell r="M2294">
            <v>80</v>
          </cell>
          <cell r="N2294">
            <v>80</v>
          </cell>
          <cell r="O2294">
            <v>3000000</v>
          </cell>
          <cell r="P2294">
            <v>3000000</v>
          </cell>
          <cell r="Q2294">
            <v>3000000</v>
          </cell>
          <cell r="R2294">
            <v>2500000</v>
          </cell>
          <cell r="S2294">
            <v>0</v>
          </cell>
          <cell r="T2294">
            <v>0</v>
          </cell>
          <cell r="U2294">
            <v>0</v>
          </cell>
          <cell r="V2294">
            <v>0</v>
          </cell>
          <cell r="W2294">
            <v>0</v>
          </cell>
        </row>
        <row r="2295">
          <cell r="O2295">
            <v>3000000</v>
          </cell>
          <cell r="P2295">
            <v>3000000</v>
          </cell>
          <cell r="Q2295">
            <v>3000000</v>
          </cell>
          <cell r="R2295">
            <v>2500000</v>
          </cell>
          <cell r="S2295">
            <v>0</v>
          </cell>
          <cell r="T2295">
            <v>0</v>
          </cell>
          <cell r="U2295">
            <v>0</v>
          </cell>
          <cell r="V2295">
            <v>0</v>
          </cell>
          <cell r="W2295">
            <v>0</v>
          </cell>
        </row>
        <row r="2296">
          <cell r="O2296">
            <v>68225000</v>
          </cell>
          <cell r="P2296">
            <v>35850000</v>
          </cell>
          <cell r="Q2296">
            <v>20800000</v>
          </cell>
          <cell r="R2296">
            <v>6500000</v>
          </cell>
          <cell r="S2296">
            <v>2000000</v>
          </cell>
          <cell r="T2296">
            <v>2000000</v>
          </cell>
          <cell r="U2296">
            <v>14673000</v>
          </cell>
          <cell r="V2296">
            <v>5000000</v>
          </cell>
          <cell r="W2296">
            <v>7000000</v>
          </cell>
        </row>
        <row r="2298">
          <cell r="P2298">
            <v>0</v>
          </cell>
          <cell r="Q2298">
            <v>0</v>
          </cell>
          <cell r="R2298">
            <v>0</v>
          </cell>
          <cell r="S2298">
            <v>0</v>
          </cell>
          <cell r="T2298">
            <v>0</v>
          </cell>
          <cell r="U2298">
            <v>0</v>
          </cell>
          <cell r="V2298">
            <v>0</v>
          </cell>
          <cell r="W2298">
            <v>0</v>
          </cell>
        </row>
        <row r="2299">
          <cell r="I2299" t="str">
            <v>GRID DISPATCH - SYSTEM ITEM - ADDITIONS AND RETIREMENTS     OF PMS LOAD CONTROL SYSTEM PROVIDES FOR VARIOUS ENHANCEMEN  TS TO THE PMS.</v>
          </cell>
          <cell r="J2299">
            <v>43465</v>
          </cell>
          <cell r="K2299" t="str">
            <v>L. Modesto</v>
          </cell>
          <cell r="M2299">
            <v>15</v>
          </cell>
          <cell r="N2299">
            <v>15</v>
          </cell>
          <cell r="O2299">
            <v>535000</v>
          </cell>
          <cell r="P2299">
            <v>551000</v>
          </cell>
          <cell r="Q2299">
            <v>568000</v>
          </cell>
          <cell r="R2299">
            <v>585000</v>
          </cell>
          <cell r="S2299">
            <v>602000</v>
          </cell>
          <cell r="T2299">
            <v>620000</v>
          </cell>
          <cell r="U2299">
            <v>639000</v>
          </cell>
          <cell r="V2299">
            <v>658000</v>
          </cell>
          <cell r="W2299">
            <v>678000</v>
          </cell>
        </row>
        <row r="2300">
          <cell r="I2300" t="str">
            <v>GRID DISPATCH-BLANKET-SPARE PARTS FOR GRID DISPATCH         FOR 2006-2010.</v>
          </cell>
          <cell r="J2300">
            <v>43465</v>
          </cell>
          <cell r="K2300" t="str">
            <v>L. Modesto</v>
          </cell>
          <cell r="M2300">
            <v>15</v>
          </cell>
          <cell r="N2300">
            <v>15</v>
          </cell>
          <cell r="O2300">
            <v>3000</v>
          </cell>
          <cell r="P2300">
            <v>3000</v>
          </cell>
          <cell r="Q2300">
            <v>4000</v>
          </cell>
          <cell r="R2300">
            <v>3000</v>
          </cell>
          <cell r="S2300">
            <v>3000</v>
          </cell>
          <cell r="T2300">
            <v>3000</v>
          </cell>
          <cell r="U2300">
            <v>4000</v>
          </cell>
          <cell r="V2300">
            <v>4000</v>
          </cell>
          <cell r="W2300">
            <v>4000</v>
          </cell>
        </row>
        <row r="2301">
          <cell r="I2301" t="str">
            <v>GRID DISPATCH-BLANKET-PORTABLE TOOLS AND WORK EQUIPMENT     FOR GRID DISPATCH FOR 2006-2010.</v>
          </cell>
          <cell r="J2301">
            <v>43465</v>
          </cell>
          <cell r="K2301" t="str">
            <v>L. Modesto</v>
          </cell>
          <cell r="M2301">
            <v>15</v>
          </cell>
          <cell r="N2301">
            <v>15</v>
          </cell>
          <cell r="O2301">
            <v>6000</v>
          </cell>
          <cell r="P2301">
            <v>7000</v>
          </cell>
          <cell r="Q2301">
            <v>7000</v>
          </cell>
          <cell r="R2301">
            <v>6000</v>
          </cell>
          <cell r="S2301">
            <v>7000</v>
          </cell>
          <cell r="T2301">
            <v>7000</v>
          </cell>
          <cell r="U2301">
            <v>7000</v>
          </cell>
          <cell r="V2301">
            <v>8000</v>
          </cell>
          <cell r="W2301">
            <v>8000</v>
          </cell>
        </row>
        <row r="2302">
          <cell r="I2302" t="str">
            <v>GRID DISPATCH-BLANKET-STOREROOM EQUIPMENT FOR               GRID DISPATCH FOR 2006-2010</v>
          </cell>
          <cell r="J2302">
            <v>43465</v>
          </cell>
          <cell r="K2302" t="str">
            <v>L. Modesto</v>
          </cell>
          <cell r="M2302">
            <v>15</v>
          </cell>
          <cell r="N2302">
            <v>15</v>
          </cell>
          <cell r="O2302">
            <v>6000</v>
          </cell>
          <cell r="P2302">
            <v>7000</v>
          </cell>
          <cell r="Q2302">
            <v>7000</v>
          </cell>
          <cell r="R2302">
            <v>7000</v>
          </cell>
          <cell r="S2302">
            <v>7000</v>
          </cell>
          <cell r="T2302">
            <v>7000</v>
          </cell>
          <cell r="U2302">
            <v>7000</v>
          </cell>
          <cell r="V2302">
            <v>8000</v>
          </cell>
          <cell r="W2302">
            <v>8000</v>
          </cell>
        </row>
        <row r="2303">
          <cell r="I2303" t="str">
            <v>GRID DISPATCH-BLANKET-LABORATORY TEST AND TECHNICAL         EQUIPMENT FOR GRID DISPATCH FOR 2006-2010.</v>
          </cell>
          <cell r="J2303">
            <v>43465</v>
          </cell>
          <cell r="K2303" t="str">
            <v>L. Modesto</v>
          </cell>
          <cell r="M2303">
            <v>15</v>
          </cell>
          <cell r="N2303">
            <v>15</v>
          </cell>
          <cell r="O2303">
            <v>11000</v>
          </cell>
          <cell r="P2303">
            <v>11000</v>
          </cell>
          <cell r="Q2303">
            <v>12000</v>
          </cell>
          <cell r="R2303">
            <v>11700</v>
          </cell>
          <cell r="S2303">
            <v>12000</v>
          </cell>
          <cell r="T2303">
            <v>12400</v>
          </cell>
          <cell r="U2303">
            <v>12800</v>
          </cell>
          <cell r="V2303">
            <v>13200</v>
          </cell>
          <cell r="W2303">
            <v>13600</v>
          </cell>
        </row>
        <row r="2304">
          <cell r="I2304" t="str">
            <v>GRID DISPATCH-BLANKET-MISCELLANEOUS EQUIPMENT FOR GRID      DISPATCH FOR 2006-2010.</v>
          </cell>
          <cell r="J2304">
            <v>43465</v>
          </cell>
          <cell r="K2304" t="str">
            <v>L. Modesto</v>
          </cell>
          <cell r="M2304">
            <v>15</v>
          </cell>
          <cell r="N2304">
            <v>15</v>
          </cell>
          <cell r="O2304">
            <v>2000</v>
          </cell>
          <cell r="P2304">
            <v>3000</v>
          </cell>
          <cell r="Q2304">
            <v>3000</v>
          </cell>
          <cell r="R2304">
            <v>2000</v>
          </cell>
          <cell r="S2304">
            <v>2000</v>
          </cell>
          <cell r="T2304">
            <v>2000</v>
          </cell>
          <cell r="U2304">
            <v>3000</v>
          </cell>
          <cell r="V2304">
            <v>3000</v>
          </cell>
          <cell r="W2304">
            <v>3000</v>
          </cell>
        </row>
        <row r="2305">
          <cell r="O2305">
            <v>563000</v>
          </cell>
          <cell r="P2305">
            <v>582000</v>
          </cell>
          <cell r="Q2305">
            <v>601000</v>
          </cell>
          <cell r="R2305">
            <v>614700</v>
          </cell>
          <cell r="S2305">
            <v>633000</v>
          </cell>
          <cell r="T2305">
            <v>651400</v>
          </cell>
          <cell r="U2305">
            <v>672800</v>
          </cell>
          <cell r="V2305">
            <v>694200</v>
          </cell>
          <cell r="W2305">
            <v>714600</v>
          </cell>
        </row>
        <row r="2306">
          <cell r="O2306">
            <v>563000</v>
          </cell>
          <cell r="P2306">
            <v>582000</v>
          </cell>
          <cell r="Q2306">
            <v>601000</v>
          </cell>
          <cell r="R2306">
            <v>614700</v>
          </cell>
          <cell r="S2306">
            <v>633000</v>
          </cell>
          <cell r="T2306">
            <v>651400</v>
          </cell>
          <cell r="U2306">
            <v>672800</v>
          </cell>
          <cell r="V2306">
            <v>694200</v>
          </cell>
          <cell r="W2306">
            <v>714600</v>
          </cell>
        </row>
        <row r="2307">
          <cell r="O2307">
            <v>68788000</v>
          </cell>
          <cell r="P2307">
            <v>36432000</v>
          </cell>
          <cell r="Q2307">
            <v>21401000</v>
          </cell>
          <cell r="R2307">
            <v>7114700</v>
          </cell>
          <cell r="S2307">
            <v>2633000</v>
          </cell>
          <cell r="T2307">
            <v>2651400</v>
          </cell>
          <cell r="U2307">
            <v>15345800</v>
          </cell>
          <cell r="V2307">
            <v>5694200</v>
          </cell>
          <cell r="W2307">
            <v>7714600</v>
          </cell>
        </row>
        <row r="2309">
          <cell r="O2309">
            <v>1237878078.8641667</v>
          </cell>
          <cell r="P2309">
            <v>1963316976.2520959</v>
          </cell>
          <cell r="Q2309">
            <v>2613126688.5828772</v>
          </cell>
          <cell r="R2309">
            <v>2130180102.1981108</v>
          </cell>
          <cell r="S2309">
            <v>2315022553.3093114</v>
          </cell>
          <cell r="T2309">
            <v>3348875884.6548076</v>
          </cell>
          <cell r="U2309">
            <v>3661080183.6197815</v>
          </cell>
          <cell r="V2309">
            <v>1177352879.9186218</v>
          </cell>
          <cell r="W2309">
            <v>1832035658.644938</v>
          </cell>
        </row>
        <row r="2314">
          <cell r="P2314">
            <v>0</v>
          </cell>
          <cell r="Q2314">
            <v>0</v>
          </cell>
          <cell r="R2314">
            <v>0</v>
          </cell>
          <cell r="S2314">
            <v>0</v>
          </cell>
          <cell r="T2314">
            <v>0</v>
          </cell>
          <cell r="U2314">
            <v>0</v>
          </cell>
          <cell r="V2314">
            <v>0</v>
          </cell>
          <cell r="W2314">
            <v>0</v>
          </cell>
        </row>
        <row r="2315">
          <cell r="H2315" t="str">
            <v>800063101</v>
          </cell>
          <cell r="I2315" t="str">
            <v>Cyber</v>
          </cell>
          <cell r="J2315">
            <v>40178</v>
          </cell>
          <cell r="K2315" t="str">
            <v>D. Arellanes</v>
          </cell>
          <cell r="M2315">
            <v>0</v>
          </cell>
          <cell r="N2315">
            <v>0</v>
          </cell>
          <cell r="O2315">
            <v>1035000</v>
          </cell>
          <cell r="P2315">
            <v>0</v>
          </cell>
          <cell r="Q2315">
            <v>0</v>
          </cell>
          <cell r="R2315">
            <v>0</v>
          </cell>
          <cell r="S2315">
            <v>0</v>
          </cell>
          <cell r="T2315">
            <v>0</v>
          </cell>
          <cell r="U2315">
            <v>0</v>
          </cell>
          <cell r="V2315">
            <v>0</v>
          </cell>
          <cell r="W2315">
            <v>0</v>
          </cell>
        </row>
        <row r="2316">
          <cell r="H2316" t="str">
            <v>800063113</v>
          </cell>
          <cell r="I2316" t="str">
            <v>DOUGLAS:</v>
          </cell>
          <cell r="J2316">
            <v>40178</v>
          </cell>
          <cell r="K2316" t="str">
            <v>D. Arellanes</v>
          </cell>
          <cell r="M2316">
            <v>0</v>
          </cell>
          <cell r="N2316">
            <v>0</v>
          </cell>
          <cell r="O2316">
            <v>72000</v>
          </cell>
          <cell r="P2316">
            <v>0</v>
          </cell>
          <cell r="Q2316">
            <v>0</v>
          </cell>
          <cell r="R2316">
            <v>0</v>
          </cell>
          <cell r="S2316">
            <v>0</v>
          </cell>
          <cell r="T2316">
            <v>0</v>
          </cell>
          <cell r="U2316">
            <v>0</v>
          </cell>
          <cell r="V2316">
            <v>0</v>
          </cell>
          <cell r="W2316">
            <v>0</v>
          </cell>
        </row>
        <row r="2317">
          <cell r="H2317" t="str">
            <v>800063114</v>
          </cell>
          <cell r="I2317" t="str">
            <v>SEPULVEDA:</v>
          </cell>
          <cell r="J2317">
            <v>40178</v>
          </cell>
          <cell r="K2317" t="str">
            <v>D. Arellanes</v>
          </cell>
          <cell r="M2317">
            <v>0</v>
          </cell>
          <cell r="N2317">
            <v>0</v>
          </cell>
          <cell r="O2317">
            <v>72000</v>
          </cell>
          <cell r="P2317">
            <v>0</v>
          </cell>
          <cell r="Q2317">
            <v>0</v>
          </cell>
          <cell r="R2317">
            <v>0</v>
          </cell>
          <cell r="S2317">
            <v>0</v>
          </cell>
          <cell r="T2317">
            <v>0</v>
          </cell>
          <cell r="U2317">
            <v>0</v>
          </cell>
          <cell r="V2317">
            <v>0</v>
          </cell>
          <cell r="W2317">
            <v>0</v>
          </cell>
        </row>
        <row r="2318">
          <cell r="O2318">
            <v>1179000</v>
          </cell>
          <cell r="P2318">
            <v>0</v>
          </cell>
          <cell r="Q2318">
            <v>0</v>
          </cell>
          <cell r="R2318">
            <v>0</v>
          </cell>
          <cell r="S2318">
            <v>0</v>
          </cell>
          <cell r="T2318">
            <v>0</v>
          </cell>
          <cell r="U2318">
            <v>0</v>
          </cell>
          <cell r="V2318">
            <v>0</v>
          </cell>
          <cell r="W2318">
            <v>0</v>
          </cell>
        </row>
        <row r="2319">
          <cell r="H2319" t="str">
            <v>800063720</v>
          </cell>
          <cell r="I2319" t="str">
            <v>Install a new 16.8MVA 115/4kV customer dedicated looped substation   (Nestle Waters Cabazon Project)</v>
          </cell>
          <cell r="J2319">
            <v>39965</v>
          </cell>
          <cell r="O2319">
            <v>0</v>
          </cell>
        </row>
        <row r="2320">
          <cell r="H2320" t="str">
            <v>800063593</v>
          </cell>
          <cell r="I2320" t="str">
            <v>GARNET: NEW 115KV POSITION</v>
          </cell>
          <cell r="J2320">
            <v>39965</v>
          </cell>
          <cell r="K2320" t="str">
            <v>D. Arellanes</v>
          </cell>
          <cell r="M2320">
            <v>0</v>
          </cell>
          <cell r="N2320">
            <v>0</v>
          </cell>
          <cell r="O2320">
            <v>140000</v>
          </cell>
          <cell r="P2320">
            <v>0</v>
          </cell>
          <cell r="Q2320">
            <v>0</v>
          </cell>
          <cell r="R2320">
            <v>0</v>
          </cell>
          <cell r="S2320">
            <v>0</v>
          </cell>
          <cell r="T2320">
            <v>0</v>
          </cell>
          <cell r="U2320">
            <v>0</v>
          </cell>
          <cell r="V2320">
            <v>0</v>
          </cell>
          <cell r="W2320">
            <v>0</v>
          </cell>
        </row>
        <row r="2321">
          <cell r="O2321">
            <v>140000</v>
          </cell>
          <cell r="P2321">
            <v>0</v>
          </cell>
          <cell r="Q2321">
            <v>0</v>
          </cell>
          <cell r="R2321">
            <v>0</v>
          </cell>
          <cell r="S2321">
            <v>0</v>
          </cell>
          <cell r="T2321">
            <v>0</v>
          </cell>
          <cell r="U2321">
            <v>0</v>
          </cell>
          <cell r="V2321">
            <v>0</v>
          </cell>
          <cell r="W2321">
            <v>0</v>
          </cell>
        </row>
        <row r="2322">
          <cell r="I2322" t="str">
            <v>VARIOUS: CONSTRUCT THE ADDED FACILITIES DISTRUBUTION PORTIONOF A CUSTOMER SUBSTATION OR METERING FACILITIES....                                                                     NOTE: ****CUSTOMER FUNDED***</v>
          </cell>
          <cell r="J2322">
            <v>43465</v>
          </cell>
          <cell r="K2322" t="str">
            <v>D. Arellanes</v>
          </cell>
          <cell r="M2322">
            <v>0</v>
          </cell>
          <cell r="N2322">
            <v>0</v>
          </cell>
          <cell r="O2322">
            <v>5100000</v>
          </cell>
          <cell r="P2322">
            <v>27490000</v>
          </cell>
          <cell r="Q2322">
            <v>12500000</v>
          </cell>
          <cell r="R2322">
            <v>13500000</v>
          </cell>
          <cell r="S2322">
            <v>12000000</v>
          </cell>
          <cell r="T2322">
            <v>15000000</v>
          </cell>
          <cell r="U2322">
            <v>15000000</v>
          </cell>
          <cell r="V2322">
            <v>15000000</v>
          </cell>
          <cell r="W2322">
            <v>15000000</v>
          </cell>
        </row>
        <row r="2323">
          <cell r="I2323" t="str">
            <v>IT Work Elements for Blanket PIN:  Added Facilities (Collectible) - TDBU</v>
          </cell>
          <cell r="J2323">
            <v>43100</v>
          </cell>
          <cell r="N2323">
            <v>0</v>
          </cell>
          <cell r="O2323">
            <v>0</v>
          </cell>
        </row>
        <row r="2324">
          <cell r="O2324">
            <v>5100000</v>
          </cell>
          <cell r="P2324">
            <v>27490000</v>
          </cell>
          <cell r="Q2324">
            <v>12500000</v>
          </cell>
          <cell r="R2324">
            <v>13500000</v>
          </cell>
          <cell r="S2324">
            <v>12000000</v>
          </cell>
          <cell r="T2324">
            <v>15000000</v>
          </cell>
          <cell r="U2324">
            <v>15000000</v>
          </cell>
          <cell r="V2324">
            <v>15000000</v>
          </cell>
          <cell r="W2324">
            <v>15000000</v>
          </cell>
        </row>
        <row r="2325">
          <cell r="I2325" t="str">
            <v>VARIOUS (CUSTOMER): REPLACE OBSOLETE AND UNRELIABLE CUSTOMER/COGEN/RADIAL LINES CIRCUIT BREAKERS IN THE SYSTEM  FOR SAFETY AND IMPROVED RELIABILITY.</v>
          </cell>
          <cell r="J2325">
            <v>43465</v>
          </cell>
          <cell r="K2325" t="str">
            <v>S.V. Murthy</v>
          </cell>
          <cell r="M2325">
            <v>100</v>
          </cell>
          <cell r="N2325">
            <v>100</v>
          </cell>
          <cell r="O2325">
            <v>1107557</v>
          </cell>
          <cell r="P2325">
            <v>650000</v>
          </cell>
          <cell r="Q2325">
            <v>670000</v>
          </cell>
          <cell r="R2325">
            <v>690000</v>
          </cell>
          <cell r="S2325">
            <v>710000</v>
          </cell>
          <cell r="T2325">
            <v>730000</v>
          </cell>
          <cell r="U2325">
            <v>750000</v>
          </cell>
          <cell r="V2325">
            <v>750000</v>
          </cell>
          <cell r="W2325">
            <v>750000</v>
          </cell>
        </row>
        <row r="2326">
          <cell r="H2326">
            <v>800191919</v>
          </cell>
          <cell r="I2326" t="str">
            <v>MOUNTAIN VIEW RELOCATION UNITS 1 &amp; 2</v>
          </cell>
          <cell r="J2326">
            <v>40359</v>
          </cell>
          <cell r="O2326">
            <v>6000000</v>
          </cell>
          <cell r="P2326">
            <v>3365000</v>
          </cell>
        </row>
        <row r="2327">
          <cell r="H2327">
            <v>800062938</v>
          </cell>
          <cell r="I2327" t="str">
            <v xml:space="preserve">REPLACE UNITS 1,2,3,4 MOD DRIVES, HUNTINGTON BEACH </v>
          </cell>
          <cell r="J2327">
            <v>40148</v>
          </cell>
          <cell r="O2327">
            <v>142000</v>
          </cell>
          <cell r="P2327">
            <v>0</v>
          </cell>
        </row>
        <row r="2328">
          <cell r="H2328" t="str">
            <v>800063629</v>
          </cell>
          <cell r="I2328" t="str">
            <v>El Segundo Substation Segregation from NRG</v>
          </cell>
          <cell r="J2328">
            <v>39965</v>
          </cell>
          <cell r="N2328">
            <v>100</v>
          </cell>
          <cell r="O2328">
            <v>0</v>
          </cell>
        </row>
        <row r="2329">
          <cell r="H2329" t="str">
            <v>800062609</v>
          </cell>
          <cell r="I2329" t="str">
            <v>El Segundo Substation Segregation from NRG</v>
          </cell>
          <cell r="J2329">
            <v>39965</v>
          </cell>
          <cell r="N2329">
            <v>100</v>
          </cell>
          <cell r="O2329">
            <v>0</v>
          </cell>
        </row>
        <row r="2330">
          <cell r="H2330" t="str">
            <v>800062620</v>
          </cell>
          <cell r="I2330" t="str">
            <v>El Segundo Substation Segregation from NRG</v>
          </cell>
          <cell r="J2330">
            <v>40057</v>
          </cell>
          <cell r="N2330">
            <v>100</v>
          </cell>
          <cell r="O2330">
            <v>5007333</v>
          </cell>
        </row>
        <row r="2331">
          <cell r="H2331" t="str">
            <v>800062935</v>
          </cell>
          <cell r="I2331" t="str">
            <v>Ellis #2 Line 220kV CCVT Replacement</v>
          </cell>
          <cell r="J2331">
            <v>39994</v>
          </cell>
          <cell r="N2331">
            <v>100</v>
          </cell>
          <cell r="O2331">
            <v>102000</v>
          </cell>
        </row>
        <row r="2332">
          <cell r="H2332">
            <v>800062703</v>
          </cell>
          <cell r="I2332" t="str">
            <v>Mandalay 220kV Disconnect Replacement, Positions 4061 and 4063</v>
          </cell>
          <cell r="J2332">
            <v>39915</v>
          </cell>
          <cell r="N2332">
            <v>100</v>
          </cell>
          <cell r="O2332">
            <v>136000</v>
          </cell>
        </row>
        <row r="2333">
          <cell r="H2333" t="str">
            <v>800063124</v>
          </cell>
          <cell r="I2333" t="str">
            <v>El Segundo Substation Segregation from NRG</v>
          </cell>
          <cell r="J2333">
            <v>39965</v>
          </cell>
          <cell r="N2333">
            <v>100</v>
          </cell>
          <cell r="O2333">
            <v>0</v>
          </cell>
        </row>
        <row r="2334">
          <cell r="O2334">
            <v>1107557</v>
          </cell>
          <cell r="P2334">
            <v>650000</v>
          </cell>
          <cell r="Q2334">
            <v>670000</v>
          </cell>
          <cell r="R2334">
            <v>690000</v>
          </cell>
          <cell r="S2334">
            <v>710000</v>
          </cell>
          <cell r="T2334">
            <v>730000</v>
          </cell>
          <cell r="U2334">
            <v>750000</v>
          </cell>
          <cell r="V2334">
            <v>750000</v>
          </cell>
          <cell r="W2334">
            <v>750000</v>
          </cell>
        </row>
        <row r="2335">
          <cell r="H2335" t="str">
            <v>800061387</v>
          </cell>
          <cell r="I2335" t="str">
            <v>ELLIS-ORCOGEN &amp; ELLIS-GISLER-ORCOGEN: NEW SUB TRANS LINES FOR NEW STATION</v>
          </cell>
          <cell r="J2335">
            <v>39845</v>
          </cell>
          <cell r="K2335" t="str">
            <v>D. Arellanes</v>
          </cell>
          <cell r="M2335">
            <v>0</v>
          </cell>
          <cell r="N2335">
            <v>0</v>
          </cell>
          <cell r="O2335">
            <v>173000</v>
          </cell>
          <cell r="P2335">
            <v>0</v>
          </cell>
          <cell r="Q2335">
            <v>0</v>
          </cell>
          <cell r="R2335">
            <v>0</v>
          </cell>
          <cell r="S2335">
            <v>0</v>
          </cell>
          <cell r="T2335">
            <v>0</v>
          </cell>
          <cell r="U2335">
            <v>0</v>
          </cell>
          <cell r="V2335">
            <v>0</v>
          </cell>
          <cell r="W2335">
            <v>0</v>
          </cell>
        </row>
        <row r="2336">
          <cell r="H2336" t="str">
            <v>800063004</v>
          </cell>
          <cell r="I2336" t="str">
            <v>ELLIS: INSTALL NEW LINE TO 66KV POS 29.</v>
          </cell>
          <cell r="J2336">
            <v>39845</v>
          </cell>
          <cell r="K2336" t="str">
            <v>D. Arellanes</v>
          </cell>
          <cell r="M2336">
            <v>0</v>
          </cell>
          <cell r="N2336">
            <v>0</v>
          </cell>
          <cell r="O2336">
            <v>50000</v>
          </cell>
          <cell r="P2336">
            <v>0</v>
          </cell>
          <cell r="Q2336">
            <v>0</v>
          </cell>
          <cell r="R2336">
            <v>0</v>
          </cell>
          <cell r="S2336">
            <v>0</v>
          </cell>
          <cell r="T2336">
            <v>0</v>
          </cell>
          <cell r="U2336">
            <v>0</v>
          </cell>
          <cell r="V2336">
            <v>0</v>
          </cell>
          <cell r="W2336">
            <v>0</v>
          </cell>
        </row>
        <row r="2337">
          <cell r="H2337" t="str">
            <v>800063462</v>
          </cell>
          <cell r="I2337" t="str">
            <v>GISLER: INSTALL NECESSARY PROTECTION EQUIPMENT</v>
          </cell>
          <cell r="J2337">
            <v>39845</v>
          </cell>
          <cell r="K2337" t="str">
            <v>D. Arellanes</v>
          </cell>
          <cell r="M2337">
            <v>0</v>
          </cell>
          <cell r="N2337">
            <v>0</v>
          </cell>
          <cell r="O2337">
            <v>50000</v>
          </cell>
          <cell r="P2337">
            <v>0</v>
          </cell>
          <cell r="Q2337">
            <v>0</v>
          </cell>
          <cell r="R2337">
            <v>0</v>
          </cell>
          <cell r="S2337">
            <v>0</v>
          </cell>
          <cell r="T2337">
            <v>0</v>
          </cell>
          <cell r="U2337">
            <v>0</v>
          </cell>
          <cell r="V2337">
            <v>0</v>
          </cell>
          <cell r="W2337">
            <v>0</v>
          </cell>
        </row>
        <row r="2338">
          <cell r="H2338" t="str">
            <v>800063804</v>
          </cell>
          <cell r="I2338" t="str">
            <v>ORCOSAN (SANIFLUSH): INSTALL A 44.8 MVA 66/12KV DEDICATED SUB WITH 2 12KV FEEDERS TO CUSTOMER SWITCHGEARS</v>
          </cell>
          <cell r="J2338">
            <v>39845</v>
          </cell>
          <cell r="K2338" t="str">
            <v>D. Arellanes</v>
          </cell>
          <cell r="M2338">
            <v>0</v>
          </cell>
          <cell r="N2338">
            <v>0</v>
          </cell>
          <cell r="O2338">
            <v>150000</v>
          </cell>
          <cell r="P2338">
            <v>0</v>
          </cell>
          <cell r="Q2338">
            <v>0</v>
          </cell>
          <cell r="R2338">
            <v>0</v>
          </cell>
          <cell r="S2338">
            <v>0</v>
          </cell>
          <cell r="T2338">
            <v>0</v>
          </cell>
          <cell r="U2338">
            <v>0</v>
          </cell>
          <cell r="V2338">
            <v>0</v>
          </cell>
          <cell r="W2338">
            <v>0</v>
          </cell>
        </row>
        <row r="2339">
          <cell r="O2339">
            <v>423000</v>
          </cell>
          <cell r="P2339">
            <v>0</v>
          </cell>
          <cell r="Q2339">
            <v>0</v>
          </cell>
          <cell r="R2339">
            <v>0</v>
          </cell>
          <cell r="S2339">
            <v>0</v>
          </cell>
          <cell r="T2339">
            <v>0</v>
          </cell>
          <cell r="U2339">
            <v>0</v>
          </cell>
          <cell r="V2339">
            <v>0</v>
          </cell>
          <cell r="W2339">
            <v>0</v>
          </cell>
        </row>
        <row r="2340">
          <cell r="I2340" t="str">
            <v>MWD - T/L</v>
          </cell>
          <cell r="J2340">
            <v>40269</v>
          </cell>
          <cell r="K2340" t="str">
            <v>D. Arellanes</v>
          </cell>
          <cell r="M2340">
            <v>0</v>
          </cell>
          <cell r="N2340">
            <v>0</v>
          </cell>
          <cell r="O2340">
            <v>0</v>
          </cell>
          <cell r="P2340">
            <v>0</v>
          </cell>
          <cell r="Q2340">
            <v>0</v>
          </cell>
          <cell r="R2340">
            <v>0</v>
          </cell>
          <cell r="S2340">
            <v>0</v>
          </cell>
          <cell r="T2340">
            <v>0</v>
          </cell>
          <cell r="U2340">
            <v>0</v>
          </cell>
          <cell r="V2340">
            <v>0</v>
          </cell>
          <cell r="W2340">
            <v>0</v>
          </cell>
        </row>
        <row r="2341">
          <cell r="I2341" t="str">
            <v>MWD - T/L</v>
          </cell>
          <cell r="J2341">
            <v>40269</v>
          </cell>
          <cell r="K2341" t="str">
            <v>D. Arellanes</v>
          </cell>
          <cell r="M2341">
            <v>0</v>
          </cell>
          <cell r="N2341">
            <v>0</v>
          </cell>
          <cell r="O2341">
            <v>0</v>
          </cell>
          <cell r="P2341">
            <v>0</v>
          </cell>
          <cell r="Q2341">
            <v>0</v>
          </cell>
          <cell r="R2341">
            <v>0</v>
          </cell>
          <cell r="S2341">
            <v>0</v>
          </cell>
          <cell r="T2341">
            <v>0</v>
          </cell>
          <cell r="U2341">
            <v>0</v>
          </cell>
          <cell r="V2341">
            <v>0</v>
          </cell>
          <cell r="W2341">
            <v>0</v>
          </cell>
        </row>
        <row r="2342">
          <cell r="O2342">
            <v>0</v>
          </cell>
          <cell r="P2342">
            <v>0</v>
          </cell>
          <cell r="Q2342">
            <v>0</v>
          </cell>
          <cell r="R2342">
            <v>0</v>
          </cell>
          <cell r="S2342">
            <v>0</v>
          </cell>
          <cell r="T2342">
            <v>0</v>
          </cell>
          <cell r="U2342">
            <v>0</v>
          </cell>
          <cell r="V2342">
            <v>0</v>
          </cell>
          <cell r="W2342">
            <v>0</v>
          </cell>
        </row>
        <row r="2343">
          <cell r="H2343" t="str">
            <v>800063081</v>
          </cell>
          <cell r="I2343" t="str">
            <v>WEYMOUTH: CONSTRUCT NEW 66/4KV 14MVA STATION</v>
          </cell>
          <cell r="J2343">
            <v>40269</v>
          </cell>
          <cell r="K2343" t="str">
            <v>D. Arellanes</v>
          </cell>
          <cell r="M2343">
            <v>0</v>
          </cell>
          <cell r="N2343">
            <v>0</v>
          </cell>
          <cell r="O2343">
            <v>1000000</v>
          </cell>
          <cell r="P2343">
            <v>1225000</v>
          </cell>
          <cell r="Q2343">
            <v>0</v>
          </cell>
          <cell r="R2343">
            <v>0</v>
          </cell>
          <cell r="S2343">
            <v>0</v>
          </cell>
          <cell r="T2343">
            <v>0</v>
          </cell>
          <cell r="U2343">
            <v>0</v>
          </cell>
          <cell r="V2343">
            <v>0</v>
          </cell>
          <cell r="W2343">
            <v>0</v>
          </cell>
        </row>
        <row r="2344">
          <cell r="H2344" t="str">
            <v>800063348</v>
          </cell>
          <cell r="I2344" t="str">
            <v>LAYFAIR</v>
          </cell>
          <cell r="J2344">
            <v>40269</v>
          </cell>
          <cell r="K2344" t="str">
            <v>D. Arellanes</v>
          </cell>
          <cell r="M2344">
            <v>0</v>
          </cell>
          <cell r="N2344">
            <v>0</v>
          </cell>
          <cell r="O2344">
            <v>40000</v>
          </cell>
          <cell r="P2344">
            <v>50000</v>
          </cell>
          <cell r="Q2344">
            <v>0</v>
          </cell>
          <cell r="R2344">
            <v>0</v>
          </cell>
          <cell r="S2344">
            <v>0</v>
          </cell>
          <cell r="T2344">
            <v>0</v>
          </cell>
          <cell r="U2344">
            <v>0</v>
          </cell>
          <cell r="V2344">
            <v>0</v>
          </cell>
          <cell r="W2344">
            <v>0</v>
          </cell>
        </row>
        <row r="2345">
          <cell r="H2345" t="str">
            <v>800063285</v>
          </cell>
          <cell r="I2345" t="str">
            <v>LIVE OAK</v>
          </cell>
          <cell r="J2345">
            <v>40269</v>
          </cell>
          <cell r="K2345" t="str">
            <v>D. Arellanes</v>
          </cell>
          <cell r="M2345">
            <v>0</v>
          </cell>
          <cell r="N2345">
            <v>0</v>
          </cell>
          <cell r="O2345">
            <v>40000</v>
          </cell>
          <cell r="P2345">
            <v>50000</v>
          </cell>
          <cell r="Q2345">
            <v>0</v>
          </cell>
          <cell r="R2345">
            <v>0</v>
          </cell>
          <cell r="S2345">
            <v>0</v>
          </cell>
          <cell r="T2345">
            <v>0</v>
          </cell>
          <cell r="U2345">
            <v>0</v>
          </cell>
          <cell r="V2345">
            <v>0</v>
          </cell>
          <cell r="W2345">
            <v>0</v>
          </cell>
        </row>
        <row r="2346">
          <cell r="O2346">
            <v>1080000</v>
          </cell>
          <cell r="P2346">
            <v>1325000</v>
          </cell>
          <cell r="Q2346">
            <v>0</v>
          </cell>
          <cell r="R2346">
            <v>0</v>
          </cell>
          <cell r="S2346">
            <v>0</v>
          </cell>
          <cell r="T2346">
            <v>0</v>
          </cell>
          <cell r="U2346">
            <v>0</v>
          </cell>
          <cell r="V2346">
            <v>0</v>
          </cell>
          <cell r="W2346">
            <v>0</v>
          </cell>
        </row>
        <row r="2347">
          <cell r="I2347" t="str">
            <v>BASE PARTNERS</v>
          </cell>
          <cell r="J2347">
            <v>39813</v>
          </cell>
          <cell r="K2347" t="str">
            <v>D. Arellanes</v>
          </cell>
          <cell r="M2347">
            <v>0</v>
          </cell>
          <cell r="N2347">
            <v>0</v>
          </cell>
          <cell r="O2347">
            <v>0</v>
          </cell>
          <cell r="P2347">
            <v>0</v>
          </cell>
          <cell r="Q2347">
            <v>0</v>
          </cell>
          <cell r="R2347">
            <v>0</v>
          </cell>
          <cell r="S2347">
            <v>0</v>
          </cell>
          <cell r="T2347">
            <v>0</v>
          </cell>
          <cell r="U2347">
            <v>0</v>
          </cell>
          <cell r="V2347">
            <v>0</v>
          </cell>
          <cell r="W2347">
            <v>0</v>
          </cell>
        </row>
        <row r="2348">
          <cell r="H2348" t="str">
            <v>800063101</v>
          </cell>
          <cell r="I2348" t="str">
            <v>Install one new 20 MVA 66/12 kV customer sub (Base Partners Project)</v>
          </cell>
          <cell r="J2348">
            <v>40178</v>
          </cell>
          <cell r="O2348">
            <v>1035000</v>
          </cell>
        </row>
        <row r="2349">
          <cell r="H2349" t="str">
            <v>800063113</v>
          </cell>
          <cell r="I2349" t="str">
            <v>Replace existing primary and backup protection on new Data-Sepulveda 66kV line  (Base Partners Project)</v>
          </cell>
          <cell r="J2349">
            <v>40178</v>
          </cell>
          <cell r="O2349">
            <v>72000</v>
          </cell>
        </row>
        <row r="2350">
          <cell r="H2350" t="str">
            <v>800063114</v>
          </cell>
          <cell r="I2350" t="str">
            <v>Replace existing primary and backup protection on new Data-Douglas 66kV line  (Base Partners Project)</v>
          </cell>
          <cell r="J2350">
            <v>40178</v>
          </cell>
          <cell r="O2350">
            <v>72000</v>
          </cell>
        </row>
        <row r="2351">
          <cell r="O2351">
            <v>0</v>
          </cell>
          <cell r="P2351">
            <v>0</v>
          </cell>
          <cell r="Q2351">
            <v>0</v>
          </cell>
          <cell r="R2351">
            <v>0</v>
          </cell>
          <cell r="S2351">
            <v>0</v>
          </cell>
          <cell r="T2351">
            <v>0</v>
          </cell>
          <cell r="U2351">
            <v>0</v>
          </cell>
          <cell r="V2351">
            <v>0</v>
          </cell>
          <cell r="W2351">
            <v>0</v>
          </cell>
        </row>
        <row r="2352">
          <cell r="H2352" t="str">
            <v>800063720</v>
          </cell>
          <cell r="I2352" t="str">
            <v>BOTTLE: NEW CUSTOMER STATION</v>
          </cell>
          <cell r="J2352">
            <v>39965</v>
          </cell>
          <cell r="K2352" t="str">
            <v>D. Arellanes</v>
          </cell>
          <cell r="M2352">
            <v>0</v>
          </cell>
          <cell r="N2352">
            <v>0</v>
          </cell>
          <cell r="O2352">
            <v>1370000</v>
          </cell>
          <cell r="P2352">
            <v>0</v>
          </cell>
          <cell r="Q2352">
            <v>0</v>
          </cell>
          <cell r="R2352">
            <v>0</v>
          </cell>
          <cell r="S2352">
            <v>0</v>
          </cell>
          <cell r="T2352">
            <v>0</v>
          </cell>
          <cell r="U2352">
            <v>0</v>
          </cell>
          <cell r="V2352">
            <v>0</v>
          </cell>
          <cell r="W2352">
            <v>0</v>
          </cell>
        </row>
        <row r="2353">
          <cell r="H2353" t="str">
            <v>800063593</v>
          </cell>
          <cell r="I2353" t="str">
            <v>Replace relays with 1 GE D60 and 1 SEL (Nestle Waters Cabazon Project)</v>
          </cell>
          <cell r="J2353">
            <v>39965</v>
          </cell>
          <cell r="N2353">
            <v>0</v>
          </cell>
          <cell r="O2353">
            <v>1545000</v>
          </cell>
        </row>
        <row r="2354">
          <cell r="O2354">
            <v>2915000</v>
          </cell>
          <cell r="P2354">
            <v>0</v>
          </cell>
          <cell r="Q2354">
            <v>0</v>
          </cell>
          <cell r="R2354">
            <v>0</v>
          </cell>
          <cell r="S2354">
            <v>0</v>
          </cell>
          <cell r="T2354">
            <v>0</v>
          </cell>
          <cell r="U2354">
            <v>0</v>
          </cell>
          <cell r="V2354">
            <v>0</v>
          </cell>
          <cell r="W2354">
            <v>0</v>
          </cell>
        </row>
        <row r="2355">
          <cell r="H2355" t="str">
            <v>800063632</v>
          </cell>
          <cell r="I2355" t="str">
            <v>Chevmain Sub: Install duct banks.</v>
          </cell>
          <cell r="J2355">
            <v>40245</v>
          </cell>
          <cell r="N2355">
            <v>0</v>
          </cell>
          <cell r="O2355">
            <v>0</v>
          </cell>
        </row>
        <row r="2356">
          <cell r="H2356">
            <v>800063092</v>
          </cell>
          <cell r="I2356" t="str">
            <v>Chevpro: Engineer and construct a new 33.5MVA 66/13.4kV customer-dedicated tapped substation and associated equipment.</v>
          </cell>
          <cell r="J2356">
            <v>40245</v>
          </cell>
          <cell r="N2356">
            <v>0</v>
          </cell>
          <cell r="O2356">
            <v>0</v>
          </cell>
        </row>
        <row r="2357">
          <cell r="I2357" t="str">
            <v>CRE Costs: New Chevpro customer sub</v>
          </cell>
          <cell r="J2357">
            <v>40245</v>
          </cell>
          <cell r="N2357">
            <v>0</v>
          </cell>
          <cell r="O2357">
            <v>0</v>
          </cell>
        </row>
        <row r="2358">
          <cell r="H2358" t="str">
            <v>800063125</v>
          </cell>
          <cell r="I2358" t="str">
            <v>Rosecrans Sub: Remove relays.</v>
          </cell>
          <cell r="J2358">
            <v>40245</v>
          </cell>
          <cell r="N2358">
            <v>0</v>
          </cell>
          <cell r="O2358">
            <v>0</v>
          </cell>
        </row>
        <row r="2359">
          <cell r="O2359">
            <v>0</v>
          </cell>
          <cell r="P2359">
            <v>0</v>
          </cell>
          <cell r="Q2359">
            <v>0</v>
          </cell>
          <cell r="R2359">
            <v>0</v>
          </cell>
          <cell r="S2359">
            <v>0</v>
          </cell>
          <cell r="T2359">
            <v>0</v>
          </cell>
          <cell r="U2359">
            <v>0</v>
          </cell>
          <cell r="V2359">
            <v>0</v>
          </cell>
          <cell r="W2359">
            <v>0</v>
          </cell>
        </row>
        <row r="2360">
          <cell r="H2360" t="str">
            <v>800063255</v>
          </cell>
          <cell r="I2360" t="str">
            <v>Install Relay protection on the #1 &amp; #2 transformer bank and upgrade the RTU to accommodate a third source line.</v>
          </cell>
          <cell r="J2360">
            <v>39994</v>
          </cell>
          <cell r="N2360">
            <v>0</v>
          </cell>
          <cell r="O2360">
            <v>0</v>
          </cell>
        </row>
        <row r="2361">
          <cell r="O2361">
            <v>0</v>
          </cell>
          <cell r="P2361">
            <v>0</v>
          </cell>
          <cell r="Q2361">
            <v>0</v>
          </cell>
          <cell r="R2361">
            <v>0</v>
          </cell>
          <cell r="S2361">
            <v>0</v>
          </cell>
          <cell r="T2361">
            <v>0</v>
          </cell>
          <cell r="U2361">
            <v>0</v>
          </cell>
          <cell r="V2361">
            <v>0</v>
          </cell>
          <cell r="W2361">
            <v>0</v>
          </cell>
        </row>
        <row r="2362">
          <cell r="H2362">
            <v>800063480</v>
          </cell>
          <cell r="I2362" t="str">
            <v>Canyon: Upgrade line protection relays on 66kV line (MWD Diemer Project).</v>
          </cell>
          <cell r="J2362">
            <v>40482</v>
          </cell>
          <cell r="N2362">
            <v>0</v>
          </cell>
          <cell r="O2362">
            <v>20000</v>
          </cell>
          <cell r="P2362">
            <v>42800.123200000002</v>
          </cell>
        </row>
        <row r="2363">
          <cell r="H2363">
            <v>800063090</v>
          </cell>
          <cell r="I2363" t="str">
            <v>Diemer: Install a new 10MVA 66/4kV Customer dedicated Sub equipped with one 66/4kV transformer bank, four 66kV CBs arranged in a ring bus configuration, one MEER, 66kV Revenue Metering equipment, billing meters, and with two underground incoming 66kV line</v>
          </cell>
          <cell r="J2363">
            <v>40482</v>
          </cell>
          <cell r="N2363">
            <v>0</v>
          </cell>
          <cell r="O2363">
            <v>990000</v>
          </cell>
          <cell r="P2363">
            <v>3205000</v>
          </cell>
        </row>
        <row r="2364">
          <cell r="H2364" t="str">
            <v>U/A</v>
          </cell>
          <cell r="I2364" t="str">
            <v>CRE Costs: New MWD Diemer Customer sub</v>
          </cell>
          <cell r="J2364">
            <v>40482</v>
          </cell>
          <cell r="N2364">
            <v>0</v>
          </cell>
          <cell r="O2364">
            <v>10000</v>
          </cell>
          <cell r="P2364">
            <v>30000</v>
          </cell>
        </row>
        <row r="2365">
          <cell r="H2365">
            <v>800062971</v>
          </cell>
          <cell r="I2365" t="str">
            <v>Villa Park: Upgrade line protection relays on 66kV line (MWD Diemer Project).</v>
          </cell>
          <cell r="J2365">
            <v>40482</v>
          </cell>
          <cell r="N2365">
            <v>0</v>
          </cell>
          <cell r="O2365">
            <v>20000</v>
          </cell>
          <cell r="P2365">
            <v>42800.123200000002</v>
          </cell>
        </row>
        <row r="2366">
          <cell r="H2366">
            <v>800138646</v>
          </cell>
          <cell r="I2366" t="str">
            <v>Loop the existing Villa Park-Canyon-MWD (Yorba Linda)-Yorba Linda 66kV Line into Diemer substation to form the Villa Park-Canyon-Diemer and the Diemer-Yorba Linda  66kV lines (MWD Diemer Project)</v>
          </cell>
          <cell r="J2366">
            <v>40482</v>
          </cell>
          <cell r="N2366">
            <v>0</v>
          </cell>
          <cell r="O2366">
            <v>982000</v>
          </cell>
          <cell r="P2366">
            <v>3103008.932</v>
          </cell>
        </row>
        <row r="2367">
          <cell r="H2367">
            <v>800063476</v>
          </cell>
          <cell r="I2367" t="str">
            <v>Yorba Linda: Upgrade line protection relays on 66kV line (MWD Diemer Project).</v>
          </cell>
          <cell r="J2367">
            <v>40482</v>
          </cell>
          <cell r="N2367">
            <v>0</v>
          </cell>
          <cell r="O2367">
            <v>20000</v>
          </cell>
          <cell r="P2367">
            <v>53500.154000000002</v>
          </cell>
        </row>
        <row r="2368">
          <cell r="O2368">
            <v>2042000</v>
          </cell>
          <cell r="P2368">
            <v>6477109.3323999997</v>
          </cell>
          <cell r="Q2368">
            <v>0</v>
          </cell>
          <cell r="R2368">
            <v>0</v>
          </cell>
          <cell r="S2368">
            <v>0</v>
          </cell>
          <cell r="T2368">
            <v>0</v>
          </cell>
          <cell r="U2368">
            <v>0</v>
          </cell>
          <cell r="V2368">
            <v>0</v>
          </cell>
          <cell r="W2368">
            <v>0</v>
          </cell>
        </row>
        <row r="2369">
          <cell r="I2369" t="str">
            <v>Alder-Declez 66kV Line: Tap the existing Alder-Declez 66kV line to form the new Alder-Declez-Medical 66kV line.  (Kasier Fontana)</v>
          </cell>
          <cell r="J2369">
            <v>40422</v>
          </cell>
          <cell r="N2369">
            <v>0</v>
          </cell>
          <cell r="O2369">
            <v>800000</v>
          </cell>
        </row>
        <row r="2370">
          <cell r="H2370">
            <v>800166691</v>
          </cell>
          <cell r="I2370" t="str">
            <v>Medical Substation: Install one new 16.8MVA 66/12kV customer dedicated substation.  (Kasier Fontana)</v>
          </cell>
          <cell r="J2370">
            <v>40422</v>
          </cell>
          <cell r="N2370">
            <v>0</v>
          </cell>
          <cell r="O2370">
            <v>1570000</v>
          </cell>
        </row>
        <row r="2371">
          <cell r="I2371" t="str">
            <v>Medical: CRE Costs  (Kasier Fontana)</v>
          </cell>
          <cell r="J2371">
            <v>40422</v>
          </cell>
          <cell r="N2371">
            <v>0</v>
          </cell>
          <cell r="O2371">
            <v>0</v>
          </cell>
        </row>
        <row r="2372">
          <cell r="O2372">
            <v>2370000</v>
          </cell>
          <cell r="P2372">
            <v>0</v>
          </cell>
          <cell r="Q2372">
            <v>0</v>
          </cell>
          <cell r="R2372">
            <v>0</v>
          </cell>
          <cell r="S2372">
            <v>0</v>
          </cell>
          <cell r="T2372">
            <v>0</v>
          </cell>
          <cell r="U2372">
            <v>0</v>
          </cell>
          <cell r="V2372">
            <v>0</v>
          </cell>
          <cell r="W2372">
            <v>0</v>
          </cell>
        </row>
        <row r="2373">
          <cell r="H2373">
            <v>800166686</v>
          </cell>
          <cell r="I2373" t="str">
            <v>College Substation: Install a new 66kV circuit breaker, foundation, conduit, control cable and disconnects.  (CSULB - 66kV CB Addition)</v>
          </cell>
          <cell r="J2373">
            <v>39913</v>
          </cell>
          <cell r="N2373">
            <v>0</v>
          </cell>
          <cell r="O2373">
            <v>210000</v>
          </cell>
        </row>
        <row r="2374">
          <cell r="O2374">
            <v>210000</v>
          </cell>
          <cell r="P2374">
            <v>0</v>
          </cell>
          <cell r="Q2374">
            <v>0</v>
          </cell>
          <cell r="R2374">
            <v>0</v>
          </cell>
          <cell r="S2374">
            <v>0</v>
          </cell>
          <cell r="T2374">
            <v>0</v>
          </cell>
          <cell r="U2374">
            <v>0</v>
          </cell>
          <cell r="V2374">
            <v>0</v>
          </cell>
          <cell r="W2374">
            <v>0</v>
          </cell>
        </row>
        <row r="2375">
          <cell r="H2375">
            <v>800191919</v>
          </cell>
          <cell r="I2375" t="str">
            <v>San Bernardino - Perform engineering to remove, relocate, install, revise and/or replace as necessary all SCE grid functional equipment &amp; facilities from Mountainview’s land to the existing SCE 115kV and/or 220kV Switchyard at the San Bernardino Gen Stati</v>
          </cell>
          <cell r="J2375">
            <v>40299</v>
          </cell>
          <cell r="N2375">
            <v>100</v>
          </cell>
          <cell r="O2375">
            <v>150000</v>
          </cell>
        </row>
        <row r="2376">
          <cell r="O2376">
            <v>150000</v>
          </cell>
          <cell r="P2376">
            <v>0</v>
          </cell>
          <cell r="Q2376">
            <v>0</v>
          </cell>
          <cell r="R2376">
            <v>0</v>
          </cell>
          <cell r="S2376">
            <v>0</v>
          </cell>
          <cell r="T2376">
            <v>0</v>
          </cell>
          <cell r="U2376">
            <v>0</v>
          </cell>
          <cell r="V2376">
            <v>0</v>
          </cell>
          <cell r="W2376">
            <v>0</v>
          </cell>
        </row>
        <row r="2377">
          <cell r="O2377">
            <v>30390447</v>
          </cell>
          <cell r="P2377">
            <v>39307109.332399994</v>
          </cell>
          <cell r="Q2377">
            <v>13170000</v>
          </cell>
          <cell r="R2377">
            <v>14190000</v>
          </cell>
          <cell r="S2377">
            <v>12710000</v>
          </cell>
          <cell r="T2377">
            <v>15730000</v>
          </cell>
          <cell r="U2377">
            <v>15750000</v>
          </cell>
          <cell r="V2377">
            <v>15750000</v>
          </cell>
          <cell r="W2377">
            <v>15750000</v>
          </cell>
        </row>
        <row r="2379">
          <cell r="P2379">
            <v>0</v>
          </cell>
          <cell r="Q2379">
            <v>0</v>
          </cell>
          <cell r="R2379">
            <v>0</v>
          </cell>
          <cell r="S2379">
            <v>0</v>
          </cell>
          <cell r="T2379">
            <v>0</v>
          </cell>
          <cell r="U2379">
            <v>0</v>
          </cell>
          <cell r="V2379">
            <v>0</v>
          </cell>
          <cell r="W2379">
            <v>0</v>
          </cell>
        </row>
        <row r="2380">
          <cell r="I2380" t="str">
            <v>VARIOUS LOCATIONS: CONSTRUCT THE ADDED FACILITIES DISTRIBU- TION PORTION OF A CUSTOMER SUBSTATION OR METERING FACILITIES                                                            NOTE:**** SCE FUNDED***</v>
          </cell>
          <cell r="J2380">
            <v>43465</v>
          </cell>
          <cell r="K2380" t="str">
            <v>D. Arellanes</v>
          </cell>
          <cell r="M2380">
            <v>0</v>
          </cell>
          <cell r="N2380">
            <v>0</v>
          </cell>
          <cell r="O2380">
            <v>3200000</v>
          </cell>
          <cell r="P2380">
            <v>10200000</v>
          </cell>
          <cell r="Q2380">
            <v>10000000</v>
          </cell>
          <cell r="R2380">
            <v>10000000</v>
          </cell>
          <cell r="S2380">
            <v>10000000</v>
          </cell>
          <cell r="T2380">
            <v>10000000</v>
          </cell>
          <cell r="U2380">
            <v>10000000</v>
          </cell>
          <cell r="V2380">
            <v>10000000</v>
          </cell>
          <cell r="W2380">
            <v>10000000</v>
          </cell>
        </row>
        <row r="2381">
          <cell r="I2381" t="str">
            <v>IT Work Elements for Blanket PIN:  Added Facilities (Collectible) - TDBU</v>
          </cell>
          <cell r="J2381">
            <v>43100</v>
          </cell>
          <cell r="O2381">
            <v>0</v>
          </cell>
        </row>
        <row r="2382">
          <cell r="O2382">
            <v>3200000</v>
          </cell>
          <cell r="P2382">
            <v>10200000</v>
          </cell>
          <cell r="Q2382">
            <v>10000000</v>
          </cell>
          <cell r="R2382">
            <v>10000000</v>
          </cell>
          <cell r="S2382">
            <v>10000000</v>
          </cell>
          <cell r="T2382">
            <v>10000000</v>
          </cell>
          <cell r="U2382">
            <v>10000000</v>
          </cell>
          <cell r="V2382">
            <v>10000000</v>
          </cell>
          <cell r="W2382">
            <v>10000000</v>
          </cell>
        </row>
        <row r="2383">
          <cell r="H2383" t="str">
            <v>800063600</v>
          </cell>
          <cell r="I2383" t="str">
            <v>TIEFORT SUB</v>
          </cell>
          <cell r="J2383">
            <v>39539</v>
          </cell>
          <cell r="K2383" t="str">
            <v>D. Arellanes</v>
          </cell>
          <cell r="M2383">
            <v>0</v>
          </cell>
          <cell r="N2383">
            <v>0</v>
          </cell>
          <cell r="O2383">
            <v>0</v>
          </cell>
          <cell r="P2383">
            <v>0</v>
          </cell>
          <cell r="Q2383">
            <v>0</v>
          </cell>
          <cell r="R2383">
            <v>0</v>
          </cell>
          <cell r="S2383">
            <v>0</v>
          </cell>
          <cell r="T2383">
            <v>0</v>
          </cell>
          <cell r="U2383">
            <v>0</v>
          </cell>
          <cell r="V2383">
            <v>0</v>
          </cell>
          <cell r="W2383">
            <v>0</v>
          </cell>
        </row>
        <row r="2384">
          <cell r="H2384" t="str">
            <v>800061260</v>
          </cell>
          <cell r="I2384" t="str">
            <v>TIEFORT-COOLWATER 115KV T/L:</v>
          </cell>
          <cell r="J2384">
            <v>39539</v>
          </cell>
          <cell r="K2384" t="str">
            <v>D. Arellanes</v>
          </cell>
          <cell r="M2384">
            <v>0</v>
          </cell>
          <cell r="N2384">
            <v>0</v>
          </cell>
          <cell r="O2384">
            <v>0</v>
          </cell>
          <cell r="P2384">
            <v>0</v>
          </cell>
          <cell r="Q2384">
            <v>0</v>
          </cell>
          <cell r="R2384">
            <v>0</v>
          </cell>
          <cell r="S2384">
            <v>0</v>
          </cell>
          <cell r="T2384">
            <v>0</v>
          </cell>
          <cell r="U2384">
            <v>0</v>
          </cell>
          <cell r="V2384">
            <v>0</v>
          </cell>
          <cell r="W2384">
            <v>0</v>
          </cell>
        </row>
        <row r="2385">
          <cell r="H2385" t="str">
            <v>800062696</v>
          </cell>
          <cell r="I2385" t="str">
            <v>COOLWATER:</v>
          </cell>
          <cell r="J2385">
            <v>39539</v>
          </cell>
          <cell r="K2385" t="str">
            <v>D. Arellanes</v>
          </cell>
          <cell r="M2385">
            <v>0</v>
          </cell>
          <cell r="N2385">
            <v>0</v>
          </cell>
          <cell r="O2385">
            <v>0</v>
          </cell>
          <cell r="P2385">
            <v>0</v>
          </cell>
          <cell r="Q2385">
            <v>0</v>
          </cell>
          <cell r="R2385">
            <v>0</v>
          </cell>
          <cell r="S2385">
            <v>0</v>
          </cell>
          <cell r="T2385">
            <v>0</v>
          </cell>
          <cell r="U2385">
            <v>0</v>
          </cell>
          <cell r="V2385">
            <v>0</v>
          </cell>
          <cell r="W2385">
            <v>0</v>
          </cell>
        </row>
        <row r="2386">
          <cell r="O2386">
            <v>0</v>
          </cell>
          <cell r="P2386">
            <v>0</v>
          </cell>
          <cell r="Q2386">
            <v>0</v>
          </cell>
          <cell r="R2386">
            <v>0</v>
          </cell>
          <cell r="S2386">
            <v>0</v>
          </cell>
          <cell r="T2386">
            <v>0</v>
          </cell>
          <cell r="U2386">
            <v>0</v>
          </cell>
          <cell r="V2386">
            <v>0</v>
          </cell>
          <cell r="W2386">
            <v>0</v>
          </cell>
        </row>
        <row r="2387">
          <cell r="H2387">
            <v>800134230</v>
          </cell>
          <cell r="I2387" t="str">
            <v>Center-Imperial 66kV: Existing 66kV line will require modifications, as the substation footprint will need to be expanded under existing line. (Paramount Petroleum - Dougoil Sub)</v>
          </cell>
          <cell r="J2387">
            <v>40360</v>
          </cell>
          <cell r="N2387">
            <v>0</v>
          </cell>
          <cell r="O2387">
            <v>225000</v>
          </cell>
          <cell r="P2387">
            <v>0</v>
          </cell>
        </row>
        <row r="2388">
          <cell r="H2388">
            <v>800117862</v>
          </cell>
          <cell r="I2388" t="str">
            <v>Dougoil: Replace existing transformer with a 16.8MVA 66/12kV transformer &amp; add one 66kV high side CB. (Paramount Petroleum - Dougoil Sub)</v>
          </cell>
          <cell r="J2388">
            <v>40360</v>
          </cell>
          <cell r="N2388">
            <v>0</v>
          </cell>
          <cell r="O2388">
            <v>0</v>
          </cell>
          <cell r="P2388">
            <v>500000</v>
          </cell>
        </row>
        <row r="2389">
          <cell r="I2389" t="str">
            <v>Center-Imperial 66kV: Existing 66kV line will require modifications, as the substation footprint will need to be expanded under existing line. (Paramount Petroleum - Dougoil Sub)</v>
          </cell>
          <cell r="J2389">
            <v>40360</v>
          </cell>
          <cell r="N2389">
            <v>0</v>
          </cell>
          <cell r="O2389">
            <v>0</v>
          </cell>
          <cell r="P2389">
            <v>240750.693</v>
          </cell>
        </row>
        <row r="2390">
          <cell r="H2390">
            <v>800166680</v>
          </cell>
          <cell r="I2390" t="str">
            <v>Dougoil: Replace existing transformer with a 16.8MVA 66/12kV transformer &amp; add one 66kV high side CB. (Paramount Petroleum - Dougoil Sub)</v>
          </cell>
          <cell r="J2390">
            <v>40360</v>
          </cell>
          <cell r="N2390">
            <v>0</v>
          </cell>
          <cell r="O2390">
            <v>1100000</v>
          </cell>
          <cell r="P2390">
            <v>0</v>
          </cell>
        </row>
        <row r="2391">
          <cell r="O2391">
            <v>1325000</v>
          </cell>
          <cell r="P2391">
            <v>0</v>
          </cell>
          <cell r="Q2391">
            <v>0</v>
          </cell>
          <cell r="R2391">
            <v>0</v>
          </cell>
          <cell r="S2391">
            <v>0</v>
          </cell>
          <cell r="T2391">
            <v>0</v>
          </cell>
          <cell r="U2391">
            <v>0</v>
          </cell>
          <cell r="V2391">
            <v>0</v>
          </cell>
          <cell r="W2391">
            <v>0</v>
          </cell>
        </row>
        <row r="2392">
          <cell r="H2392">
            <v>800059844</v>
          </cell>
          <cell r="I2392" t="str">
            <v>Loop the line from the south into Reduction Sub and construct ~440 circuit feet of 66kV transmission line.  The splitting of the line will create two new lines: the Etiwanda-Arbors-Forge-Reduction and the M.W.D-Reduction 66kV Lines.   (Air Liquide Project</v>
          </cell>
          <cell r="J2392">
            <v>39964</v>
          </cell>
          <cell r="N2392">
            <v>0</v>
          </cell>
          <cell r="O2392">
            <v>1775000</v>
          </cell>
        </row>
        <row r="2393">
          <cell r="H2393">
            <v>800166594</v>
          </cell>
          <cell r="I2393" t="str">
            <v>Expand existing substation facilities to include (4) 66kV CBs, in a ring bus configuration, (1) 66-12kV 3-phase 28MVA xfmr and a 12kV service rack with (1) underground getaway to support new customer loads at plant.  (Air Liquide Project)</v>
          </cell>
          <cell r="J2393">
            <v>39964</v>
          </cell>
          <cell r="N2393">
            <v>0</v>
          </cell>
          <cell r="O2393">
            <v>173000</v>
          </cell>
        </row>
        <row r="2394">
          <cell r="O2394">
            <v>1948000</v>
          </cell>
          <cell r="P2394">
            <v>0</v>
          </cell>
          <cell r="Q2394">
            <v>0</v>
          </cell>
          <cell r="R2394">
            <v>0</v>
          </cell>
          <cell r="S2394">
            <v>0</v>
          </cell>
          <cell r="T2394">
            <v>0</v>
          </cell>
          <cell r="U2394">
            <v>0</v>
          </cell>
          <cell r="V2394">
            <v>0</v>
          </cell>
          <cell r="W2394">
            <v>0</v>
          </cell>
        </row>
        <row r="2395">
          <cell r="H2395" t="str">
            <v>U/A</v>
          </cell>
          <cell r="I2395" t="str">
            <v>Ameron: Remove substation from Tamco's property and terminate Added Facilities Agreement. (Tamco Steel)</v>
          </cell>
          <cell r="J2395">
            <v>40460</v>
          </cell>
          <cell r="N2395">
            <v>0</v>
          </cell>
          <cell r="O2395">
            <v>0</v>
          </cell>
          <cell r="P2395">
            <v>0</v>
          </cell>
        </row>
        <row r="2396">
          <cell r="H2396" t="str">
            <v>U/A</v>
          </cell>
          <cell r="I2396" t="str">
            <v>Etiwanda: Phase II - Replace existing protective relays in 66kV line position No. 21 with one SEL-311L line differential relay and one GE-L90 line differential relay each. Bundle 66kV conductors in the 7A bank position to limit impedance for Short Circuit</v>
          </cell>
          <cell r="J2396">
            <v>40460</v>
          </cell>
          <cell r="N2396">
            <v>0</v>
          </cell>
          <cell r="O2396">
            <v>0</v>
          </cell>
          <cell r="P2396">
            <v>166000</v>
          </cell>
        </row>
        <row r="2397">
          <cell r="H2397">
            <v>800187414</v>
          </cell>
          <cell r="I2397" t="str">
            <v>Etiwanda: Phase I - Replace existing protective relays in 66kV line position No. 15 with one SEL-311L line differential relay and one GE-L90 line differential relay each. (Tamco Steel)</v>
          </cell>
          <cell r="J2397">
            <v>40095</v>
          </cell>
          <cell r="N2397">
            <v>0</v>
          </cell>
          <cell r="O2397">
            <v>850000</v>
          </cell>
          <cell r="P2397">
            <v>0</v>
          </cell>
        </row>
        <row r="2398">
          <cell r="H2398">
            <v>800189882</v>
          </cell>
          <cell r="I2398" t="str">
            <v>Subtrans Phase 2:  Etiwanda-Ameron 66kV: Re-route and bundle the existing Etiwanda-Ameron 66kV line into the new Tamco Sub. Retire and remove the existing 66kV tap lines into Ameron Sub. (Tamco Steel)</v>
          </cell>
          <cell r="J2398">
            <v>40460</v>
          </cell>
          <cell r="N2398">
            <v>0</v>
          </cell>
          <cell r="O2398">
            <v>0</v>
          </cell>
          <cell r="P2398">
            <v>415000</v>
          </cell>
        </row>
        <row r="2399">
          <cell r="H2399">
            <v>800059843</v>
          </cell>
          <cell r="I2399" t="str">
            <v>Subtrans Phase 1:  Etiwanda-Ameron-Grapeland-Pipe 66kV: Construct (3) new 66kV lines by splitting and looping the existing Etiwanda-Ameron-Grapeland-Pipe 66kV line into the new Tamco Sub (the new 66kV lines will be called Etiwanda-Grapeland-Tamco 66kV, Et</v>
          </cell>
          <cell r="J2399">
            <v>40095</v>
          </cell>
          <cell r="N2399">
            <v>0</v>
          </cell>
          <cell r="O2399">
            <v>850000</v>
          </cell>
          <cell r="P2399">
            <v>0</v>
          </cell>
        </row>
        <row r="2400">
          <cell r="H2400">
            <v>800187405</v>
          </cell>
          <cell r="I2400" t="str">
            <v>Grapeland: Replace existing protective relays in 66kV line position with one SEL-311L line differential relay and one GE-L90 line differential relay (Etiwanda-Tamco 66kV line). (Tamco Steel)</v>
          </cell>
          <cell r="J2400">
            <v>40095</v>
          </cell>
          <cell r="N2400">
            <v>0</v>
          </cell>
          <cell r="O2400">
            <v>125000</v>
          </cell>
          <cell r="P2400">
            <v>0</v>
          </cell>
        </row>
        <row r="2401">
          <cell r="H2401">
            <v>800183130</v>
          </cell>
          <cell r="I2401" t="str">
            <v>Tamco: Phase I - Install (2) 28MVA, 66/12KV Transformer Banks (one bank in-service, one bank as backup) to serve the new Rolling Mill and Bag House. (Tamco Steel)</v>
          </cell>
          <cell r="J2401">
            <v>40095</v>
          </cell>
          <cell r="N2401">
            <v>0</v>
          </cell>
          <cell r="O2401">
            <v>5950000</v>
          </cell>
          <cell r="P2401">
            <v>0</v>
          </cell>
        </row>
        <row r="2402">
          <cell r="I2402" t="str">
            <v>CRE: Phase II - Obtain 2nd railroad crossing permit. (Tamco Steel)</v>
          </cell>
          <cell r="J2402">
            <v>40460</v>
          </cell>
          <cell r="N2402">
            <v>0</v>
          </cell>
          <cell r="O2402">
            <v>0</v>
          </cell>
          <cell r="P2402">
            <v>320000</v>
          </cell>
        </row>
        <row r="2403">
          <cell r="H2403" t="str">
            <v>U/A</v>
          </cell>
          <cell r="I2403" t="str">
            <v>Tamco: Phase II - Add (1) 30MVA, 66/34.5KV Transformer Bank to serve all other existing loads including Tamco's loads which are currently served out of Pipe substation.  Add (2) 150MVA, 66/34.5KV Transformer Banks (one bank in-service, one bank as backup)</v>
          </cell>
          <cell r="J2403">
            <v>40460</v>
          </cell>
          <cell r="N2403">
            <v>0</v>
          </cell>
          <cell r="O2403">
            <v>0</v>
          </cell>
          <cell r="P2403">
            <v>4240000</v>
          </cell>
        </row>
        <row r="2404">
          <cell r="I2404" t="str">
            <v>CRE: Phase I - Tamco will grant all necessary rights for easements to SCE for the installation of Tamco Substation and new 66kV subtrans line on Tamco's property. SCE will negotiate to obtain rights for the new 66kV subtrans facilities on third party prop</v>
          </cell>
          <cell r="J2404">
            <v>40460</v>
          </cell>
          <cell r="N2404">
            <v>0</v>
          </cell>
          <cell r="O2404">
            <v>700000</v>
          </cell>
          <cell r="P2404">
            <v>0</v>
          </cell>
        </row>
        <row r="2405">
          <cell r="O2405">
            <v>8475000</v>
          </cell>
          <cell r="P2405">
            <v>0</v>
          </cell>
          <cell r="Q2405">
            <v>0</v>
          </cell>
          <cell r="R2405">
            <v>0</v>
          </cell>
          <cell r="S2405">
            <v>0</v>
          </cell>
          <cell r="T2405">
            <v>0</v>
          </cell>
          <cell r="U2405">
            <v>0</v>
          </cell>
          <cell r="V2405">
            <v>0</v>
          </cell>
          <cell r="W2405">
            <v>0</v>
          </cell>
        </row>
        <row r="2406">
          <cell r="H2406" t="str">
            <v>800063339</v>
          </cell>
          <cell r="I2406" t="str">
            <v>TAMCO - AMERON</v>
          </cell>
          <cell r="J2406">
            <v>39661</v>
          </cell>
          <cell r="K2406" t="str">
            <v>D. Arellanes</v>
          </cell>
          <cell r="M2406">
            <v>0</v>
          </cell>
          <cell r="N2406">
            <v>0</v>
          </cell>
          <cell r="O2406">
            <v>0</v>
          </cell>
          <cell r="P2406">
            <v>0</v>
          </cell>
          <cell r="Q2406">
            <v>0</v>
          </cell>
          <cell r="R2406">
            <v>0</v>
          </cell>
          <cell r="S2406">
            <v>0</v>
          </cell>
          <cell r="T2406">
            <v>0</v>
          </cell>
          <cell r="U2406">
            <v>0</v>
          </cell>
          <cell r="V2406">
            <v>0</v>
          </cell>
          <cell r="W2406">
            <v>0</v>
          </cell>
        </row>
        <row r="2407">
          <cell r="O2407">
            <v>0</v>
          </cell>
          <cell r="P2407">
            <v>0</v>
          </cell>
          <cell r="Q2407">
            <v>0</v>
          </cell>
          <cell r="R2407">
            <v>0</v>
          </cell>
          <cell r="S2407">
            <v>0</v>
          </cell>
          <cell r="T2407">
            <v>0</v>
          </cell>
          <cell r="U2407">
            <v>0</v>
          </cell>
          <cell r="V2407">
            <v>0</v>
          </cell>
          <cell r="W2407">
            <v>0</v>
          </cell>
        </row>
        <row r="2408">
          <cell r="H2408" t="str">
            <v>800063803</v>
          </cell>
          <cell r="I2408" t="str">
            <v>EXXONMOBIL (2 CB'S) COMPRESS</v>
          </cell>
          <cell r="J2408">
            <v>39447</v>
          </cell>
          <cell r="K2408" t="str">
            <v>D. Arellanes</v>
          </cell>
          <cell r="M2408">
            <v>0</v>
          </cell>
          <cell r="N2408">
            <v>0</v>
          </cell>
          <cell r="O2408">
            <v>0</v>
          </cell>
          <cell r="P2408">
            <v>0</v>
          </cell>
          <cell r="Q2408">
            <v>0</v>
          </cell>
          <cell r="R2408">
            <v>0</v>
          </cell>
          <cell r="S2408">
            <v>0</v>
          </cell>
          <cell r="T2408">
            <v>0</v>
          </cell>
          <cell r="U2408">
            <v>0</v>
          </cell>
          <cell r="V2408">
            <v>0</v>
          </cell>
          <cell r="W2408">
            <v>0</v>
          </cell>
        </row>
        <row r="2409">
          <cell r="O2409">
            <v>0</v>
          </cell>
          <cell r="P2409">
            <v>0</v>
          </cell>
          <cell r="Q2409">
            <v>0</v>
          </cell>
          <cell r="R2409">
            <v>0</v>
          </cell>
          <cell r="S2409">
            <v>0</v>
          </cell>
          <cell r="T2409">
            <v>0</v>
          </cell>
          <cell r="U2409">
            <v>0</v>
          </cell>
          <cell r="V2409">
            <v>0</v>
          </cell>
          <cell r="W2409">
            <v>0</v>
          </cell>
        </row>
        <row r="2410">
          <cell r="H2410">
            <v>800118044</v>
          </cell>
          <cell r="I2410" t="str">
            <v>REDUCTION SUBSTATION</v>
          </cell>
          <cell r="J2410">
            <v>39964</v>
          </cell>
          <cell r="K2410" t="str">
            <v>D. Arellanes</v>
          </cell>
          <cell r="M2410">
            <v>0</v>
          </cell>
          <cell r="N2410">
            <v>0</v>
          </cell>
          <cell r="O2410">
            <v>1775000</v>
          </cell>
          <cell r="P2410">
            <v>0</v>
          </cell>
          <cell r="Q2410">
            <v>0</v>
          </cell>
          <cell r="R2410">
            <v>0</v>
          </cell>
          <cell r="S2410">
            <v>0</v>
          </cell>
          <cell r="T2410">
            <v>0</v>
          </cell>
          <cell r="U2410">
            <v>0</v>
          </cell>
          <cell r="V2410">
            <v>0</v>
          </cell>
          <cell r="W2410">
            <v>0</v>
          </cell>
        </row>
        <row r="2411">
          <cell r="O2411">
            <v>1775000</v>
          </cell>
          <cell r="P2411">
            <v>0</v>
          </cell>
          <cell r="Q2411">
            <v>0</v>
          </cell>
          <cell r="R2411">
            <v>0</v>
          </cell>
          <cell r="S2411">
            <v>0</v>
          </cell>
          <cell r="T2411">
            <v>0</v>
          </cell>
          <cell r="U2411">
            <v>0</v>
          </cell>
          <cell r="V2411">
            <v>0</v>
          </cell>
          <cell r="W2411">
            <v>0</v>
          </cell>
        </row>
        <row r="2412">
          <cell r="H2412">
            <v>800059844</v>
          </cell>
          <cell r="I2412" t="str">
            <v>ETIWANDA-ARBORS-FORGE-MWD-REDUCTION 66KV</v>
          </cell>
          <cell r="J2412">
            <v>39964</v>
          </cell>
          <cell r="K2412" t="e">
            <v>#N/A</v>
          </cell>
          <cell r="M2412">
            <v>0</v>
          </cell>
          <cell r="N2412">
            <v>0</v>
          </cell>
          <cell r="O2412">
            <v>173000</v>
          </cell>
        </row>
        <row r="2413">
          <cell r="O2413">
            <v>173000</v>
          </cell>
          <cell r="P2413">
            <v>0</v>
          </cell>
          <cell r="Q2413">
            <v>0</v>
          </cell>
          <cell r="R2413">
            <v>0</v>
          </cell>
          <cell r="S2413">
            <v>0</v>
          </cell>
          <cell r="T2413">
            <v>0</v>
          </cell>
          <cell r="U2413">
            <v>0</v>
          </cell>
          <cell r="V2413">
            <v>0</v>
          </cell>
          <cell r="W2413">
            <v>0</v>
          </cell>
        </row>
        <row r="2414">
          <cell r="H2414">
            <v>800147640</v>
          </cell>
          <cell r="I2414" t="str">
            <v>CSULB - COLLEGE SUBSTATION</v>
          </cell>
          <cell r="J2414">
            <v>39903</v>
          </cell>
          <cell r="K2414" t="str">
            <v>D. Arellanes</v>
          </cell>
          <cell r="M2414">
            <v>0</v>
          </cell>
          <cell r="N2414">
            <v>0</v>
          </cell>
          <cell r="O2414">
            <v>210000</v>
          </cell>
          <cell r="P2414">
            <v>0</v>
          </cell>
          <cell r="Q2414">
            <v>0</v>
          </cell>
          <cell r="R2414">
            <v>0</v>
          </cell>
          <cell r="S2414">
            <v>0</v>
          </cell>
          <cell r="T2414">
            <v>0</v>
          </cell>
          <cell r="U2414">
            <v>0</v>
          </cell>
          <cell r="V2414">
            <v>0</v>
          </cell>
          <cell r="W2414">
            <v>0</v>
          </cell>
        </row>
        <row r="2415">
          <cell r="O2415">
            <v>210000</v>
          </cell>
          <cell r="P2415">
            <v>0</v>
          </cell>
          <cell r="Q2415">
            <v>0</v>
          </cell>
          <cell r="R2415">
            <v>0</v>
          </cell>
          <cell r="S2415">
            <v>0</v>
          </cell>
          <cell r="T2415">
            <v>0</v>
          </cell>
          <cell r="U2415">
            <v>0</v>
          </cell>
          <cell r="V2415">
            <v>0</v>
          </cell>
          <cell r="W2415">
            <v>0</v>
          </cell>
        </row>
        <row r="2416">
          <cell r="H2416">
            <v>800117862</v>
          </cell>
          <cell r="I2416" t="str">
            <v>PARAMOUNT PETROLEUM - DOUGOIL SUB</v>
          </cell>
          <cell r="J2416">
            <v>39994</v>
          </cell>
          <cell r="K2416" t="str">
            <v>D. Arellanes</v>
          </cell>
          <cell r="M2416">
            <v>0</v>
          </cell>
          <cell r="N2416">
            <v>0</v>
          </cell>
          <cell r="O2416">
            <v>1100000</v>
          </cell>
          <cell r="P2416">
            <v>500000</v>
          </cell>
          <cell r="Q2416">
            <v>0</v>
          </cell>
          <cell r="R2416">
            <v>0</v>
          </cell>
          <cell r="S2416">
            <v>0</v>
          </cell>
          <cell r="T2416">
            <v>0</v>
          </cell>
          <cell r="U2416">
            <v>0</v>
          </cell>
          <cell r="V2416">
            <v>0</v>
          </cell>
          <cell r="W2416">
            <v>0</v>
          </cell>
        </row>
        <row r="2417">
          <cell r="O2417">
            <v>1100000</v>
          </cell>
          <cell r="P2417">
            <v>500000</v>
          </cell>
          <cell r="Q2417">
            <v>0</v>
          </cell>
          <cell r="R2417">
            <v>0</v>
          </cell>
          <cell r="S2417">
            <v>0</v>
          </cell>
          <cell r="T2417">
            <v>0</v>
          </cell>
          <cell r="U2417">
            <v>0</v>
          </cell>
          <cell r="V2417">
            <v>0</v>
          </cell>
          <cell r="W2417">
            <v>0</v>
          </cell>
        </row>
        <row r="2418">
          <cell r="H2418">
            <v>800063090</v>
          </cell>
          <cell r="I2418" t="str">
            <v>MWD DIEMER - DIEMER SUB</v>
          </cell>
          <cell r="J2418">
            <v>40482</v>
          </cell>
          <cell r="K2418" t="str">
            <v>D. Arellanes</v>
          </cell>
          <cell r="M2418">
            <v>0</v>
          </cell>
          <cell r="N2418">
            <v>0</v>
          </cell>
          <cell r="O2418">
            <v>660000</v>
          </cell>
          <cell r="P2418">
            <v>2180000</v>
          </cell>
          <cell r="Q2418">
            <v>0</v>
          </cell>
          <cell r="R2418">
            <v>0</v>
          </cell>
          <cell r="S2418">
            <v>0</v>
          </cell>
          <cell r="T2418">
            <v>0</v>
          </cell>
          <cell r="U2418">
            <v>0</v>
          </cell>
          <cell r="V2418">
            <v>0</v>
          </cell>
          <cell r="W2418">
            <v>0</v>
          </cell>
        </row>
        <row r="2419">
          <cell r="O2419">
            <v>660000</v>
          </cell>
          <cell r="P2419">
            <v>2180000</v>
          </cell>
          <cell r="Q2419">
            <v>0</v>
          </cell>
          <cell r="R2419">
            <v>0</v>
          </cell>
          <cell r="S2419">
            <v>0</v>
          </cell>
          <cell r="T2419">
            <v>0</v>
          </cell>
          <cell r="U2419">
            <v>0</v>
          </cell>
          <cell r="V2419">
            <v>0</v>
          </cell>
          <cell r="W2419">
            <v>0</v>
          </cell>
        </row>
        <row r="2420">
          <cell r="H2420">
            <v>800063480</v>
          </cell>
          <cell r="I2420" t="str">
            <v>CANYON SUBSTATION</v>
          </cell>
          <cell r="J2420">
            <v>40482</v>
          </cell>
          <cell r="K2420" t="str">
            <v>D. Arellanes</v>
          </cell>
          <cell r="M2420">
            <v>0</v>
          </cell>
          <cell r="N2420">
            <v>0</v>
          </cell>
          <cell r="O2420">
            <v>20000</v>
          </cell>
          <cell r="P2420">
            <v>40000</v>
          </cell>
          <cell r="Q2420">
            <v>0</v>
          </cell>
          <cell r="R2420">
            <v>0</v>
          </cell>
          <cell r="S2420">
            <v>0</v>
          </cell>
          <cell r="T2420">
            <v>0</v>
          </cell>
          <cell r="U2420">
            <v>0</v>
          </cell>
          <cell r="V2420">
            <v>0</v>
          </cell>
          <cell r="W2420">
            <v>0</v>
          </cell>
        </row>
        <row r="2421">
          <cell r="O2421">
            <v>20000</v>
          </cell>
          <cell r="P2421">
            <v>40000</v>
          </cell>
          <cell r="Q2421">
            <v>0</v>
          </cell>
          <cell r="R2421">
            <v>0</v>
          </cell>
          <cell r="S2421">
            <v>0</v>
          </cell>
          <cell r="T2421">
            <v>0</v>
          </cell>
          <cell r="U2421">
            <v>0</v>
          </cell>
          <cell r="V2421">
            <v>0</v>
          </cell>
          <cell r="W2421">
            <v>0</v>
          </cell>
        </row>
        <row r="2422">
          <cell r="H2422">
            <v>800063476</v>
          </cell>
          <cell r="I2422" t="str">
            <v>YORBA LINDA SUBSTATION</v>
          </cell>
          <cell r="K2422" t="str">
            <v>D. Arellanes</v>
          </cell>
          <cell r="M2422">
            <v>0</v>
          </cell>
          <cell r="N2422">
            <v>0</v>
          </cell>
          <cell r="O2422">
            <v>20000</v>
          </cell>
          <cell r="P2422">
            <v>40000</v>
          </cell>
          <cell r="Q2422">
            <v>0</v>
          </cell>
          <cell r="R2422">
            <v>0</v>
          </cell>
          <cell r="S2422">
            <v>0</v>
          </cell>
          <cell r="T2422">
            <v>0</v>
          </cell>
          <cell r="U2422">
            <v>0</v>
          </cell>
          <cell r="V2422">
            <v>0</v>
          </cell>
          <cell r="W2422">
            <v>0</v>
          </cell>
        </row>
        <row r="2423">
          <cell r="O2423">
            <v>20000</v>
          </cell>
          <cell r="P2423">
            <v>40000</v>
          </cell>
          <cell r="Q2423">
            <v>0</v>
          </cell>
          <cell r="R2423">
            <v>0</v>
          </cell>
          <cell r="S2423">
            <v>0</v>
          </cell>
          <cell r="T2423">
            <v>0</v>
          </cell>
          <cell r="U2423">
            <v>0</v>
          </cell>
          <cell r="V2423">
            <v>0</v>
          </cell>
          <cell r="W2423">
            <v>0</v>
          </cell>
        </row>
        <row r="2424">
          <cell r="H2424">
            <v>800062971</v>
          </cell>
          <cell r="I2424" t="str">
            <v>VILLA PARK SUBSTATION</v>
          </cell>
          <cell r="K2424" t="str">
            <v>D. Arellanes</v>
          </cell>
          <cell r="M2424">
            <v>0</v>
          </cell>
          <cell r="N2424">
            <v>0</v>
          </cell>
          <cell r="O2424">
            <v>20000</v>
          </cell>
          <cell r="P2424">
            <v>40000</v>
          </cell>
          <cell r="Q2424">
            <v>0</v>
          </cell>
          <cell r="R2424">
            <v>0</v>
          </cell>
          <cell r="S2424">
            <v>0</v>
          </cell>
          <cell r="T2424">
            <v>0</v>
          </cell>
          <cell r="U2424">
            <v>0</v>
          </cell>
          <cell r="V2424">
            <v>0</v>
          </cell>
          <cell r="W2424">
            <v>0</v>
          </cell>
        </row>
        <row r="2425">
          <cell r="O2425">
            <v>20000</v>
          </cell>
          <cell r="P2425">
            <v>40000</v>
          </cell>
          <cell r="Q2425">
            <v>0</v>
          </cell>
          <cell r="R2425">
            <v>0</v>
          </cell>
          <cell r="S2425">
            <v>0</v>
          </cell>
          <cell r="T2425">
            <v>0</v>
          </cell>
          <cell r="U2425">
            <v>0</v>
          </cell>
          <cell r="V2425">
            <v>0</v>
          </cell>
          <cell r="W2425">
            <v>0</v>
          </cell>
        </row>
        <row r="2426">
          <cell r="H2426">
            <v>800147641</v>
          </cell>
          <cell r="I2426" t="str">
            <v>MEDICAL SUBSTATION</v>
          </cell>
          <cell r="K2426" t="str">
            <v>D. Arellanes</v>
          </cell>
          <cell r="M2426">
            <v>0</v>
          </cell>
          <cell r="N2426">
            <v>0</v>
          </cell>
          <cell r="O2426">
            <v>800000</v>
          </cell>
          <cell r="P2426">
            <v>500000</v>
          </cell>
          <cell r="Q2426">
            <v>0</v>
          </cell>
          <cell r="R2426">
            <v>0</v>
          </cell>
          <cell r="S2426">
            <v>0</v>
          </cell>
          <cell r="T2426">
            <v>0</v>
          </cell>
          <cell r="U2426">
            <v>0</v>
          </cell>
          <cell r="V2426">
            <v>0</v>
          </cell>
          <cell r="W2426">
            <v>0</v>
          </cell>
        </row>
        <row r="2427">
          <cell r="O2427">
            <v>800000</v>
          </cell>
          <cell r="P2427">
            <v>500000</v>
          </cell>
          <cell r="Q2427">
            <v>0</v>
          </cell>
          <cell r="R2427">
            <v>0</v>
          </cell>
          <cell r="S2427">
            <v>0</v>
          </cell>
          <cell r="T2427">
            <v>0</v>
          </cell>
          <cell r="U2427">
            <v>0</v>
          </cell>
          <cell r="V2427">
            <v>0</v>
          </cell>
          <cell r="W2427">
            <v>0</v>
          </cell>
        </row>
        <row r="2428">
          <cell r="O2428">
            <v>19726000</v>
          </cell>
          <cell r="P2428">
            <v>19381750.693</v>
          </cell>
          <cell r="Q2428">
            <v>10000000</v>
          </cell>
          <cell r="R2428">
            <v>10000000</v>
          </cell>
          <cell r="S2428">
            <v>10000000</v>
          </cell>
          <cell r="T2428">
            <v>10000000</v>
          </cell>
          <cell r="U2428">
            <v>10000000</v>
          </cell>
          <cell r="V2428">
            <v>10000000</v>
          </cell>
          <cell r="W2428">
            <v>10000000</v>
          </cell>
        </row>
        <row r="2429">
          <cell r="O2429">
            <v>50116447</v>
          </cell>
          <cell r="P2429">
            <v>58688860.025399998</v>
          </cell>
          <cell r="Q2429">
            <v>23170000</v>
          </cell>
          <cell r="R2429">
            <v>24190000</v>
          </cell>
          <cell r="S2429">
            <v>22710000</v>
          </cell>
          <cell r="T2429">
            <v>25730000</v>
          </cell>
          <cell r="U2429">
            <v>25750000</v>
          </cell>
          <cell r="V2429">
            <v>25750000</v>
          </cell>
          <cell r="W2429">
            <v>25750000</v>
          </cell>
        </row>
        <row r="2431">
          <cell r="O2431">
            <v>50116447</v>
          </cell>
          <cell r="P2431">
            <v>58688860.025399998</v>
          </cell>
          <cell r="Q2431">
            <v>23170000</v>
          </cell>
          <cell r="R2431">
            <v>24190000</v>
          </cell>
          <cell r="S2431">
            <v>22710000</v>
          </cell>
          <cell r="T2431">
            <v>25730000</v>
          </cell>
          <cell r="U2431">
            <v>25750000</v>
          </cell>
          <cell r="V2431">
            <v>25750000</v>
          </cell>
          <cell r="W2431">
            <v>25750000</v>
          </cell>
        </row>
        <row r="2432">
          <cell r="O2432">
            <v>1287994525.8641667</v>
          </cell>
          <cell r="P2432">
            <v>2022005836.2774959</v>
          </cell>
          <cell r="Q2432">
            <v>2636296688.5828772</v>
          </cell>
          <cell r="R2432">
            <v>2154370102.1981106</v>
          </cell>
          <cell r="S2432">
            <v>2337732553.3093114</v>
          </cell>
          <cell r="T2432">
            <v>3374605884.6548076</v>
          </cell>
          <cell r="U2432">
            <v>3686830183.6197815</v>
          </cell>
          <cell r="V2432">
            <v>1203102879.9186218</v>
          </cell>
          <cell r="W2432">
            <v>1857785658.644938</v>
          </cell>
        </row>
        <row r="2435">
          <cell r="H2435" t="str">
            <v>800062213</v>
          </cell>
          <cell r="I2435" t="str">
            <v>CATALINA: CATALINA SWITCHYARD MARINE CABLE PROJECT</v>
          </cell>
          <cell r="J2435">
            <v>41274</v>
          </cell>
          <cell r="K2435" t="e">
            <v>#N/A</v>
          </cell>
          <cell r="M2435">
            <v>0</v>
          </cell>
          <cell r="N2435">
            <v>0</v>
          </cell>
          <cell r="O2435">
            <v>0</v>
          </cell>
          <cell r="P2435">
            <v>0</v>
          </cell>
          <cell r="Q2435">
            <v>1580000</v>
          </cell>
          <cell r="R2435">
            <v>4055000</v>
          </cell>
          <cell r="S2435">
            <v>0</v>
          </cell>
          <cell r="T2435">
            <v>0</v>
          </cell>
          <cell r="U2435">
            <v>0</v>
          </cell>
          <cell r="V2435">
            <v>0</v>
          </cell>
          <cell r="W2435">
            <v>0</v>
          </cell>
        </row>
        <row r="2436">
          <cell r="H2436" t="str">
            <v>800062933</v>
          </cell>
          <cell r="I2436" t="str">
            <v>HUNTINGTON BEACH: TERMINATE CATALINE UNDERSEA CABLE         (MAINLAND SUB)</v>
          </cell>
          <cell r="J2436">
            <v>41274</v>
          </cell>
          <cell r="K2436" t="e">
            <v>#N/A</v>
          </cell>
          <cell r="M2436">
            <v>0</v>
          </cell>
          <cell r="N2436">
            <v>0</v>
          </cell>
          <cell r="O2436">
            <v>0</v>
          </cell>
          <cell r="P2436">
            <v>0</v>
          </cell>
          <cell r="Q2436">
            <v>1290000</v>
          </cell>
          <cell r="R2436">
            <v>3085000</v>
          </cell>
          <cell r="S2436">
            <v>0</v>
          </cell>
          <cell r="T2436">
            <v>0</v>
          </cell>
          <cell r="U2436">
            <v>0</v>
          </cell>
          <cell r="V2436">
            <v>0</v>
          </cell>
          <cell r="W2436">
            <v>0</v>
          </cell>
        </row>
        <row r="2437">
          <cell r="H2437" t="str">
            <v>800036132</v>
          </cell>
          <cell r="I2437" t="str">
            <v>CATALINA: INSTALL NEW SUBMARINE CABLE FROM MAINLAND TO      ISLAND.</v>
          </cell>
          <cell r="J2437">
            <v>41274</v>
          </cell>
          <cell r="K2437" t="e">
            <v>#N/A</v>
          </cell>
          <cell r="M2437">
            <v>0</v>
          </cell>
          <cell r="N2437">
            <v>0</v>
          </cell>
          <cell r="O2437">
            <v>1065000</v>
          </cell>
          <cell r="P2437">
            <v>1040000</v>
          </cell>
          <cell r="Q2437">
            <v>30544000</v>
          </cell>
          <cell r="R2437">
            <v>36093000</v>
          </cell>
          <cell r="S2437">
            <v>0</v>
          </cell>
          <cell r="T2437">
            <v>0</v>
          </cell>
          <cell r="U2437">
            <v>0</v>
          </cell>
          <cell r="V2437">
            <v>0</v>
          </cell>
          <cell r="W2437">
            <v>0</v>
          </cell>
        </row>
        <row r="2438">
          <cell r="O2438">
            <v>1065000</v>
          </cell>
          <cell r="P2438">
            <v>1040000</v>
          </cell>
          <cell r="Q2438">
            <v>33414000</v>
          </cell>
          <cell r="R2438">
            <v>43233000</v>
          </cell>
          <cell r="S2438">
            <v>0</v>
          </cell>
          <cell r="T2438">
            <v>0</v>
          </cell>
          <cell r="U2438">
            <v>0</v>
          </cell>
          <cell r="V2438">
            <v>0</v>
          </cell>
          <cell r="W2438">
            <v>0</v>
          </cell>
        </row>
        <row r="2439">
          <cell r="O2439">
            <v>1065000</v>
          </cell>
          <cell r="P2439">
            <v>1040000</v>
          </cell>
          <cell r="Q2439">
            <v>33414000</v>
          </cell>
          <cell r="R2439">
            <v>43233000</v>
          </cell>
          <cell r="S2439">
            <v>0</v>
          </cell>
          <cell r="T2439">
            <v>0</v>
          </cell>
          <cell r="U2439">
            <v>0</v>
          </cell>
          <cell r="V2439">
            <v>0</v>
          </cell>
          <cell r="W2439">
            <v>0</v>
          </cell>
        </row>
        <row r="2440">
          <cell r="O2440">
            <v>1065000</v>
          </cell>
          <cell r="P2440">
            <v>1040000</v>
          </cell>
          <cell r="Q2440">
            <v>33414000</v>
          </cell>
          <cell r="R2440">
            <v>43233000</v>
          </cell>
          <cell r="S2440">
            <v>0</v>
          </cell>
          <cell r="T2440">
            <v>0</v>
          </cell>
          <cell r="U2440">
            <v>0</v>
          </cell>
          <cell r="V2440">
            <v>0</v>
          </cell>
          <cell r="W2440">
            <v>0</v>
          </cell>
        </row>
        <row r="2443">
          <cell r="I2443" t="str">
            <v>CATALINA DIESEL GENERATION</v>
          </cell>
          <cell r="J2443">
            <v>43465</v>
          </cell>
          <cell r="K2443" t="e">
            <v>#N/A</v>
          </cell>
          <cell r="M2443">
            <v>0</v>
          </cell>
          <cell r="N2443">
            <v>0</v>
          </cell>
          <cell r="O2443">
            <v>0</v>
          </cell>
          <cell r="P2443">
            <v>6981000</v>
          </cell>
          <cell r="Q2443">
            <v>6570000</v>
          </cell>
          <cell r="R2443">
            <v>3600000</v>
          </cell>
          <cell r="S2443">
            <v>4260000</v>
          </cell>
          <cell r="T2443">
            <v>2840000</v>
          </cell>
          <cell r="U2443">
            <v>3420000</v>
          </cell>
          <cell r="V2443">
            <v>3010000</v>
          </cell>
          <cell r="W2443">
            <v>3500000</v>
          </cell>
        </row>
        <row r="2444">
          <cell r="H2444">
            <v>800057678</v>
          </cell>
          <cell r="I2444" t="str">
            <v>Catalina Diesel Generation (Microturbine project) - Pebbly Beach Generating Station 12kV Switchrack Breaker Addition: Equip existing spare 12kV Position No. 2X as a new micro turbine transformer bank position.  Install new relay protection &amp; high side met</v>
          </cell>
          <cell r="J2444">
            <v>39904</v>
          </cell>
          <cell r="N2444">
            <v>0</v>
          </cell>
          <cell r="O2444">
            <v>200000</v>
          </cell>
        </row>
        <row r="2445">
          <cell r="I2445" t="str">
            <v>CATALINA GAS PROJECTS</v>
          </cell>
          <cell r="J2445">
            <v>43465</v>
          </cell>
          <cell r="K2445" t="e">
            <v>#N/A</v>
          </cell>
          <cell r="M2445">
            <v>0</v>
          </cell>
          <cell r="N2445">
            <v>0</v>
          </cell>
          <cell r="O2445">
            <v>1330000</v>
          </cell>
          <cell r="P2445">
            <v>680000</v>
          </cell>
          <cell r="Q2445">
            <v>580000</v>
          </cell>
          <cell r="R2445">
            <v>9640000</v>
          </cell>
          <cell r="S2445">
            <v>700000</v>
          </cell>
          <cell r="T2445">
            <v>1370000</v>
          </cell>
          <cell r="U2445">
            <v>850000</v>
          </cell>
          <cell r="V2445">
            <v>930000</v>
          </cell>
          <cell r="W2445">
            <v>900000</v>
          </cell>
        </row>
        <row r="2446">
          <cell r="I2446" t="str">
            <v>CATALINA WATER PROJECTS</v>
          </cell>
          <cell r="J2446">
            <v>43465</v>
          </cell>
          <cell r="K2446" t="e">
            <v>#N/A</v>
          </cell>
          <cell r="M2446">
            <v>0</v>
          </cell>
          <cell r="N2446">
            <v>0</v>
          </cell>
          <cell r="O2446">
            <v>4930000</v>
          </cell>
          <cell r="P2446">
            <v>2580000</v>
          </cell>
          <cell r="Q2446">
            <v>3450000</v>
          </cell>
          <cell r="R2446">
            <v>2000000</v>
          </cell>
          <cell r="S2446">
            <v>2000000</v>
          </cell>
          <cell r="T2446">
            <v>2000000</v>
          </cell>
          <cell r="U2446">
            <v>2200000</v>
          </cell>
          <cell r="V2446">
            <v>2200000</v>
          </cell>
          <cell r="W2446">
            <v>2200000</v>
          </cell>
        </row>
        <row r="2447">
          <cell r="O2447">
            <v>6460000</v>
          </cell>
          <cell r="P2447">
            <v>10241000</v>
          </cell>
          <cell r="Q2447">
            <v>10600000</v>
          </cell>
          <cell r="R2447">
            <v>15240000</v>
          </cell>
          <cell r="S2447">
            <v>6960000</v>
          </cell>
          <cell r="T2447">
            <v>6210000</v>
          </cell>
          <cell r="U2447">
            <v>6470000</v>
          </cell>
          <cell r="V2447">
            <v>6140000</v>
          </cell>
          <cell r="W2447">
            <v>6600000</v>
          </cell>
        </row>
        <row r="2448">
          <cell r="O2448">
            <v>6460000</v>
          </cell>
          <cell r="P2448">
            <v>10241000</v>
          </cell>
          <cell r="Q2448">
            <v>10600000</v>
          </cell>
          <cell r="R2448">
            <v>15240000</v>
          </cell>
          <cell r="S2448">
            <v>6960000</v>
          </cell>
          <cell r="T2448">
            <v>6210000</v>
          </cell>
          <cell r="U2448">
            <v>6470000</v>
          </cell>
          <cell r="V2448">
            <v>6140000</v>
          </cell>
          <cell r="W2448">
            <v>6600000</v>
          </cell>
        </row>
        <row r="2449">
          <cell r="O2449">
            <v>6460000</v>
          </cell>
          <cell r="P2449">
            <v>10241000</v>
          </cell>
          <cell r="Q2449">
            <v>10600000</v>
          </cell>
          <cell r="R2449">
            <v>15240000</v>
          </cell>
          <cell r="S2449">
            <v>6960000</v>
          </cell>
          <cell r="T2449">
            <v>6210000</v>
          </cell>
          <cell r="U2449">
            <v>6470000</v>
          </cell>
          <cell r="V2449">
            <v>6140000</v>
          </cell>
          <cell r="W2449">
            <v>6600000</v>
          </cell>
        </row>
        <row r="2451">
          <cell r="O2451">
            <v>1295519525.8641667</v>
          </cell>
          <cell r="P2451">
            <v>2033286836.2774959</v>
          </cell>
          <cell r="Q2451">
            <v>2680310688.5828772</v>
          </cell>
          <cell r="R2451">
            <v>2212843102.1981106</v>
          </cell>
          <cell r="S2451">
            <v>2344692553.3093114</v>
          </cell>
          <cell r="T2451">
            <v>3380815884.6548076</v>
          </cell>
          <cell r="U2451">
            <v>3693300183.6197815</v>
          </cell>
          <cell r="V2451">
            <v>1209242879.9186218</v>
          </cell>
          <cell r="W2451">
            <v>1864385658.644938</v>
          </cell>
        </row>
      </sheetData>
      <sheetData sheetId="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 Amortization"/>
      <sheetName val="2001 Amortization"/>
      <sheetName val="2002 Amortization"/>
      <sheetName val="2000 Purchases"/>
      <sheetName val="2001 Purchases, 100%"/>
      <sheetName val="2001 Purchases, Edison's Share"/>
      <sheetName val="2001 Purchases, Edison's Shar 2"/>
      <sheetName val="2002 Purchases"/>
      <sheetName val="Carrying Costs"/>
      <sheetName val="PVNGS Cash Flows"/>
      <sheetName val="SONGS Cash Flows"/>
      <sheetName val="GE Storage"/>
      <sheetName val="GE Input"/>
      <sheetName val="Tables"/>
    </sheetNames>
    <sheetDataSet>
      <sheetData sheetId="0" refreshError="1"/>
      <sheetData sheetId="1" refreshError="1"/>
      <sheetData sheetId="2" refreshError="1"/>
      <sheetData sheetId="3" refreshError="1"/>
      <sheetData sheetId="4" refreshError="1">
        <row r="2">
          <cell r="Q2">
            <v>0.75049999999999994</v>
          </cell>
        </row>
        <row r="3">
          <cell r="Q3">
            <v>0.8</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
          <cell r="A2" t="str">
            <v>c</v>
          </cell>
          <cell r="B2" t="str">
            <v>Conversion</v>
          </cell>
        </row>
        <row r="3">
          <cell r="A3" t="str">
            <v>e</v>
          </cell>
          <cell r="B3" t="str">
            <v>Enrichment</v>
          </cell>
        </row>
        <row r="4">
          <cell r="A4" t="str">
            <v>es</v>
          </cell>
          <cell r="B4" t="str">
            <v>Engineering Serivces</v>
          </cell>
        </row>
        <row r="5">
          <cell r="A5" t="str">
            <v>f</v>
          </cell>
          <cell r="B5" t="str">
            <v>Fabrication</v>
          </cell>
        </row>
        <row r="6">
          <cell r="A6" t="str">
            <v>u</v>
          </cell>
          <cell r="B6" t="str">
            <v>Uranium</v>
          </cell>
        </row>
        <row r="7">
          <cell r="A7" t="str">
            <v>ut</v>
          </cell>
          <cell r="B7" t="str">
            <v>Use Tax</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Deferral Balance"/>
      <sheetName val="Debt Related Deferral Breakout"/>
      <sheetName val="Other A-P and Accrued Int"/>
      <sheetName val="Interest on Deferrals"/>
      <sheetName val="Liquidity Need"/>
      <sheetName val="Forbearance Need"/>
      <sheetName val="Debt Recon HLHZ 01-31-01"/>
      <sheetName val="V5 - V6"/>
      <sheetName val="Data for Bench"/>
      <sheetName val="OperCash_Craver #4B"/>
      <sheetName val="Revenue (2001-2003)"/>
      <sheetName val="FPP - CDWR (01-03) "/>
      <sheetName val="QF Payment Lag"/>
      <sheetName val="Fuel Summary 2001"/>
      <sheetName val="Cash Forecast O&amp;M"/>
      <sheetName val="Other (01-03)"/>
      <sheetName val="ST Interest Exp_Inc"/>
      <sheetName val="Energy Components"/>
      <sheetName val="O&amp;M and Capital"/>
      <sheetName val="D&amp;D and Storage"/>
      <sheetName val="LT Debt 2001"/>
      <sheetName val="LT Debt"/>
      <sheetName val="SCE Preferred"/>
      <sheetName val="2001 OOR-JannaLogan"/>
      <sheetName val="Assumptions"/>
      <sheetName val="2001-Accured.TaxableInc.w.out"/>
      <sheetName val="Cash Data-Slide"/>
      <sheetName val="QF and ISO Streams 2001"/>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39">
          <cell r="A39" t="str">
            <v>Short Term Interest</v>
          </cell>
          <cell r="B39" t="str">
            <v>Year</v>
          </cell>
          <cell r="C39" t="str">
            <v xml:space="preserve">Jan </v>
          </cell>
          <cell r="D39" t="str">
            <v>Feb</v>
          </cell>
          <cell r="E39" t="str">
            <v>Mar</v>
          </cell>
          <cell r="F39" t="str">
            <v>Apr</v>
          </cell>
          <cell r="G39" t="str">
            <v>May</v>
          </cell>
          <cell r="H39" t="str">
            <v>Jun</v>
          </cell>
          <cell r="I39" t="str">
            <v>Jul</v>
          </cell>
          <cell r="J39" t="str">
            <v>Aug</v>
          </cell>
          <cell r="K39" t="str">
            <v>Sep</v>
          </cell>
          <cell r="L39" t="str">
            <v>Oct</v>
          </cell>
          <cell r="M39" t="str">
            <v>Nov</v>
          </cell>
          <cell r="N39" t="str">
            <v>Dec</v>
          </cell>
          <cell r="O39" t="str">
            <v>Total</v>
          </cell>
        </row>
        <row r="40">
          <cell r="A40" t="str">
            <v>Days in a month</v>
          </cell>
          <cell r="B40">
            <v>2001</v>
          </cell>
          <cell r="C40">
            <v>31</v>
          </cell>
          <cell r="D40">
            <v>28</v>
          </cell>
          <cell r="E40">
            <v>31</v>
          </cell>
          <cell r="F40">
            <v>30</v>
          </cell>
          <cell r="G40">
            <v>31</v>
          </cell>
          <cell r="H40">
            <v>30</v>
          </cell>
          <cell r="I40">
            <v>31</v>
          </cell>
          <cell r="J40">
            <v>31</v>
          </cell>
          <cell r="K40">
            <v>30</v>
          </cell>
          <cell r="L40">
            <v>31</v>
          </cell>
          <cell r="M40">
            <v>30</v>
          </cell>
          <cell r="N40">
            <v>31</v>
          </cell>
          <cell r="O40">
            <v>365</v>
          </cell>
        </row>
        <row r="41">
          <cell r="A41" t="str">
            <v>Applicable Rates</v>
          </cell>
          <cell r="B41" t="str">
            <v>Base</v>
          </cell>
        </row>
        <row r="42">
          <cell r="A42" t="str">
            <v>ECN</v>
          </cell>
          <cell r="C42">
            <v>0.08</v>
          </cell>
          <cell r="D42">
            <v>0.08</v>
          </cell>
          <cell r="E42">
            <v>0.08</v>
          </cell>
          <cell r="F42">
            <v>0.08</v>
          </cell>
          <cell r="G42">
            <v>0.08</v>
          </cell>
          <cell r="H42">
            <v>0.08</v>
          </cell>
          <cell r="I42">
            <v>0.08</v>
          </cell>
          <cell r="J42">
            <v>0.08</v>
          </cell>
          <cell r="K42">
            <v>0.08</v>
          </cell>
          <cell r="L42">
            <v>0.08</v>
          </cell>
          <cell r="M42">
            <v>0.08</v>
          </cell>
          <cell r="N42">
            <v>0.08</v>
          </cell>
        </row>
        <row r="43">
          <cell r="A43" t="str">
            <v>Commercial Papers</v>
          </cell>
          <cell r="B43" t="str">
            <v>Cost</v>
          </cell>
          <cell r="C43">
            <v>6.6799999999999998E-2</v>
          </cell>
          <cell r="D43">
            <v>6.6799999999999998E-2</v>
          </cell>
          <cell r="E43">
            <v>6.6799999999999998E-2</v>
          </cell>
          <cell r="F43">
            <v>6.6799999999999998E-2</v>
          </cell>
          <cell r="G43">
            <v>6.6799999999999998E-2</v>
          </cell>
          <cell r="H43">
            <v>6.6799999999999998E-2</v>
          </cell>
          <cell r="I43">
            <v>6.6799999999999998E-2</v>
          </cell>
          <cell r="J43">
            <v>6.6799999999999998E-2</v>
          </cell>
          <cell r="K43">
            <v>6.6799999999999998E-2</v>
          </cell>
          <cell r="L43">
            <v>6.6799999999999998E-2</v>
          </cell>
          <cell r="M43">
            <v>6.6799999999999998E-2</v>
          </cell>
          <cell r="N43">
            <v>6.6799999999999998E-2</v>
          </cell>
        </row>
        <row r="44">
          <cell r="A44" t="str">
            <v>Bridge Interest (Libor + 450 bp)</v>
          </cell>
          <cell r="B44" t="str">
            <v>Libor</v>
          </cell>
          <cell r="C44">
            <v>8.6999999999999994E-2</v>
          </cell>
          <cell r="D44">
            <v>8.6999999999999994E-2</v>
          </cell>
          <cell r="E44">
            <v>8.6999999999999994E-2</v>
          </cell>
          <cell r="F44">
            <v>8.6999999999999994E-2</v>
          </cell>
          <cell r="G44">
            <v>8.6999999999999994E-2</v>
          </cell>
          <cell r="H44">
            <v>8.6999999999999994E-2</v>
          </cell>
          <cell r="I44">
            <v>8.6999999999999994E-2</v>
          </cell>
          <cell r="J44">
            <v>8.6999999999999994E-2</v>
          </cell>
          <cell r="K44">
            <v>8.6999999999999994E-2</v>
          </cell>
          <cell r="L44">
            <v>8.047E-2</v>
          </cell>
          <cell r="M44">
            <v>8.047E-2</v>
          </cell>
          <cell r="N44">
            <v>8.047E-2</v>
          </cell>
        </row>
        <row r="45">
          <cell r="A45" t="str">
            <v>Bank Loans</v>
          </cell>
          <cell r="B45" t="str">
            <v>Libor/Prime</v>
          </cell>
          <cell r="C45">
            <v>6.9699999999999998E-2</v>
          </cell>
          <cell r="D45">
            <v>6.9699999999999998E-2</v>
          </cell>
          <cell r="E45">
            <v>6.9699999999999998E-2</v>
          </cell>
          <cell r="F45">
            <v>4.8300000000000003E-2</v>
          </cell>
          <cell r="G45">
            <v>5.2900000000000003E-2</v>
          </cell>
          <cell r="H45">
            <v>5.2900000000000003E-2</v>
          </cell>
          <cell r="I45">
            <v>6.6400000000000001E-2</v>
          </cell>
          <cell r="J45">
            <v>6.6400000000000001E-2</v>
          </cell>
          <cell r="K45">
            <v>6.6400000000000001E-2</v>
          </cell>
          <cell r="L45">
            <v>8.047E-2</v>
          </cell>
          <cell r="M45">
            <v>8.047E-2</v>
          </cell>
          <cell r="N45">
            <v>8.047E-2</v>
          </cell>
        </row>
        <row r="46">
          <cell r="A46" t="str">
            <v>Interest On Income</v>
          </cell>
          <cell r="B46" t="str">
            <v>Libor</v>
          </cell>
          <cell r="C46">
            <v>0.05</v>
          </cell>
          <cell r="D46">
            <v>0.05</v>
          </cell>
          <cell r="E46">
            <v>0.05</v>
          </cell>
          <cell r="F46">
            <v>0.05</v>
          </cell>
          <cell r="G46">
            <v>0.05</v>
          </cell>
          <cell r="H46">
            <v>0.05</v>
          </cell>
          <cell r="I46">
            <v>0.05</v>
          </cell>
          <cell r="J46">
            <v>0.05</v>
          </cell>
          <cell r="K46">
            <v>0.05</v>
          </cell>
          <cell r="L46">
            <v>0.05</v>
          </cell>
          <cell r="M46">
            <v>0.05</v>
          </cell>
          <cell r="N46">
            <v>0.05</v>
          </cell>
        </row>
        <row r="47">
          <cell r="A47" t="str">
            <v>Outstanding Short Term Debt</v>
          </cell>
        </row>
        <row r="48">
          <cell r="A48" t="str">
            <v>ECN</v>
          </cell>
          <cell r="C48">
            <v>9.9999999999998863</v>
          </cell>
          <cell r="D48">
            <v>9.9999999999998863</v>
          </cell>
          <cell r="E48">
            <v>9.9999999999998863</v>
          </cell>
          <cell r="F48">
            <v>9.9999999999998863</v>
          </cell>
          <cell r="G48">
            <v>9.9999999999998863</v>
          </cell>
          <cell r="H48">
            <v>9.9999999999998863</v>
          </cell>
          <cell r="I48">
            <v>9.9999999999998863</v>
          </cell>
          <cell r="J48">
            <v>9.9999999999998863</v>
          </cell>
          <cell r="K48">
            <v>9.9999999999998863</v>
          </cell>
          <cell r="L48">
            <v>0</v>
          </cell>
          <cell r="M48">
            <v>0</v>
          </cell>
          <cell r="N48">
            <v>0</v>
          </cell>
          <cell r="O48">
            <v>89.999999999998977</v>
          </cell>
        </row>
        <row r="49">
          <cell r="A49" t="str">
            <v>Commercial Papers</v>
          </cell>
          <cell r="C49">
            <v>254.886</v>
          </cell>
          <cell r="D49">
            <v>407.30100000000004</v>
          </cell>
          <cell r="E49">
            <v>506.17500000000007</v>
          </cell>
          <cell r="F49">
            <v>530.67500000000007</v>
          </cell>
          <cell r="G49">
            <v>530.67500000000007</v>
          </cell>
          <cell r="H49">
            <v>530.67500000000007</v>
          </cell>
          <cell r="I49">
            <v>530.67500000000007</v>
          </cell>
          <cell r="J49">
            <v>530.67500000000007</v>
          </cell>
          <cell r="K49">
            <v>530.67500000000007</v>
          </cell>
          <cell r="L49">
            <v>530.67499999999995</v>
          </cell>
          <cell r="M49">
            <v>530.67499999999995</v>
          </cell>
          <cell r="N49">
            <v>530.67499999999995</v>
          </cell>
          <cell r="O49">
            <v>5944.4370000000017</v>
          </cell>
        </row>
        <row r="50">
          <cell r="A50" t="str">
            <v>Bridge Interest (Libor + 350 bp)</v>
          </cell>
          <cell r="C50">
            <v>0</v>
          </cell>
          <cell r="D50">
            <v>0</v>
          </cell>
          <cell r="E50">
            <v>0</v>
          </cell>
          <cell r="F50">
            <v>0</v>
          </cell>
          <cell r="G50">
            <v>0</v>
          </cell>
          <cell r="H50">
            <v>0</v>
          </cell>
          <cell r="I50">
            <v>0</v>
          </cell>
          <cell r="J50">
            <v>0</v>
          </cell>
          <cell r="K50">
            <v>0</v>
          </cell>
          <cell r="L50">
            <v>0</v>
          </cell>
          <cell r="M50">
            <v>0</v>
          </cell>
          <cell r="N50">
            <v>0</v>
          </cell>
          <cell r="O50">
            <v>0</v>
          </cell>
        </row>
        <row r="51">
          <cell r="A51" t="str">
            <v>Bank Loans</v>
          </cell>
          <cell r="B51">
            <v>835</v>
          </cell>
          <cell r="C51">
            <v>1650</v>
          </cell>
          <cell r="D51">
            <v>1650</v>
          </cell>
          <cell r="E51">
            <v>1650</v>
          </cell>
          <cell r="F51">
            <v>1650</v>
          </cell>
          <cell r="G51">
            <v>1650</v>
          </cell>
          <cell r="H51">
            <v>1650</v>
          </cell>
          <cell r="I51">
            <v>1650</v>
          </cell>
          <cell r="J51">
            <v>1650</v>
          </cell>
          <cell r="K51">
            <v>1450</v>
          </cell>
          <cell r="L51">
            <v>1050</v>
          </cell>
          <cell r="M51">
            <v>1050</v>
          </cell>
          <cell r="N51">
            <v>1050</v>
          </cell>
          <cell r="O51">
            <v>17800</v>
          </cell>
        </row>
        <row r="52">
          <cell r="A52" t="str">
            <v>Interest Expense/Income</v>
          </cell>
        </row>
        <row r="53">
          <cell r="A53" t="str">
            <v>ECN</v>
          </cell>
          <cell r="B53" t="str">
            <v>Months</v>
          </cell>
          <cell r="C53">
            <v>-6.6666666666665916E-2</v>
          </cell>
          <cell r="D53">
            <v>-6.6666666666665916E-2</v>
          </cell>
          <cell r="E53">
            <v>-6.6666666666665916E-2</v>
          </cell>
          <cell r="F53">
            <v>-6.6666666666665916E-2</v>
          </cell>
          <cell r="G53">
            <v>-6.6666666666665916E-2</v>
          </cell>
          <cell r="H53">
            <v>-6.6666666666665916E-2</v>
          </cell>
          <cell r="I53">
            <v>-6.6666666666665916E-2</v>
          </cell>
          <cell r="J53">
            <v>-6.6666666666665916E-2</v>
          </cell>
          <cell r="K53">
            <v>-6.6666666666665916E-2</v>
          </cell>
          <cell r="L53">
            <v>0</v>
          </cell>
          <cell r="M53">
            <v>0</v>
          </cell>
          <cell r="N53">
            <v>0</v>
          </cell>
          <cell r="O53">
            <v>-0.59999999999999321</v>
          </cell>
        </row>
        <row r="54">
          <cell r="A54" t="str">
            <v>Commercial Papers</v>
          </cell>
          <cell r="B54" t="str">
            <v>Months</v>
          </cell>
          <cell r="C54">
            <v>0</v>
          </cell>
          <cell r="D54">
            <v>-1.4188654000000001</v>
          </cell>
          <cell r="E54">
            <v>-2.2673089000000002</v>
          </cell>
          <cell r="F54">
            <v>-2.8177075000000005</v>
          </cell>
          <cell r="G54">
            <v>-2.9540908333333338</v>
          </cell>
          <cell r="H54">
            <v>-2.9540908333333338</v>
          </cell>
          <cell r="I54">
            <v>-2.9540908333333338</v>
          </cell>
          <cell r="J54">
            <v>-2.9540908333333338</v>
          </cell>
          <cell r="K54">
            <v>-2.9540908333333338</v>
          </cell>
          <cell r="L54">
            <v>-2.9540908333333338</v>
          </cell>
          <cell r="M54">
            <v>-2.9540908333333333</v>
          </cell>
          <cell r="N54">
            <v>-2.9540908333333333</v>
          </cell>
          <cell r="O54">
            <v>-30.136608466666665</v>
          </cell>
        </row>
        <row r="55">
          <cell r="A55" t="str">
            <v>Bridge Interest (Libor + 350 bp)</v>
          </cell>
          <cell r="B55" t="str">
            <v>Months</v>
          </cell>
          <cell r="C55">
            <v>0</v>
          </cell>
          <cell r="D55">
            <v>0</v>
          </cell>
          <cell r="E55">
            <v>0</v>
          </cell>
          <cell r="F55">
            <v>0</v>
          </cell>
          <cell r="G55">
            <v>0</v>
          </cell>
          <cell r="H55">
            <v>0</v>
          </cell>
          <cell r="I55">
            <v>0</v>
          </cell>
          <cell r="J55">
            <v>0</v>
          </cell>
          <cell r="K55">
            <v>0</v>
          </cell>
          <cell r="L55">
            <v>0</v>
          </cell>
          <cell r="M55">
            <v>0</v>
          </cell>
          <cell r="N55">
            <v>0</v>
          </cell>
          <cell r="O55">
            <v>0</v>
          </cell>
        </row>
        <row r="56">
          <cell r="A56" t="str">
            <v>Bank Loans</v>
          </cell>
          <cell r="B56" t="str">
            <v>Months</v>
          </cell>
          <cell r="C56">
            <v>-4.8499583333333334</v>
          </cell>
          <cell r="D56">
            <v>-9.5837499999999984</v>
          </cell>
          <cell r="E56">
            <v>-9.5837499999999984</v>
          </cell>
          <cell r="F56">
            <v>-6.6412500000000003</v>
          </cell>
          <cell r="G56">
            <v>-7.2737500000000006</v>
          </cell>
          <cell r="H56">
            <v>-7.2737500000000006</v>
          </cell>
          <cell r="I56">
            <v>-9.1300000000000008</v>
          </cell>
          <cell r="J56">
            <v>-9.1300000000000008</v>
          </cell>
          <cell r="K56">
            <v>-9.1300000000000008</v>
          </cell>
          <cell r="L56">
            <v>-9.7234583333333333</v>
          </cell>
          <cell r="M56">
            <v>-7.0411250000000001</v>
          </cell>
          <cell r="N56">
            <v>-7.0411250000000001</v>
          </cell>
          <cell r="O56">
            <v>-96.401916666666665</v>
          </cell>
        </row>
        <row r="57">
          <cell r="A57" t="str">
            <v>Total Monthly S/T Interest</v>
          </cell>
          <cell r="C57">
            <v>-4.9166249999999989</v>
          </cell>
          <cell r="D57">
            <v>-11.069282066666664</v>
          </cell>
          <cell r="E57">
            <v>-11.917725566666665</v>
          </cell>
          <cell r="F57">
            <v>-9.5256241666666668</v>
          </cell>
          <cell r="G57">
            <v>-10.2945075</v>
          </cell>
          <cell r="H57">
            <v>-10.2945075</v>
          </cell>
          <cell r="I57">
            <v>-12.150757500000001</v>
          </cell>
          <cell r="J57">
            <v>-12.150757500000001</v>
          </cell>
          <cell r="K57">
            <v>-12.150757500000001</v>
          </cell>
          <cell r="L57">
            <v>-12.677549166666667</v>
          </cell>
          <cell r="M57">
            <v>-9.995215833333333</v>
          </cell>
          <cell r="N57">
            <v>-9.995215833333333</v>
          </cell>
          <cell r="O57">
            <v>-127.13852513333333</v>
          </cell>
        </row>
        <row r="58">
          <cell r="A58" t="str">
            <v>Ending Cash</v>
          </cell>
          <cell r="B58">
            <v>558.29999999999995</v>
          </cell>
          <cell r="C58">
            <v>1350</v>
          </cell>
          <cell r="D58">
            <v>1645</v>
          </cell>
          <cell r="E58">
            <v>2014</v>
          </cell>
          <cell r="F58">
            <v>1900</v>
          </cell>
          <cell r="G58">
            <v>2132</v>
          </cell>
          <cell r="H58">
            <v>1932.8447052105332</v>
          </cell>
          <cell r="I58">
            <v>1795.0284785876454</v>
          </cell>
          <cell r="J58">
            <v>2005.4725115452084</v>
          </cell>
          <cell r="K58">
            <v>1974.8040832811503</v>
          </cell>
          <cell r="L58">
            <v>1824.7353613999512</v>
          </cell>
          <cell r="M58">
            <v>2157.2061131264081</v>
          </cell>
          <cell r="N58">
            <v>2254.1826023305571</v>
          </cell>
        </row>
        <row r="59">
          <cell r="A59" t="str">
            <v>Interest On Income</v>
          </cell>
          <cell r="B59" t="str">
            <v>Days</v>
          </cell>
          <cell r="C59">
            <v>2.3708630136986302</v>
          </cell>
          <cell r="D59">
            <v>5.1780821917808222</v>
          </cell>
          <cell r="E59">
            <v>6.9856164383561641</v>
          </cell>
          <cell r="F59">
            <v>8.2767123287671236</v>
          </cell>
          <cell r="G59">
            <v>8.0684931506849313</v>
          </cell>
          <cell r="H59">
            <v>8.7616438356164394</v>
          </cell>
          <cell r="I59">
            <v>8.207970665962538</v>
          </cell>
          <cell r="J59">
            <v>7.6227236761941102</v>
          </cell>
          <cell r="K59">
            <v>8.2416678556652396</v>
          </cell>
          <cell r="L59">
            <v>8.3861543262624192</v>
          </cell>
          <cell r="M59">
            <v>7.4989124441093882</v>
          </cell>
          <cell r="N59">
            <v>9.1607382886189939</v>
          </cell>
          <cell r="O59">
            <v>88.7595782157168</v>
          </cell>
        </row>
        <row r="60">
          <cell r="A60" t="str">
            <v>Total Monthly Net S/T Interest</v>
          </cell>
          <cell r="C60">
            <v>1347.4542380136986</v>
          </cell>
          <cell r="D60">
            <v>1639.1088001251142</v>
          </cell>
          <cell r="E60">
            <v>2009.0678908716895</v>
          </cell>
          <cell r="F60">
            <v>1898.7510881621006</v>
          </cell>
          <cell r="G60">
            <v>2129.7739856506851</v>
          </cell>
          <cell r="H60">
            <v>1931.3118415461497</v>
          </cell>
          <cell r="I60">
            <v>1791.085691753608</v>
          </cell>
          <cell r="J60">
            <v>2000.9444777214023</v>
          </cell>
          <cell r="K60">
            <v>1970.8949936368153</v>
          </cell>
          <cell r="L60">
            <v>1820.4439665595469</v>
          </cell>
          <cell r="M60">
            <v>2154.7098097371841</v>
          </cell>
          <cell r="N60">
            <v>2253.3481247858426</v>
          </cell>
          <cell r="O60">
            <v>-38.378946917616531</v>
          </cell>
        </row>
        <row r="62">
          <cell r="A62" t="str">
            <v>Interest Schedule</v>
          </cell>
          <cell r="C62">
            <v>36892</v>
          </cell>
          <cell r="D62">
            <v>36923</v>
          </cell>
          <cell r="E62">
            <v>36951</v>
          </cell>
          <cell r="F62">
            <v>36982</v>
          </cell>
          <cell r="G62">
            <v>37012</v>
          </cell>
          <cell r="H62">
            <v>37043</v>
          </cell>
          <cell r="I62">
            <v>37073</v>
          </cell>
          <cell r="J62">
            <v>37104</v>
          </cell>
          <cell r="K62">
            <v>37135</v>
          </cell>
          <cell r="L62">
            <v>37165</v>
          </cell>
          <cell r="M62">
            <v>37196</v>
          </cell>
          <cell r="N62">
            <v>37226</v>
          </cell>
          <cell r="O62" t="str">
            <v>Total 2001</v>
          </cell>
        </row>
        <row r="63">
          <cell r="A63" t="str">
            <v>Interest - L/T - Accrued</v>
          </cell>
          <cell r="C63">
            <v>-25.385560869999999</v>
          </cell>
          <cell r="D63">
            <v>-24.905926909999998</v>
          </cell>
          <cell r="E63">
            <v>-24.657843619999998</v>
          </cell>
          <cell r="F63">
            <v>-24.658388259999999</v>
          </cell>
          <cell r="G63">
            <v>-24.658293569999998</v>
          </cell>
          <cell r="H63">
            <v>-24.658321249999997</v>
          </cell>
          <cell r="I63">
            <v>-24.658321249999997</v>
          </cell>
          <cell r="J63">
            <v>-24.658321249999997</v>
          </cell>
          <cell r="K63">
            <v>-24.658321249999997</v>
          </cell>
          <cell r="L63">
            <v>-24.654321249999995</v>
          </cell>
          <cell r="M63">
            <v>-24.654321249999995</v>
          </cell>
          <cell r="N63">
            <v>-24.654321249999995</v>
          </cell>
          <cell r="O63">
            <v>-296.86226197999997</v>
          </cell>
        </row>
        <row r="64">
          <cell r="A64" t="str">
            <v>Interest - L/T - Scheduled</v>
          </cell>
          <cell r="C64">
            <v>-31.428114620000002</v>
          </cell>
          <cell r="D64">
            <v>-5.89426191</v>
          </cell>
          <cell r="E64">
            <v>-18.323697369999998</v>
          </cell>
          <cell r="F64">
            <v>-27.78214951</v>
          </cell>
          <cell r="G64">
            <v>-40.333347320000009</v>
          </cell>
          <cell r="H64">
            <v>-22.016044999999998</v>
          </cell>
          <cell r="I64">
            <v>-32.794625000000003</v>
          </cell>
          <cell r="J64">
            <v>-5.5378749999999997</v>
          </cell>
          <cell r="K64">
            <v>-18.324175</v>
          </cell>
          <cell r="L64">
            <v>-27.7780825</v>
          </cell>
          <cell r="M64">
            <v>-50.621133333333333</v>
          </cell>
          <cell r="N64">
            <v>-24.105795000000001</v>
          </cell>
          <cell r="O64">
            <v>-304.93930156333334</v>
          </cell>
        </row>
        <row r="65">
          <cell r="A65" t="str">
            <v>Interest - L/T - Initally Deferred, Paid Later</v>
          </cell>
          <cell r="C65">
            <v>29.796875</v>
          </cell>
          <cell r="D65">
            <v>-10.803593749999999</v>
          </cell>
          <cell r="E65">
            <v>-13.118281250000001</v>
          </cell>
          <cell r="F65">
            <v>-5.875</v>
          </cell>
          <cell r="G65">
            <v>0</v>
          </cell>
          <cell r="H65">
            <v>0</v>
          </cell>
          <cell r="I65">
            <v>0</v>
          </cell>
          <cell r="J65">
            <v>0</v>
          </cell>
          <cell r="K65">
            <v>0</v>
          </cell>
          <cell r="L65">
            <v>0</v>
          </cell>
          <cell r="M65">
            <v>0</v>
          </cell>
          <cell r="N65">
            <v>0</v>
          </cell>
          <cell r="O65">
            <v>1.7763568394002505E-15</v>
          </cell>
        </row>
        <row r="66">
          <cell r="A66" t="str">
            <v>Interest - L/T - Paid</v>
          </cell>
          <cell r="C66">
            <v>-1.6312396200000023</v>
          </cell>
          <cell r="D66">
            <v>-16.697855659999998</v>
          </cell>
          <cell r="E66">
            <v>-31.44197862</v>
          </cell>
          <cell r="F66">
            <v>-33.657149509999996</v>
          </cell>
          <cell r="G66">
            <v>-40.333347320000009</v>
          </cell>
          <cell r="H66">
            <v>-22.016044999999998</v>
          </cell>
          <cell r="I66">
            <v>-32.794625000000003</v>
          </cell>
          <cell r="J66">
            <v>-5.5378749999999997</v>
          </cell>
          <cell r="K66">
            <v>-18.324175</v>
          </cell>
          <cell r="L66">
            <v>-27.7780825</v>
          </cell>
          <cell r="M66">
            <v>-50.621133333333333</v>
          </cell>
          <cell r="N66">
            <v>-24.105795000000001</v>
          </cell>
          <cell r="O66">
            <v>-304.93930156333334</v>
          </cell>
        </row>
        <row r="67">
          <cell r="A67" t="str">
            <v>Interest - S/T</v>
          </cell>
          <cell r="C67">
            <v>-4.9166249999999989</v>
          </cell>
          <cell r="D67">
            <v>-11.069282066666664</v>
          </cell>
          <cell r="E67">
            <v>-11.917725566666665</v>
          </cell>
          <cell r="F67">
            <v>-9.5256241666666668</v>
          </cell>
          <cell r="G67">
            <v>-10.2945075</v>
          </cell>
          <cell r="H67">
            <v>-10.2945075</v>
          </cell>
          <cell r="I67">
            <v>-12.150757500000001</v>
          </cell>
          <cell r="J67">
            <v>-12.150757500000001</v>
          </cell>
          <cell r="K67">
            <v>-12.150757500000001</v>
          </cell>
          <cell r="L67">
            <v>-12.677549166666667</v>
          </cell>
          <cell r="M67">
            <v>-9.995215833333333</v>
          </cell>
          <cell r="N67">
            <v>-9.995215833333333</v>
          </cell>
          <cell r="O67">
            <v>-127.13852513333332</v>
          </cell>
        </row>
        <row r="68">
          <cell r="A68" t="str">
            <v>Cash Investment Income</v>
          </cell>
          <cell r="C68">
            <v>2.3708630136986302</v>
          </cell>
          <cell r="D68">
            <v>5.1780821917808222</v>
          </cell>
          <cell r="E68">
            <v>6.9856164383561641</v>
          </cell>
          <cell r="F68">
            <v>8.2767123287671236</v>
          </cell>
          <cell r="G68">
            <v>8.0684931506849313</v>
          </cell>
          <cell r="H68">
            <v>8.7616438356164394</v>
          </cell>
          <cell r="I68">
            <v>8.207970665962538</v>
          </cell>
          <cell r="J68">
            <v>7.6227236761941102</v>
          </cell>
          <cell r="K68">
            <v>8.2416678556652396</v>
          </cell>
          <cell r="L68">
            <v>8.3861543262624192</v>
          </cell>
          <cell r="M68">
            <v>7.4989124441093882</v>
          </cell>
          <cell r="N68">
            <v>9.1607382886189939</v>
          </cell>
          <cell r="O68">
            <v>88.7595782157168</v>
          </cell>
        </row>
        <row r="69">
          <cell r="A69" t="str">
            <v>Total Interest Paid</v>
          </cell>
          <cell r="C69">
            <v>-4.1770016063013706</v>
          </cell>
          <cell r="D69">
            <v>-22.589055534885837</v>
          </cell>
          <cell r="E69">
            <v>-36.374087748310501</v>
          </cell>
          <cell r="F69">
            <v>-34.906061347899538</v>
          </cell>
          <cell r="G69">
            <v>-42.559361669315081</v>
          </cell>
          <cell r="H69">
            <v>-23.548908664383561</v>
          </cell>
          <cell r="I69">
            <v>-36.737411834037474</v>
          </cell>
          <cell r="J69">
            <v>-10.065908823805891</v>
          </cell>
          <cell r="K69">
            <v>-22.23326464433476</v>
          </cell>
          <cell r="L69">
            <v>-32.069477340404248</v>
          </cell>
          <cell r="M69">
            <v>-53.117436722557279</v>
          </cell>
          <cell r="N69">
            <v>-24.94027254471434</v>
          </cell>
          <cell r="O69">
            <v>-343.31824848094982</v>
          </cell>
        </row>
        <row r="72">
          <cell r="A72" t="str">
            <v>Short Term Interest</v>
          </cell>
          <cell r="B72" t="str">
            <v>Year</v>
          </cell>
          <cell r="C72" t="str">
            <v xml:space="preserve">Jan </v>
          </cell>
          <cell r="D72" t="str">
            <v>Feb</v>
          </cell>
          <cell r="E72" t="str">
            <v>Mar</v>
          </cell>
          <cell r="F72" t="str">
            <v>Apr</v>
          </cell>
          <cell r="G72" t="str">
            <v>May</v>
          </cell>
          <cell r="H72" t="str">
            <v>Jun</v>
          </cell>
          <cell r="I72" t="str">
            <v>Jul</v>
          </cell>
          <cell r="J72" t="str">
            <v>Aug</v>
          </cell>
          <cell r="K72" t="str">
            <v>Sep</v>
          </cell>
          <cell r="L72" t="str">
            <v>Oct</v>
          </cell>
          <cell r="M72" t="str">
            <v>Nov</v>
          </cell>
          <cell r="N72" t="str">
            <v>Dec</v>
          </cell>
          <cell r="O72" t="str">
            <v>Total</v>
          </cell>
        </row>
        <row r="73">
          <cell r="A73" t="str">
            <v>Days in a month</v>
          </cell>
          <cell r="B73">
            <v>2002</v>
          </cell>
          <cell r="C73">
            <v>31</v>
          </cell>
          <cell r="D73">
            <v>28</v>
          </cell>
          <cell r="E73">
            <v>31</v>
          </cell>
          <cell r="F73">
            <v>30</v>
          </cell>
          <cell r="G73">
            <v>31</v>
          </cell>
          <cell r="H73">
            <v>30</v>
          </cell>
          <cell r="I73">
            <v>31</v>
          </cell>
          <cell r="J73">
            <v>31</v>
          </cell>
          <cell r="K73">
            <v>30</v>
          </cell>
          <cell r="L73">
            <v>31</v>
          </cell>
          <cell r="M73">
            <v>30</v>
          </cell>
          <cell r="N73">
            <v>31</v>
          </cell>
          <cell r="O73">
            <v>365</v>
          </cell>
        </row>
        <row r="74">
          <cell r="A74" t="str">
            <v>Applicable Rates</v>
          </cell>
          <cell r="B74" t="str">
            <v>Base</v>
          </cell>
        </row>
        <row r="75">
          <cell r="A75" t="str">
            <v>ECN</v>
          </cell>
          <cell r="C75">
            <v>0.08</v>
          </cell>
          <cell r="D75">
            <v>0.08</v>
          </cell>
          <cell r="E75">
            <v>0.08</v>
          </cell>
          <cell r="F75">
            <v>0.08</v>
          </cell>
          <cell r="G75">
            <v>0.08</v>
          </cell>
          <cell r="H75">
            <v>0.08</v>
          </cell>
          <cell r="I75">
            <v>0.08</v>
          </cell>
          <cell r="J75">
            <v>0.08</v>
          </cell>
          <cell r="K75">
            <v>0.08</v>
          </cell>
          <cell r="L75">
            <v>0.08</v>
          </cell>
          <cell r="M75">
            <v>0.08</v>
          </cell>
          <cell r="N75">
            <v>0.08</v>
          </cell>
        </row>
        <row r="76">
          <cell r="A76" t="str">
            <v>Commercial Papers</v>
          </cell>
          <cell r="B76" t="str">
            <v>Cost</v>
          </cell>
          <cell r="C76">
            <v>6.6799999999999998E-2</v>
          </cell>
          <cell r="D76">
            <v>6.6799999999999998E-2</v>
          </cell>
          <cell r="E76">
            <v>6.6799999999999998E-2</v>
          </cell>
          <cell r="F76">
            <v>6.6799999999999998E-2</v>
          </cell>
          <cell r="G76">
            <v>6.6799999999999998E-2</v>
          </cell>
          <cell r="H76">
            <v>6.6799999999999998E-2</v>
          </cell>
          <cell r="I76">
            <v>6.6799999999999998E-2</v>
          </cell>
          <cell r="J76">
            <v>6.6799999999999998E-2</v>
          </cell>
          <cell r="K76">
            <v>6.6799999999999998E-2</v>
          </cell>
          <cell r="L76">
            <v>6.6799999999999998E-2</v>
          </cell>
          <cell r="M76">
            <v>6.6799999999999998E-2</v>
          </cell>
          <cell r="N76">
            <v>6.6799999999999998E-2</v>
          </cell>
        </row>
        <row r="77">
          <cell r="A77" t="str">
            <v>Bridge Interest (Libor + 450 bp)</v>
          </cell>
          <cell r="B77" t="str">
            <v>Libor</v>
          </cell>
          <cell r="C77">
            <v>8.1000000000000003E-2</v>
          </cell>
          <cell r="D77">
            <v>8.1000000000000003E-2</v>
          </cell>
          <cell r="E77">
            <v>8.1000000000000003E-2</v>
          </cell>
          <cell r="F77">
            <v>8.1000000000000003E-2</v>
          </cell>
          <cell r="G77">
            <v>8.1000000000000003E-2</v>
          </cell>
          <cell r="H77">
            <v>8.1000000000000003E-2</v>
          </cell>
          <cell r="I77">
            <v>8.1000000000000003E-2</v>
          </cell>
          <cell r="J77">
            <v>8.1000000000000003E-2</v>
          </cell>
          <cell r="K77">
            <v>8.1000000000000003E-2</v>
          </cell>
          <cell r="L77">
            <v>8.1000000000000003E-2</v>
          </cell>
          <cell r="M77">
            <v>8.1000000000000003E-2</v>
          </cell>
          <cell r="N77">
            <v>8.1000000000000003E-2</v>
          </cell>
        </row>
        <row r="78">
          <cell r="A78" t="str">
            <v>Bank Loans</v>
          </cell>
          <cell r="B78" t="str">
            <v>Libor/Prime</v>
          </cell>
          <cell r="C78">
            <v>8.1000000000000003E-2</v>
          </cell>
          <cell r="D78">
            <v>8.1000000000000003E-2</v>
          </cell>
          <cell r="E78">
            <v>8.1000000000000003E-2</v>
          </cell>
          <cell r="F78">
            <v>8.1000000000000003E-2</v>
          </cell>
          <cell r="G78">
            <v>8.1000000000000003E-2</v>
          </cell>
          <cell r="H78">
            <v>8.1000000000000003E-2</v>
          </cell>
          <cell r="I78">
            <v>8.1000000000000003E-2</v>
          </cell>
          <cell r="J78">
            <v>8.1000000000000003E-2</v>
          </cell>
          <cell r="K78">
            <v>8.1000000000000003E-2</v>
          </cell>
          <cell r="L78">
            <v>6.7500000000000004E-2</v>
          </cell>
          <cell r="M78">
            <v>6.7500000000000004E-2</v>
          </cell>
          <cell r="N78">
            <v>6.7500000000000004E-2</v>
          </cell>
        </row>
        <row r="79">
          <cell r="A79" t="str">
            <v>Interest On Income</v>
          </cell>
          <cell r="B79" t="str">
            <v>Libor</v>
          </cell>
          <cell r="C79">
            <v>0.05</v>
          </cell>
          <cell r="D79">
            <v>0.05</v>
          </cell>
          <cell r="E79">
            <v>0.05</v>
          </cell>
          <cell r="F79">
            <v>0.05</v>
          </cell>
          <cell r="G79">
            <v>0.05</v>
          </cell>
          <cell r="H79">
            <v>0.05</v>
          </cell>
          <cell r="I79">
            <v>0.05</v>
          </cell>
          <cell r="J79">
            <v>0.05</v>
          </cell>
          <cell r="K79">
            <v>0.05</v>
          </cell>
          <cell r="L79">
            <v>0.05</v>
          </cell>
          <cell r="M79">
            <v>0.05</v>
          </cell>
          <cell r="N79">
            <v>0.05</v>
          </cell>
        </row>
        <row r="80">
          <cell r="A80" t="str">
            <v>Outstanding Short Term Debt</v>
          </cell>
        </row>
        <row r="81">
          <cell r="A81" t="str">
            <v>ECN</v>
          </cell>
          <cell r="O81">
            <v>0</v>
          </cell>
        </row>
        <row r="82">
          <cell r="A82" t="str">
            <v>Commercial Papers</v>
          </cell>
          <cell r="B82">
            <v>-530.67499999999995</v>
          </cell>
          <cell r="C82">
            <v>0</v>
          </cell>
          <cell r="D82">
            <v>0</v>
          </cell>
          <cell r="E82">
            <v>0</v>
          </cell>
          <cell r="F82">
            <v>0</v>
          </cell>
          <cell r="G82">
            <v>0</v>
          </cell>
          <cell r="H82">
            <v>0</v>
          </cell>
          <cell r="I82">
            <v>0</v>
          </cell>
          <cell r="J82">
            <v>0</v>
          </cell>
          <cell r="K82">
            <v>0</v>
          </cell>
          <cell r="L82">
            <v>0</v>
          </cell>
          <cell r="M82">
            <v>0</v>
          </cell>
          <cell r="N82">
            <v>0</v>
          </cell>
          <cell r="O82">
            <v>0</v>
          </cell>
        </row>
        <row r="83">
          <cell r="A83" t="str">
            <v>Bridge Interest (Libor + 350 bp)</v>
          </cell>
          <cell r="B83">
            <v>0</v>
          </cell>
          <cell r="C83">
            <v>0</v>
          </cell>
          <cell r="D83">
            <v>0</v>
          </cell>
          <cell r="E83">
            <v>0</v>
          </cell>
          <cell r="F83">
            <v>0</v>
          </cell>
          <cell r="G83">
            <v>0</v>
          </cell>
          <cell r="H83">
            <v>0</v>
          </cell>
          <cell r="I83">
            <v>0</v>
          </cell>
          <cell r="J83">
            <v>0</v>
          </cell>
          <cell r="K83">
            <v>0</v>
          </cell>
          <cell r="L83">
            <v>0</v>
          </cell>
          <cell r="M83">
            <v>0</v>
          </cell>
          <cell r="N83">
            <v>0</v>
          </cell>
          <cell r="O83">
            <v>0</v>
          </cell>
        </row>
        <row r="84">
          <cell r="A84" t="str">
            <v>Bank Loans</v>
          </cell>
          <cell r="B84">
            <v>-1050</v>
          </cell>
          <cell r="C84">
            <v>-1050</v>
          </cell>
          <cell r="D84">
            <v>-1050</v>
          </cell>
          <cell r="E84">
            <v>-1050</v>
          </cell>
          <cell r="F84">
            <v>-1050</v>
          </cell>
          <cell r="G84">
            <v>0</v>
          </cell>
          <cell r="H84">
            <v>0</v>
          </cell>
          <cell r="I84">
            <v>0</v>
          </cell>
          <cell r="J84">
            <v>0</v>
          </cell>
          <cell r="K84">
            <v>0</v>
          </cell>
          <cell r="L84">
            <v>0</v>
          </cell>
          <cell r="M84">
            <v>0</v>
          </cell>
          <cell r="N84">
            <v>0</v>
          </cell>
          <cell r="O84">
            <v>0</v>
          </cell>
        </row>
        <row r="85">
          <cell r="A85" t="str">
            <v>Interest Expense/Income</v>
          </cell>
        </row>
        <row r="86">
          <cell r="A86" t="str">
            <v>ECN</v>
          </cell>
          <cell r="B86" t="str">
            <v>Months</v>
          </cell>
          <cell r="C86">
            <v>0</v>
          </cell>
          <cell r="D86">
            <v>0</v>
          </cell>
          <cell r="E86">
            <v>0</v>
          </cell>
          <cell r="F86">
            <v>0</v>
          </cell>
          <cell r="G86">
            <v>0</v>
          </cell>
          <cell r="H86">
            <v>0</v>
          </cell>
          <cell r="I86">
            <v>0</v>
          </cell>
          <cell r="J86">
            <v>0</v>
          </cell>
          <cell r="K86">
            <v>0</v>
          </cell>
          <cell r="L86">
            <v>0</v>
          </cell>
          <cell r="M86">
            <v>0</v>
          </cell>
          <cell r="N86">
            <v>0</v>
          </cell>
          <cell r="O86">
            <v>0</v>
          </cell>
        </row>
        <row r="87">
          <cell r="A87" t="str">
            <v>Commercial Papers</v>
          </cell>
          <cell r="B87" t="str">
            <v>Months</v>
          </cell>
          <cell r="C87">
            <v>-2.9540908333333333</v>
          </cell>
          <cell r="D87">
            <v>0</v>
          </cell>
          <cell r="E87">
            <v>0</v>
          </cell>
          <cell r="F87">
            <v>0</v>
          </cell>
          <cell r="G87">
            <v>0</v>
          </cell>
          <cell r="H87">
            <v>0</v>
          </cell>
          <cell r="I87">
            <v>0</v>
          </cell>
          <cell r="J87">
            <v>0</v>
          </cell>
          <cell r="K87">
            <v>0</v>
          </cell>
          <cell r="L87">
            <v>0</v>
          </cell>
          <cell r="M87">
            <v>0</v>
          </cell>
          <cell r="N87">
            <v>0</v>
          </cell>
          <cell r="O87">
            <v>-2.9540908333333333</v>
          </cell>
        </row>
        <row r="88">
          <cell r="A88" t="str">
            <v>Bridge Interest (Libor + 350 bp)</v>
          </cell>
          <cell r="B88" t="str">
            <v>Months</v>
          </cell>
          <cell r="C88">
            <v>0</v>
          </cell>
          <cell r="D88">
            <v>0</v>
          </cell>
          <cell r="E88">
            <v>0</v>
          </cell>
          <cell r="F88">
            <v>0</v>
          </cell>
          <cell r="G88">
            <v>0</v>
          </cell>
          <cell r="H88">
            <v>0</v>
          </cell>
          <cell r="I88">
            <v>0</v>
          </cell>
          <cell r="J88">
            <v>0</v>
          </cell>
          <cell r="K88">
            <v>0</v>
          </cell>
          <cell r="L88">
            <v>0</v>
          </cell>
          <cell r="M88">
            <v>0</v>
          </cell>
          <cell r="N88">
            <v>0</v>
          </cell>
          <cell r="O88">
            <v>0</v>
          </cell>
        </row>
        <row r="89">
          <cell r="A89" t="str">
            <v>Bank Loans</v>
          </cell>
          <cell r="B89" t="str">
            <v>Months</v>
          </cell>
          <cell r="C89">
            <v>-7.0875000000000004</v>
          </cell>
          <cell r="D89">
            <v>-7.0875000000000004</v>
          </cell>
          <cell r="E89">
            <v>-7.0875000000000004</v>
          </cell>
          <cell r="F89">
            <v>-7.0875000000000004</v>
          </cell>
          <cell r="G89">
            <v>-7.0875000000000004</v>
          </cell>
          <cell r="H89">
            <v>0</v>
          </cell>
          <cell r="I89">
            <v>0</v>
          </cell>
          <cell r="J89">
            <v>0</v>
          </cell>
          <cell r="K89">
            <v>0</v>
          </cell>
          <cell r="L89">
            <v>0</v>
          </cell>
          <cell r="M89">
            <v>0</v>
          </cell>
          <cell r="N89">
            <v>0</v>
          </cell>
          <cell r="O89">
            <v>-35.4375</v>
          </cell>
        </row>
        <row r="90">
          <cell r="A90" t="str">
            <v>Total Monthly S/T Interest</v>
          </cell>
          <cell r="C90">
            <v>-10.041590833333334</v>
          </cell>
          <cell r="D90">
            <v>-7.0875000000000004</v>
          </cell>
          <cell r="E90">
            <v>-7.0875000000000004</v>
          </cell>
          <cell r="F90">
            <v>-7.0875000000000004</v>
          </cell>
          <cell r="G90">
            <v>-7.0875000000000004</v>
          </cell>
          <cell r="H90">
            <v>0</v>
          </cell>
          <cell r="I90">
            <v>0</v>
          </cell>
          <cell r="J90">
            <v>0</v>
          </cell>
          <cell r="K90">
            <v>0</v>
          </cell>
          <cell r="L90">
            <v>0</v>
          </cell>
          <cell r="M90">
            <v>0</v>
          </cell>
          <cell r="N90">
            <v>0</v>
          </cell>
          <cell r="O90">
            <v>-38.391590833333332</v>
          </cell>
        </row>
        <row r="91">
          <cell r="A91" t="str">
            <v>Ending Cash</v>
          </cell>
          <cell r="B91">
            <v>2254.1826023305571</v>
          </cell>
          <cell r="C91">
            <v>1668.3204006038045</v>
          </cell>
          <cell r="D91">
            <v>1813.509036352498</v>
          </cell>
          <cell r="E91">
            <v>1713.3590459663849</v>
          </cell>
          <cell r="F91">
            <v>1591.5660232784489</v>
          </cell>
          <cell r="G91">
            <v>202.86868989382492</v>
          </cell>
          <cell r="H91">
            <v>60.381152425668631</v>
          </cell>
          <cell r="I91">
            <v>38.756459557475679</v>
          </cell>
          <cell r="J91">
            <v>168.18266294344875</v>
          </cell>
          <cell r="K91">
            <v>425.02151153174975</v>
          </cell>
          <cell r="L91">
            <v>417.28642786799344</v>
          </cell>
          <cell r="M91">
            <v>567.53620873138925</v>
          </cell>
          <cell r="N91">
            <v>407.67441323070187</v>
          </cell>
        </row>
        <row r="92">
          <cell r="A92" t="str">
            <v>Interest On Income</v>
          </cell>
          <cell r="B92" t="str">
            <v>Days</v>
          </cell>
          <cell r="C92">
            <v>9.5725562564722289</v>
          </cell>
          <cell r="D92">
            <v>6.3990371530008945</v>
          </cell>
          <cell r="E92">
            <v>7.7012027571133475</v>
          </cell>
          <cell r="F92">
            <v>7.0412015587659651</v>
          </cell>
          <cell r="G92">
            <v>6.7587050303605363</v>
          </cell>
          <cell r="H92">
            <v>0.83370694476914353</v>
          </cell>
          <cell r="I92">
            <v>0.25641311304051068</v>
          </cell>
          <cell r="J92">
            <v>0.16458222551804741</v>
          </cell>
          <cell r="K92">
            <v>0.69116162853472096</v>
          </cell>
          <cell r="L92">
            <v>1.8048858708882525</v>
          </cell>
          <cell r="M92">
            <v>1.7148757309643567</v>
          </cell>
          <cell r="N92">
            <v>2.4100852699552147</v>
          </cell>
          <cell r="O92">
            <v>45.348413539383216</v>
          </cell>
        </row>
        <row r="93">
          <cell r="A93" t="str">
            <v>Total Monthly Net S/T Interest</v>
          </cell>
          <cell r="C93">
            <v>1667.8513660269432</v>
          </cell>
          <cell r="D93">
            <v>1812.8205735054987</v>
          </cell>
          <cell r="E93">
            <v>1713.9727487234982</v>
          </cell>
          <cell r="F93">
            <v>1591.5197248372149</v>
          </cell>
          <cell r="G93">
            <v>202.53989492418546</v>
          </cell>
          <cell r="H93">
            <v>61.214859370437772</v>
          </cell>
          <cell r="I93">
            <v>39.012872670516188</v>
          </cell>
          <cell r="J93">
            <v>168.34724516896679</v>
          </cell>
          <cell r="K93">
            <v>425.71267316028445</v>
          </cell>
          <cell r="L93">
            <v>419.09131373888169</v>
          </cell>
          <cell r="M93">
            <v>569.25108446235356</v>
          </cell>
          <cell r="N93">
            <v>410.08449850065711</v>
          </cell>
          <cell r="O93">
            <v>6.9568227060498842</v>
          </cell>
        </row>
        <row r="95">
          <cell r="A95" t="str">
            <v>Interest Schedule</v>
          </cell>
          <cell r="C95">
            <v>37257</v>
          </cell>
          <cell r="D95">
            <v>37288</v>
          </cell>
          <cell r="E95">
            <v>37316</v>
          </cell>
          <cell r="F95">
            <v>37347</v>
          </cell>
          <cell r="G95">
            <v>37377</v>
          </cell>
          <cell r="H95">
            <v>37408</v>
          </cell>
          <cell r="I95">
            <v>37438</v>
          </cell>
          <cell r="J95">
            <v>37469</v>
          </cell>
          <cell r="K95">
            <v>37500</v>
          </cell>
          <cell r="L95">
            <v>37530</v>
          </cell>
          <cell r="M95">
            <v>37561</v>
          </cell>
          <cell r="N95">
            <v>37591</v>
          </cell>
          <cell r="O95" t="str">
            <v>Total 2002</v>
          </cell>
        </row>
        <row r="96">
          <cell r="A96" t="str">
            <v>Interest - L/T - Accrued</v>
          </cell>
          <cell r="C96">
            <v>-26.261154583333333</v>
          </cell>
          <cell r="D96">
            <v>-26.261154583333333</v>
          </cell>
          <cell r="E96">
            <v>-26.261154583333333</v>
          </cell>
          <cell r="F96">
            <v>-26.261154583333333</v>
          </cell>
          <cell r="G96">
            <v>-26.261154583333333</v>
          </cell>
          <cell r="H96">
            <v>-26.261154583333333</v>
          </cell>
          <cell r="I96">
            <v>-26.261154583333333</v>
          </cell>
          <cell r="J96">
            <v>-26.261154583333333</v>
          </cell>
          <cell r="K96">
            <v>-26.261154583333333</v>
          </cell>
          <cell r="L96">
            <v>-26.261154583333333</v>
          </cell>
          <cell r="M96">
            <v>-26.261154583333333</v>
          </cell>
          <cell r="N96">
            <v>-26.261154583333333</v>
          </cell>
          <cell r="O96">
            <v>-315.13385499999998</v>
          </cell>
        </row>
        <row r="97">
          <cell r="A97" t="str">
            <v>Interest - L/T - Scheduled</v>
          </cell>
          <cell r="C97">
            <v>-32.635374999999996</v>
          </cell>
          <cell r="D97">
            <v>-3.6259999999999999</v>
          </cell>
          <cell r="E97">
            <v>-21.856175000000004</v>
          </cell>
          <cell r="F97">
            <v>-33.407832499999991</v>
          </cell>
          <cell r="G97">
            <v>-50.020999999999994</v>
          </cell>
          <cell r="H97">
            <v>-19.048044999999998</v>
          </cell>
          <cell r="I97">
            <v>-32.545374999999993</v>
          </cell>
          <cell r="J97">
            <v>-4.3360000000000003</v>
          </cell>
          <cell r="K97">
            <v>-21.856175000000004</v>
          </cell>
          <cell r="L97">
            <v>-33.407832499999991</v>
          </cell>
          <cell r="M97">
            <v>-50.020999999999994</v>
          </cell>
          <cell r="N97">
            <v>-19.048044999999998</v>
          </cell>
          <cell r="O97">
            <v>-321.80885499999999</v>
          </cell>
        </row>
        <row r="98">
          <cell r="A98" t="str">
            <v>Interest - L/T - Initally Deferred, Paid Later</v>
          </cell>
          <cell r="C98">
            <v>0</v>
          </cell>
          <cell r="D98">
            <v>0</v>
          </cell>
          <cell r="E98">
            <v>0</v>
          </cell>
          <cell r="F98">
            <v>0</v>
          </cell>
          <cell r="O98">
            <v>0</v>
          </cell>
        </row>
        <row r="99">
          <cell r="A99" t="str">
            <v>Interest - L/T - Paid</v>
          </cell>
          <cell r="C99">
            <v>-32.635374999999996</v>
          </cell>
          <cell r="D99">
            <v>-3.6259999999999999</v>
          </cell>
          <cell r="E99">
            <v>-21.856175000000004</v>
          </cell>
          <cell r="F99">
            <v>-33.407832499999991</v>
          </cell>
          <cell r="G99">
            <v>-50.020999999999994</v>
          </cell>
          <cell r="H99">
            <v>-19.048044999999998</v>
          </cell>
          <cell r="I99">
            <v>-32.545374999999993</v>
          </cell>
          <cell r="J99">
            <v>-4.3360000000000003</v>
          </cell>
          <cell r="K99">
            <v>-21.856175000000004</v>
          </cell>
          <cell r="L99">
            <v>-33.407832499999991</v>
          </cell>
          <cell r="M99">
            <v>-50.020999999999994</v>
          </cell>
          <cell r="N99">
            <v>-19.048044999999998</v>
          </cell>
          <cell r="O99">
            <v>-321.80885499999999</v>
          </cell>
        </row>
        <row r="100">
          <cell r="A100" t="str">
            <v>Interest - S/T</v>
          </cell>
          <cell r="C100">
            <v>-10.041590833333334</v>
          </cell>
          <cell r="D100">
            <v>-7.0875000000000004</v>
          </cell>
          <cell r="E100">
            <v>-7.0875000000000004</v>
          </cell>
          <cell r="F100">
            <v>-7.0875000000000004</v>
          </cell>
          <cell r="G100">
            <v>-7.0875000000000004</v>
          </cell>
          <cell r="H100">
            <v>0</v>
          </cell>
          <cell r="I100">
            <v>0</v>
          </cell>
          <cell r="J100">
            <v>0</v>
          </cell>
          <cell r="K100">
            <v>0</v>
          </cell>
          <cell r="L100">
            <v>0</v>
          </cell>
          <cell r="M100">
            <v>0</v>
          </cell>
          <cell r="N100">
            <v>0</v>
          </cell>
          <cell r="O100">
            <v>-38.391590833333332</v>
          </cell>
        </row>
        <row r="101">
          <cell r="A101" t="str">
            <v>Cash Investment Income</v>
          </cell>
          <cell r="C101">
            <v>9.5725562564722289</v>
          </cell>
          <cell r="D101">
            <v>6.3990371530008945</v>
          </cell>
          <cell r="E101">
            <v>7.7012027571133475</v>
          </cell>
          <cell r="F101">
            <v>7.0412015587659651</v>
          </cell>
          <cell r="G101">
            <v>6.7587050303605363</v>
          </cell>
          <cell r="H101">
            <v>0.83370694476914353</v>
          </cell>
          <cell r="I101">
            <v>0.25641311304051068</v>
          </cell>
          <cell r="J101">
            <v>0.16458222551804741</v>
          </cell>
          <cell r="K101">
            <v>0.69116162853472096</v>
          </cell>
          <cell r="L101">
            <v>1.8048858708882525</v>
          </cell>
          <cell r="M101">
            <v>1.7148757309643567</v>
          </cell>
          <cell r="N101">
            <v>2.4100852699552147</v>
          </cell>
          <cell r="O101">
            <v>45.348413539383216</v>
          </cell>
        </row>
        <row r="102">
          <cell r="A102" t="str">
            <v>Total Interest Paid</v>
          </cell>
          <cell r="C102">
            <v>-33.104409576861102</v>
          </cell>
          <cell r="D102">
            <v>-4.3144628469991053</v>
          </cell>
          <cell r="E102">
            <v>-21.242472242886659</v>
          </cell>
          <cell r="F102">
            <v>-33.454130941234027</v>
          </cell>
          <cell r="G102">
            <v>-50.349794969639454</v>
          </cell>
          <cell r="H102">
            <v>-18.214338055230854</v>
          </cell>
          <cell r="I102">
            <v>-32.288961886959484</v>
          </cell>
          <cell r="J102">
            <v>-4.1714177744819532</v>
          </cell>
          <cell r="K102">
            <v>-21.165013371465282</v>
          </cell>
          <cell r="L102">
            <v>-31.602946629111738</v>
          </cell>
          <cell r="M102">
            <v>-48.306124269035635</v>
          </cell>
          <cell r="N102">
            <v>-16.637959730044784</v>
          </cell>
          <cell r="O102">
            <v>-314.85203229395012</v>
          </cell>
        </row>
        <row r="136">
          <cell r="A136" t="str">
            <v>Short Term Interest</v>
          </cell>
          <cell r="B136" t="str">
            <v>Year</v>
          </cell>
          <cell r="C136" t="str">
            <v xml:space="preserve">Jan </v>
          </cell>
          <cell r="D136" t="str">
            <v>Feb</v>
          </cell>
          <cell r="E136" t="str">
            <v>Mar</v>
          </cell>
          <cell r="F136" t="str">
            <v>Apr</v>
          </cell>
          <cell r="G136" t="str">
            <v>May</v>
          </cell>
          <cell r="H136" t="str">
            <v>Jun</v>
          </cell>
          <cell r="I136" t="str">
            <v>Jul</v>
          </cell>
          <cell r="J136" t="str">
            <v>Aug</v>
          </cell>
          <cell r="K136" t="str">
            <v>Sep</v>
          </cell>
          <cell r="L136" t="str">
            <v>Oct</v>
          </cell>
          <cell r="M136" t="str">
            <v>Nov</v>
          </cell>
          <cell r="N136" t="str">
            <v>Dec</v>
          </cell>
          <cell r="O136" t="str">
            <v>Total</v>
          </cell>
        </row>
        <row r="137">
          <cell r="A137" t="str">
            <v>Days in a month</v>
          </cell>
          <cell r="B137">
            <v>2003</v>
          </cell>
          <cell r="C137">
            <v>31</v>
          </cell>
          <cell r="D137">
            <v>28</v>
          </cell>
          <cell r="E137">
            <v>31</v>
          </cell>
          <cell r="F137">
            <v>30</v>
          </cell>
          <cell r="G137">
            <v>31</v>
          </cell>
          <cell r="H137">
            <v>30</v>
          </cell>
          <cell r="I137">
            <v>31</v>
          </cell>
          <cell r="J137">
            <v>31</v>
          </cell>
          <cell r="K137">
            <v>30</v>
          </cell>
          <cell r="L137">
            <v>31</v>
          </cell>
          <cell r="M137">
            <v>30</v>
          </cell>
          <cell r="N137">
            <v>31</v>
          </cell>
          <cell r="O137">
            <v>365</v>
          </cell>
        </row>
        <row r="138">
          <cell r="A138" t="str">
            <v>Applicable Rates</v>
          </cell>
          <cell r="B138" t="str">
            <v>Base</v>
          </cell>
        </row>
        <row r="139">
          <cell r="A139" t="str">
            <v>ECN</v>
          </cell>
          <cell r="C139">
            <v>0.08</v>
          </cell>
          <cell r="D139">
            <v>0.08</v>
          </cell>
          <cell r="E139">
            <v>0.08</v>
          </cell>
          <cell r="F139">
            <v>0.08</v>
          </cell>
          <cell r="G139">
            <v>0.08</v>
          </cell>
          <cell r="H139">
            <v>0.08</v>
          </cell>
          <cell r="I139">
            <v>0.08</v>
          </cell>
          <cell r="J139">
            <v>0.08</v>
          </cell>
          <cell r="K139">
            <v>0.08</v>
          </cell>
          <cell r="L139">
            <v>0.08</v>
          </cell>
          <cell r="M139">
            <v>0.08</v>
          </cell>
          <cell r="N139">
            <v>0.08</v>
          </cell>
        </row>
        <row r="140">
          <cell r="A140" t="str">
            <v>Commercial Papers</v>
          </cell>
          <cell r="B140" t="str">
            <v>Cost</v>
          </cell>
          <cell r="C140">
            <v>6.6799999999999998E-2</v>
          </cell>
          <cell r="D140">
            <v>6.6799999999999998E-2</v>
          </cell>
          <cell r="E140">
            <v>6.6799999999999998E-2</v>
          </cell>
          <cell r="F140">
            <v>6.6799999999999998E-2</v>
          </cell>
          <cell r="G140">
            <v>6.6799999999999998E-2</v>
          </cell>
          <cell r="H140">
            <v>6.6799999999999998E-2</v>
          </cell>
          <cell r="I140">
            <v>6.6799999999999998E-2</v>
          </cell>
          <cell r="J140">
            <v>6.6799999999999998E-2</v>
          </cell>
          <cell r="K140">
            <v>6.6799999999999998E-2</v>
          </cell>
          <cell r="L140">
            <v>6.6799999999999998E-2</v>
          </cell>
          <cell r="M140">
            <v>6.6799999999999998E-2</v>
          </cell>
          <cell r="N140">
            <v>6.6799999999999998E-2</v>
          </cell>
        </row>
        <row r="141">
          <cell r="A141" t="str">
            <v>Bridge Interest (Libor + 350 bp)</v>
          </cell>
          <cell r="B141" t="str">
            <v>Libor</v>
          </cell>
          <cell r="C141">
            <v>0.12</v>
          </cell>
          <cell r="D141">
            <v>0.12</v>
          </cell>
          <cell r="E141">
            <v>0.12</v>
          </cell>
          <cell r="F141">
            <v>0.12</v>
          </cell>
          <cell r="G141">
            <v>0.12</v>
          </cell>
          <cell r="H141">
            <v>0.12</v>
          </cell>
          <cell r="I141">
            <v>0.12</v>
          </cell>
          <cell r="J141">
            <v>0.12</v>
          </cell>
          <cell r="K141">
            <v>0.12</v>
          </cell>
          <cell r="L141">
            <v>0.12</v>
          </cell>
          <cell r="M141">
            <v>0.12</v>
          </cell>
          <cell r="N141">
            <v>0.12</v>
          </cell>
        </row>
        <row r="142">
          <cell r="A142" t="str">
            <v>Bank Loans</v>
          </cell>
          <cell r="B142" t="str">
            <v>Libor/Prime</v>
          </cell>
          <cell r="C142">
            <v>6.7500000000000004E-2</v>
          </cell>
          <cell r="D142">
            <v>6.7500000000000004E-2</v>
          </cell>
          <cell r="E142">
            <v>6.7500000000000004E-2</v>
          </cell>
          <cell r="F142">
            <v>6.7500000000000004E-2</v>
          </cell>
          <cell r="G142">
            <v>6.7500000000000004E-2</v>
          </cell>
          <cell r="H142">
            <v>6.7500000000000004E-2</v>
          </cell>
          <cell r="I142">
            <v>6.7500000000000004E-2</v>
          </cell>
          <cell r="J142">
            <v>6.7500000000000004E-2</v>
          </cell>
          <cell r="K142">
            <v>6.7500000000000004E-2</v>
          </cell>
          <cell r="L142">
            <v>6.7500000000000004E-2</v>
          </cell>
          <cell r="M142">
            <v>6.7500000000000004E-2</v>
          </cell>
          <cell r="N142">
            <v>6.7500000000000004E-2</v>
          </cell>
        </row>
        <row r="143">
          <cell r="A143" t="str">
            <v>Interest On Income</v>
          </cell>
          <cell r="B143" t="str">
            <v>Libor</v>
          </cell>
          <cell r="C143">
            <v>0.05</v>
          </cell>
          <cell r="D143">
            <v>0.05</v>
          </cell>
          <cell r="E143">
            <v>0.05</v>
          </cell>
          <cell r="F143">
            <v>0.05</v>
          </cell>
          <cell r="G143">
            <v>0.05</v>
          </cell>
          <cell r="H143">
            <v>0.05</v>
          </cell>
          <cell r="I143">
            <v>0.05</v>
          </cell>
          <cell r="J143">
            <v>0.05</v>
          </cell>
          <cell r="K143">
            <v>0.05</v>
          </cell>
          <cell r="L143">
            <v>0.05</v>
          </cell>
          <cell r="M143">
            <v>0.05</v>
          </cell>
          <cell r="N143">
            <v>0.05</v>
          </cell>
        </row>
        <row r="144">
          <cell r="A144" t="str">
            <v>Outstanding Short Term Debt</v>
          </cell>
        </row>
        <row r="145">
          <cell r="A145" t="str">
            <v>ECN</v>
          </cell>
          <cell r="O145">
            <v>0</v>
          </cell>
        </row>
        <row r="146">
          <cell r="A146" t="str">
            <v>Commercial Papers</v>
          </cell>
          <cell r="B146">
            <v>0</v>
          </cell>
          <cell r="C146">
            <v>0</v>
          </cell>
          <cell r="D146">
            <v>0</v>
          </cell>
          <cell r="E146">
            <v>0</v>
          </cell>
          <cell r="F146">
            <v>0</v>
          </cell>
          <cell r="G146">
            <v>0</v>
          </cell>
          <cell r="H146">
            <v>0</v>
          </cell>
          <cell r="I146">
            <v>0</v>
          </cell>
          <cell r="J146">
            <v>0</v>
          </cell>
          <cell r="K146">
            <v>0</v>
          </cell>
          <cell r="L146">
            <v>0</v>
          </cell>
          <cell r="M146">
            <v>0</v>
          </cell>
          <cell r="N146">
            <v>0</v>
          </cell>
          <cell r="O146">
            <v>0</v>
          </cell>
        </row>
        <row r="147">
          <cell r="A147" t="str">
            <v>Bridge Interest (Libor + 350 bp)</v>
          </cell>
          <cell r="B147">
            <v>0</v>
          </cell>
          <cell r="C147">
            <v>0</v>
          </cell>
          <cell r="D147">
            <v>0</v>
          </cell>
          <cell r="E147">
            <v>0</v>
          </cell>
          <cell r="F147">
            <v>0</v>
          </cell>
          <cell r="G147">
            <v>0</v>
          </cell>
          <cell r="H147">
            <v>0</v>
          </cell>
          <cell r="I147">
            <v>0</v>
          </cell>
          <cell r="J147">
            <v>0</v>
          </cell>
          <cell r="K147">
            <v>0</v>
          </cell>
          <cell r="L147">
            <v>0</v>
          </cell>
          <cell r="M147">
            <v>0</v>
          </cell>
          <cell r="N147">
            <v>0</v>
          </cell>
          <cell r="O147">
            <v>0</v>
          </cell>
        </row>
        <row r="148">
          <cell r="A148" t="str">
            <v>Bank Loans</v>
          </cell>
          <cell r="B148">
            <v>0</v>
          </cell>
          <cell r="C148">
            <v>0</v>
          </cell>
          <cell r="D148">
            <v>0</v>
          </cell>
          <cell r="E148">
            <v>0</v>
          </cell>
          <cell r="F148">
            <v>0</v>
          </cell>
          <cell r="G148">
            <v>0</v>
          </cell>
          <cell r="H148">
            <v>0</v>
          </cell>
          <cell r="I148">
            <v>0</v>
          </cell>
          <cell r="J148">
            <v>0</v>
          </cell>
          <cell r="K148">
            <v>0</v>
          </cell>
          <cell r="L148">
            <v>0</v>
          </cell>
          <cell r="M148">
            <v>0</v>
          </cell>
          <cell r="N148">
            <v>0</v>
          </cell>
          <cell r="O148">
            <v>0</v>
          </cell>
        </row>
        <row r="149">
          <cell r="A149" t="str">
            <v>Interest Expense/Income</v>
          </cell>
        </row>
        <row r="150">
          <cell r="A150" t="str">
            <v>ECN</v>
          </cell>
          <cell r="B150" t="str">
            <v>Months</v>
          </cell>
          <cell r="C150">
            <v>0</v>
          </cell>
          <cell r="D150">
            <v>0</v>
          </cell>
          <cell r="E150">
            <v>0</v>
          </cell>
          <cell r="F150">
            <v>0</v>
          </cell>
          <cell r="G150">
            <v>0</v>
          </cell>
          <cell r="H150">
            <v>0</v>
          </cell>
          <cell r="I150">
            <v>0</v>
          </cell>
          <cell r="J150">
            <v>0</v>
          </cell>
          <cell r="K150">
            <v>0</v>
          </cell>
          <cell r="L150">
            <v>0</v>
          </cell>
          <cell r="M150">
            <v>0</v>
          </cell>
          <cell r="N150">
            <v>0</v>
          </cell>
          <cell r="O150">
            <v>0</v>
          </cell>
        </row>
        <row r="151">
          <cell r="A151" t="str">
            <v>Commercial Papers</v>
          </cell>
          <cell r="B151" t="str">
            <v>Months</v>
          </cell>
          <cell r="C151">
            <v>0</v>
          </cell>
          <cell r="D151">
            <v>0</v>
          </cell>
          <cell r="E151">
            <v>0</v>
          </cell>
          <cell r="F151">
            <v>0</v>
          </cell>
          <cell r="G151">
            <v>0</v>
          </cell>
          <cell r="H151">
            <v>0</v>
          </cell>
          <cell r="I151">
            <v>0</v>
          </cell>
          <cell r="J151">
            <v>0</v>
          </cell>
          <cell r="K151">
            <v>0</v>
          </cell>
          <cell r="L151">
            <v>0</v>
          </cell>
          <cell r="M151">
            <v>0</v>
          </cell>
          <cell r="N151">
            <v>0</v>
          </cell>
          <cell r="O151">
            <v>0</v>
          </cell>
        </row>
        <row r="152">
          <cell r="A152" t="str">
            <v>Bridge Interest (Libor + 350 bp)</v>
          </cell>
          <cell r="B152" t="str">
            <v>Months</v>
          </cell>
          <cell r="C152">
            <v>0</v>
          </cell>
          <cell r="D152">
            <v>0</v>
          </cell>
          <cell r="E152">
            <v>0</v>
          </cell>
          <cell r="F152">
            <v>0</v>
          </cell>
          <cell r="G152">
            <v>0</v>
          </cell>
          <cell r="H152">
            <v>0</v>
          </cell>
          <cell r="I152">
            <v>0</v>
          </cell>
          <cell r="J152">
            <v>0</v>
          </cell>
          <cell r="K152">
            <v>0</v>
          </cell>
          <cell r="L152">
            <v>0</v>
          </cell>
          <cell r="M152">
            <v>0</v>
          </cell>
          <cell r="N152">
            <v>0</v>
          </cell>
          <cell r="O152">
            <v>0</v>
          </cell>
        </row>
        <row r="153">
          <cell r="A153" t="str">
            <v>Bank Loans</v>
          </cell>
          <cell r="B153" t="str">
            <v>Months</v>
          </cell>
          <cell r="C153">
            <v>0</v>
          </cell>
          <cell r="D153">
            <v>0</v>
          </cell>
          <cell r="E153">
            <v>0</v>
          </cell>
          <cell r="F153">
            <v>0</v>
          </cell>
          <cell r="G153">
            <v>0</v>
          </cell>
          <cell r="H153">
            <v>0</v>
          </cell>
          <cell r="I153">
            <v>0</v>
          </cell>
          <cell r="J153">
            <v>0</v>
          </cell>
          <cell r="K153">
            <v>0</v>
          </cell>
          <cell r="L153">
            <v>0</v>
          </cell>
          <cell r="M153">
            <v>0</v>
          </cell>
          <cell r="N153">
            <v>0</v>
          </cell>
          <cell r="O153">
            <v>0</v>
          </cell>
        </row>
        <row r="154">
          <cell r="A154" t="str">
            <v>Total Monthly S/T Interest</v>
          </cell>
          <cell r="C154">
            <v>0</v>
          </cell>
          <cell r="D154">
            <v>0</v>
          </cell>
          <cell r="E154">
            <v>0</v>
          </cell>
          <cell r="F154">
            <v>0</v>
          </cell>
          <cell r="G154">
            <v>0</v>
          </cell>
          <cell r="H154">
            <v>0</v>
          </cell>
          <cell r="I154">
            <v>0</v>
          </cell>
          <cell r="J154">
            <v>0</v>
          </cell>
          <cell r="K154">
            <v>0</v>
          </cell>
          <cell r="L154">
            <v>0</v>
          </cell>
          <cell r="M154">
            <v>0</v>
          </cell>
          <cell r="N154">
            <v>0</v>
          </cell>
          <cell r="O154">
            <v>0</v>
          </cell>
        </row>
        <row r="155">
          <cell r="A155" t="str">
            <v>Ending Cash</v>
          </cell>
          <cell r="B155">
            <v>407.67441323070187</v>
          </cell>
          <cell r="C155">
            <v>370.63586206091969</v>
          </cell>
          <cell r="D155">
            <v>426.28217657057132</v>
          </cell>
          <cell r="E155">
            <v>180.64527427580907</v>
          </cell>
          <cell r="F155">
            <v>97.296305709182221</v>
          </cell>
          <cell r="G155">
            <v>124.44618240427957</v>
          </cell>
          <cell r="H155">
            <v>222.57787161297327</v>
          </cell>
          <cell r="I155">
            <v>284.78248761590157</v>
          </cell>
          <cell r="J155">
            <v>478.11172607503079</v>
          </cell>
          <cell r="K155">
            <v>507.93336249462618</v>
          </cell>
          <cell r="L155">
            <v>1183.7212023488446</v>
          </cell>
          <cell r="M155">
            <v>431.39660459838819</v>
          </cell>
          <cell r="N155">
            <v>0.51811069646566921</v>
          </cell>
        </row>
        <row r="156">
          <cell r="A156" t="str">
            <v>Interest On Income</v>
          </cell>
          <cell r="B156" t="str">
            <v>Days</v>
          </cell>
          <cell r="C156">
            <v>1.7312201109796928</v>
          </cell>
          <cell r="D156">
            <v>1.4216170051651715</v>
          </cell>
          <cell r="E156">
            <v>1.8102393799572207</v>
          </cell>
          <cell r="F156">
            <v>0.74237783948962632</v>
          </cell>
          <cell r="G156">
            <v>0.41317609273762318</v>
          </cell>
          <cell r="H156">
            <v>0.51142266741484754</v>
          </cell>
          <cell r="I156">
            <v>0.94519370137016057</v>
          </cell>
          <cell r="J156">
            <v>1.2093502898757464</v>
          </cell>
          <cell r="K156">
            <v>1.9648427098973869</v>
          </cell>
          <cell r="L156">
            <v>2.156977292785399</v>
          </cell>
          <cell r="M156">
            <v>4.8646076808856629</v>
          </cell>
          <cell r="N156">
            <v>1.8319581839109635</v>
          </cell>
          <cell r="O156">
            <v>19.6029829544695</v>
          </cell>
        </row>
        <row r="157">
          <cell r="A157" t="str">
            <v>Total Monthly Net S/T Interest</v>
          </cell>
          <cell r="C157">
            <v>372.36708217189937</v>
          </cell>
          <cell r="D157">
            <v>427.70379357573648</v>
          </cell>
          <cell r="E157">
            <v>182.45551365576628</v>
          </cell>
          <cell r="F157">
            <v>98.038683548671841</v>
          </cell>
          <cell r="G157">
            <v>124.8593584970172</v>
          </cell>
          <cell r="H157">
            <v>223.08929428038812</v>
          </cell>
          <cell r="I157">
            <v>285.72768131727173</v>
          </cell>
          <cell r="J157">
            <v>479.32107636490656</v>
          </cell>
          <cell r="K157">
            <v>509.89820520452355</v>
          </cell>
          <cell r="L157">
            <v>1185.8781796416299</v>
          </cell>
          <cell r="M157">
            <v>436.26121227927388</v>
          </cell>
          <cell r="N157">
            <v>2.3500688803766328</v>
          </cell>
          <cell r="O157">
            <v>19.6029829544695</v>
          </cell>
        </row>
        <row r="159">
          <cell r="A159" t="str">
            <v>Interest Schedule</v>
          </cell>
          <cell r="C159">
            <v>37622</v>
          </cell>
          <cell r="D159">
            <v>37653</v>
          </cell>
          <cell r="E159">
            <v>37681</v>
          </cell>
          <cell r="F159">
            <v>37712</v>
          </cell>
          <cell r="G159">
            <v>37742</v>
          </cell>
          <cell r="H159">
            <v>37773</v>
          </cell>
          <cell r="I159">
            <v>37803</v>
          </cell>
          <cell r="J159">
            <v>37834</v>
          </cell>
          <cell r="K159">
            <v>37865</v>
          </cell>
          <cell r="L159">
            <v>37895</v>
          </cell>
          <cell r="M159">
            <v>37926</v>
          </cell>
          <cell r="N159">
            <v>37956</v>
          </cell>
          <cell r="O159" t="str">
            <v>Total 2003</v>
          </cell>
        </row>
        <row r="160">
          <cell r="A160" t="str">
            <v>Interest - L/T - Accrued</v>
          </cell>
          <cell r="C160">
            <v>-23.486154583333331</v>
          </cell>
          <cell r="D160">
            <v>-23.486154583333331</v>
          </cell>
          <cell r="E160">
            <v>-23.486154583333331</v>
          </cell>
          <cell r="F160">
            <v>-23.486154583333331</v>
          </cell>
          <cell r="G160">
            <v>-23.486154583333331</v>
          </cell>
          <cell r="H160">
            <v>-26.195154583333331</v>
          </cell>
          <cell r="I160">
            <v>-25.544112916666666</v>
          </cell>
          <cell r="J160">
            <v>-25.544112916666666</v>
          </cell>
          <cell r="K160">
            <v>-25.544112916666666</v>
          </cell>
          <cell r="L160">
            <v>-25.544112916666666</v>
          </cell>
          <cell r="M160">
            <v>-25.544112916666666</v>
          </cell>
          <cell r="N160">
            <v>-25.544112916666666</v>
          </cell>
          <cell r="O160">
            <v>-296.89060500000005</v>
          </cell>
        </row>
        <row r="161">
          <cell r="A161" t="str">
            <v>Interest - L/T - Scheduled</v>
          </cell>
          <cell r="C161">
            <v>-32.545374999999993</v>
          </cell>
          <cell r="D161">
            <v>-4.3360000000000003</v>
          </cell>
          <cell r="E161">
            <v>-21.856175000000004</v>
          </cell>
          <cell r="F161">
            <v>-27.782832499999994</v>
          </cell>
          <cell r="G161">
            <v>-39.535999999999994</v>
          </cell>
          <cell r="H161">
            <v>-19.048044999999998</v>
          </cell>
          <cell r="I161">
            <v>-32.545374999999993</v>
          </cell>
          <cell r="J161">
            <v>-4.3360000000000003</v>
          </cell>
          <cell r="K161">
            <v>-21.856175000000004</v>
          </cell>
          <cell r="L161">
            <v>-27.782832499999994</v>
          </cell>
          <cell r="M161">
            <v>-39.535999999999994</v>
          </cell>
          <cell r="N161">
            <v>-31.395795000000003</v>
          </cell>
          <cell r="O161">
            <v>-302.55660499999999</v>
          </cell>
        </row>
        <row r="162">
          <cell r="A162" t="str">
            <v>Interest - L/T - Initally Deferred, Paid Later</v>
          </cell>
          <cell r="O162">
            <v>0</v>
          </cell>
        </row>
        <row r="163">
          <cell r="A163" t="str">
            <v>Interest - L/T - Paid</v>
          </cell>
          <cell r="C163">
            <v>-32.545374999999993</v>
          </cell>
          <cell r="D163">
            <v>-4.3360000000000003</v>
          </cell>
          <cell r="E163">
            <v>-21.856175000000004</v>
          </cell>
          <cell r="F163">
            <v>-27.782832499999994</v>
          </cell>
          <cell r="G163">
            <v>-39.535999999999994</v>
          </cell>
          <cell r="H163">
            <v>-19.048044999999998</v>
          </cell>
          <cell r="I163">
            <v>-32.545374999999993</v>
          </cell>
          <cell r="J163">
            <v>-4.3360000000000003</v>
          </cell>
          <cell r="K163">
            <v>-21.856175000000004</v>
          </cell>
          <cell r="L163">
            <v>-27.782832499999994</v>
          </cell>
          <cell r="M163">
            <v>-39.535999999999994</v>
          </cell>
          <cell r="N163">
            <v>-31.395795000000003</v>
          </cell>
          <cell r="O163">
            <v>-302.55660499999999</v>
          </cell>
        </row>
        <row r="164">
          <cell r="A164" t="str">
            <v>Interest - S/T</v>
          </cell>
          <cell r="C164">
            <v>0</v>
          </cell>
          <cell r="D164">
            <v>0</v>
          </cell>
          <cell r="E164">
            <v>0</v>
          </cell>
          <cell r="F164">
            <v>0</v>
          </cell>
          <cell r="G164">
            <v>0</v>
          </cell>
          <cell r="H164">
            <v>0</v>
          </cell>
          <cell r="I164">
            <v>0</v>
          </cell>
          <cell r="J164">
            <v>0</v>
          </cell>
          <cell r="K164">
            <v>0</v>
          </cell>
          <cell r="L164">
            <v>0</v>
          </cell>
          <cell r="M164">
            <v>0</v>
          </cell>
          <cell r="N164">
            <v>0</v>
          </cell>
          <cell r="O164">
            <v>0</v>
          </cell>
        </row>
        <row r="165">
          <cell r="A165" t="str">
            <v>Cash Investment Income</v>
          </cell>
          <cell r="C165">
            <v>1.7312201109796928</v>
          </cell>
          <cell r="D165">
            <v>1.4216170051651715</v>
          </cell>
          <cell r="E165">
            <v>1.8102393799572207</v>
          </cell>
          <cell r="F165">
            <v>0.74237783948962632</v>
          </cell>
          <cell r="G165">
            <v>0.41317609273762318</v>
          </cell>
          <cell r="H165">
            <v>0.51142266741484754</v>
          </cell>
          <cell r="I165">
            <v>0.94519370137016057</v>
          </cell>
          <cell r="J165">
            <v>1.2093502898757464</v>
          </cell>
          <cell r="K165">
            <v>1.9648427098973869</v>
          </cell>
          <cell r="L165">
            <v>2.156977292785399</v>
          </cell>
          <cell r="M165">
            <v>4.8646076808856629</v>
          </cell>
          <cell r="N165">
            <v>1.8319581839109635</v>
          </cell>
          <cell r="O165">
            <v>19.6029829544695</v>
          </cell>
        </row>
        <row r="166">
          <cell r="A166" t="str">
            <v>Total Interest Paid</v>
          </cell>
          <cell r="C166">
            <v>-30.814154889020301</v>
          </cell>
          <cell r="D166">
            <v>-2.9143829948348285</v>
          </cell>
          <cell r="E166">
            <v>-20.045935620042783</v>
          </cell>
          <cell r="F166">
            <v>-27.040454660510367</v>
          </cell>
          <cell r="G166">
            <v>-39.122823907262372</v>
          </cell>
          <cell r="H166">
            <v>-18.53662233258515</v>
          </cell>
          <cell r="I166">
            <v>-31.600181298629831</v>
          </cell>
          <cell r="J166">
            <v>-3.1266497101242541</v>
          </cell>
          <cell r="K166">
            <v>-19.891332290102618</v>
          </cell>
          <cell r="L166">
            <v>-25.625855207214595</v>
          </cell>
          <cell r="M166">
            <v>-34.671392319114332</v>
          </cell>
          <cell r="N166">
            <v>-29.56383681608904</v>
          </cell>
          <cell r="O166">
            <v>-282.95362204553049</v>
          </cell>
        </row>
      </sheetData>
      <sheetData sheetId="17" refreshError="1">
        <row r="6">
          <cell r="B6" t="str">
            <v>2001 Estimate</v>
          </cell>
          <cell r="C6" t="str">
            <v>2001 Estimate</v>
          </cell>
          <cell r="O6" t="str">
            <v>V5</v>
          </cell>
          <cell r="P6" t="str">
            <v>V5b - V5</v>
          </cell>
        </row>
        <row r="7">
          <cell r="A7" t="str">
            <v>Component</v>
          </cell>
          <cell r="B7" t="str">
            <v>January</v>
          </cell>
          <cell r="C7" t="str">
            <v>February</v>
          </cell>
          <cell r="D7" t="str">
            <v>March</v>
          </cell>
          <cell r="E7" t="str">
            <v>April</v>
          </cell>
          <cell r="F7" t="str">
            <v>May</v>
          </cell>
          <cell r="G7" t="str">
            <v>June</v>
          </cell>
          <cell r="H7" t="str">
            <v>July</v>
          </cell>
          <cell r="I7" t="str">
            <v>August</v>
          </cell>
          <cell r="J7" t="str">
            <v>September</v>
          </cell>
          <cell r="K7" t="str">
            <v>October</v>
          </cell>
          <cell r="L7" t="str">
            <v>November</v>
          </cell>
          <cell r="M7" t="str">
            <v>December</v>
          </cell>
          <cell r="N7" t="str">
            <v>Total V6</v>
          </cell>
          <cell r="O7" t="str">
            <v>Total</v>
          </cell>
          <cell r="P7" t="str">
            <v>Difference</v>
          </cell>
        </row>
        <row r="8">
          <cell r="A8" t="str">
            <v>RMR</v>
          </cell>
          <cell r="B8">
            <v>19493</v>
          </cell>
          <cell r="C8">
            <v>8311</v>
          </cell>
          <cell r="D8">
            <v>12613</v>
          </cell>
          <cell r="E8">
            <v>6165</v>
          </cell>
          <cell r="F8">
            <v>3295.9433333333332</v>
          </cell>
          <cell r="G8">
            <v>3295.9433333333332</v>
          </cell>
          <cell r="H8">
            <v>3295.9433333333332</v>
          </cell>
          <cell r="I8">
            <v>3295.9433333333332</v>
          </cell>
          <cell r="J8">
            <v>3295.9433333333332</v>
          </cell>
          <cell r="K8">
            <v>3295.9433333333332</v>
          </cell>
          <cell r="L8">
            <v>3295.9433333333332</v>
          </cell>
          <cell r="M8">
            <v>3295.9433333333332</v>
          </cell>
          <cell r="N8">
            <v>72949.546666666676</v>
          </cell>
          <cell r="O8">
            <v>39551</v>
          </cell>
        </row>
        <row r="10">
          <cell r="A10" t="str">
            <v>QF Payments:</v>
          </cell>
          <cell r="D10" t="str">
            <v>Mar-Includes 2 month QF</v>
          </cell>
          <cell r="N10" t="str">
            <v>$ QF Update per QF Resources 5-15 (WOOD, Malin)</v>
          </cell>
        </row>
        <row r="11">
          <cell r="A11" t="str">
            <v xml:space="preserve">    QF Energy and Capacity Costs</v>
          </cell>
          <cell r="B11">
            <v>326051.77333</v>
          </cell>
          <cell r="C11">
            <v>347548.18907999998</v>
          </cell>
          <cell r="D11">
            <v>481544.69756</v>
          </cell>
          <cell r="E11">
            <v>205949</v>
          </cell>
          <cell r="F11">
            <v>243554.18051000003</v>
          </cell>
          <cell r="G11">
            <v>341598.79709236673</v>
          </cell>
          <cell r="H11">
            <v>238127.34207596176</v>
          </cell>
          <cell r="I11">
            <v>299811.65987164248</v>
          </cell>
          <cell r="J11">
            <v>260574.31276936867</v>
          </cell>
          <cell r="K11">
            <v>145222.58517220267</v>
          </cell>
          <cell r="L11">
            <v>128508.01043646457</v>
          </cell>
          <cell r="M11">
            <v>127700.60411758481</v>
          </cell>
          <cell r="N11">
            <v>3146191.152015592</v>
          </cell>
          <cell r="O11">
            <v>3424653</v>
          </cell>
          <cell r="P11">
            <v>-278461.84798440803</v>
          </cell>
        </row>
        <row r="12">
          <cell r="A12" t="str">
            <v xml:space="preserve">    QF Buyouts</v>
          </cell>
          <cell r="B12">
            <v>20395</v>
          </cell>
          <cell r="C12">
            <v>3587</v>
          </cell>
          <cell r="D12">
            <v>6712</v>
          </cell>
          <cell r="E12">
            <v>20395</v>
          </cell>
          <cell r="F12">
            <v>3622.9269399999998</v>
          </cell>
          <cell r="G12">
            <v>6812.8475600000002</v>
          </cell>
          <cell r="H12">
            <v>20394.731189999999</v>
          </cell>
          <cell r="I12">
            <v>3586.8571899999997</v>
          </cell>
          <cell r="J12">
            <v>6711.8571899999997</v>
          </cell>
          <cell r="K12">
            <v>20394.731189999999</v>
          </cell>
          <cell r="L12">
            <v>3586.8571899999997</v>
          </cell>
          <cell r="M12">
            <v>7024.3571899999997</v>
          </cell>
          <cell r="N12">
            <v>123224.16563999996</v>
          </cell>
          <cell r="O12">
            <v>123088</v>
          </cell>
          <cell r="P12">
            <v>136.16563999996288</v>
          </cell>
        </row>
        <row r="13">
          <cell r="A13" t="str">
            <v xml:space="preserve">    Shareholder Incentives</v>
          </cell>
          <cell r="C13">
            <v>0</v>
          </cell>
          <cell r="D13">
            <v>0</v>
          </cell>
          <cell r="E13">
            <v>0</v>
          </cell>
          <cell r="F13">
            <v>0</v>
          </cell>
          <cell r="G13">
            <v>0</v>
          </cell>
          <cell r="H13">
            <v>0</v>
          </cell>
          <cell r="I13">
            <v>0</v>
          </cell>
          <cell r="J13">
            <v>0</v>
          </cell>
          <cell r="K13">
            <v>0</v>
          </cell>
          <cell r="L13">
            <v>0</v>
          </cell>
          <cell r="M13">
            <v>0</v>
          </cell>
          <cell r="N13">
            <v>0</v>
          </cell>
          <cell r="P13">
            <v>0</v>
          </cell>
        </row>
        <row r="14">
          <cell r="A14" t="str">
            <v xml:space="preserve">    Scheduling, Dispatch &amp; Admin</v>
          </cell>
          <cell r="B14">
            <v>70</v>
          </cell>
          <cell r="C14">
            <v>70</v>
          </cell>
          <cell r="D14">
            <v>70</v>
          </cell>
          <cell r="E14">
            <v>70</v>
          </cell>
          <cell r="F14">
            <v>70</v>
          </cell>
          <cell r="G14">
            <v>70</v>
          </cell>
          <cell r="H14">
            <v>70</v>
          </cell>
          <cell r="I14">
            <v>70</v>
          </cell>
          <cell r="J14">
            <v>70</v>
          </cell>
          <cell r="K14">
            <v>70</v>
          </cell>
          <cell r="L14">
            <v>70</v>
          </cell>
          <cell r="M14">
            <v>70</v>
          </cell>
          <cell r="N14">
            <v>840</v>
          </cell>
          <cell r="O14">
            <v>840</v>
          </cell>
          <cell r="P14">
            <v>0</v>
          </cell>
        </row>
        <row r="15">
          <cell r="A15" t="str">
            <v xml:space="preserve">    Subtotal</v>
          </cell>
          <cell r="B15">
            <v>346516.77333</v>
          </cell>
          <cell r="C15">
            <v>351205.18907999998</v>
          </cell>
          <cell r="D15">
            <v>488326.69756</v>
          </cell>
          <cell r="E15">
            <v>226414</v>
          </cell>
          <cell r="F15">
            <v>247247.10745000004</v>
          </cell>
          <cell r="G15">
            <v>348481.64465236675</v>
          </cell>
          <cell r="H15">
            <v>258592.07326596175</v>
          </cell>
          <cell r="I15">
            <v>303468.51706164249</v>
          </cell>
          <cell r="J15">
            <v>267356.16995936865</v>
          </cell>
          <cell r="K15">
            <v>165687.31636220266</v>
          </cell>
          <cell r="L15">
            <v>132164.86762646458</v>
          </cell>
          <cell r="M15">
            <v>134794.9613075848</v>
          </cell>
          <cell r="N15">
            <v>3270255.3176555918</v>
          </cell>
          <cell r="O15">
            <v>3548581</v>
          </cell>
          <cell r="P15">
            <v>-278325.68234440824</v>
          </cell>
        </row>
        <row r="17">
          <cell r="A17" t="str">
            <v>Bilateral Contract Costs:</v>
          </cell>
          <cell r="N17" t="str">
            <v>Interutitily per Sean Baker</v>
          </cell>
        </row>
        <row r="18">
          <cell r="A18" t="str">
            <v xml:space="preserve">    Interutility Net Contract Costs</v>
          </cell>
          <cell r="B18">
            <v>-25590</v>
          </cell>
          <cell r="C18">
            <v>58879</v>
          </cell>
          <cell r="D18">
            <v>24814</v>
          </cell>
          <cell r="E18">
            <v>49659</v>
          </cell>
          <cell r="F18">
            <v>7520.7479999999996</v>
          </cell>
          <cell r="G18">
            <v>7888.1279999999997</v>
          </cell>
          <cell r="H18">
            <v>8880.4330000000009</v>
          </cell>
          <cell r="I18">
            <v>8895.8289999999997</v>
          </cell>
          <cell r="J18">
            <v>9203.2150000000001</v>
          </cell>
          <cell r="K18">
            <v>10808.152</v>
          </cell>
          <cell r="L18">
            <v>8726.9740000000002</v>
          </cell>
          <cell r="M18">
            <v>8943.0519999999997</v>
          </cell>
          <cell r="N18">
            <v>178628.53099999996</v>
          </cell>
          <cell r="O18">
            <v>112609</v>
          </cell>
          <cell r="P18">
            <v>66019.530999999959</v>
          </cell>
        </row>
        <row r="19">
          <cell r="A19" t="str">
            <v xml:space="preserve">    Bilateral Contract Costs</v>
          </cell>
          <cell r="B19">
            <v>29064</v>
          </cell>
          <cell r="C19">
            <v>11752</v>
          </cell>
          <cell r="D19">
            <v>13032</v>
          </cell>
          <cell r="E19">
            <v>12557</v>
          </cell>
          <cell r="F19">
            <v>12984</v>
          </cell>
          <cell r="G19">
            <v>12605</v>
          </cell>
          <cell r="H19">
            <v>17679</v>
          </cell>
          <cell r="I19">
            <v>17775</v>
          </cell>
          <cell r="J19">
            <v>17099</v>
          </cell>
          <cell r="K19">
            <v>15624</v>
          </cell>
          <cell r="L19">
            <v>14957</v>
          </cell>
          <cell r="M19">
            <v>15336</v>
          </cell>
          <cell r="N19">
            <v>190464</v>
          </cell>
          <cell r="O19">
            <v>166584</v>
          </cell>
          <cell r="P19">
            <v>23880</v>
          </cell>
        </row>
        <row r="21">
          <cell r="A21" t="str">
            <v>Ancillary Services (including GMC)</v>
          </cell>
          <cell r="B21" t="str">
            <v>No</v>
          </cell>
          <cell r="N21" t="str">
            <v>Update per Sharim 5/29</v>
          </cell>
        </row>
        <row r="22">
          <cell r="A22" t="str">
            <v>CDWR Responsible for 1/3</v>
          </cell>
          <cell r="N22">
            <v>297585.49274384731</v>
          </cell>
        </row>
        <row r="23">
          <cell r="A23" t="str">
            <v>SCE Responsible for 2/3</v>
          </cell>
          <cell r="B23">
            <v>46028</v>
          </cell>
          <cell r="C23">
            <v>63860</v>
          </cell>
          <cell r="D23">
            <v>76443</v>
          </cell>
          <cell r="E23">
            <v>43991</v>
          </cell>
          <cell r="F23">
            <v>51945.24748757216</v>
          </cell>
          <cell r="G23">
            <v>54336.66664396882</v>
          </cell>
          <cell r="H23">
            <v>62279.240674445486</v>
          </cell>
          <cell r="I23">
            <v>61963.253590793596</v>
          </cell>
          <cell r="J23">
            <v>57347.12048103533</v>
          </cell>
          <cell r="K23">
            <v>55989.523500440693</v>
          </cell>
          <cell r="L23">
            <v>60546.055183301687</v>
          </cell>
          <cell r="M23">
            <v>59637.0421740858</v>
          </cell>
          <cell r="N23">
            <v>694366.14973564353</v>
          </cell>
          <cell r="O23">
            <v>1081783</v>
          </cell>
          <cell r="P23">
            <v>-387416.85026435647</v>
          </cell>
        </row>
        <row r="24">
          <cell r="A24" t="str">
            <v>100% of A/S</v>
          </cell>
          <cell r="N24">
            <v>991951.64247949084</v>
          </cell>
        </row>
        <row r="29">
          <cell r="B29" t="str">
            <v>2002 Estimate</v>
          </cell>
          <cell r="O29" t="str">
            <v>V5</v>
          </cell>
          <cell r="P29" t="str">
            <v>V5b - V5</v>
          </cell>
        </row>
        <row r="30">
          <cell r="A30" t="str">
            <v>Component</v>
          </cell>
          <cell r="B30" t="str">
            <v>January</v>
          </cell>
          <cell r="C30" t="str">
            <v>February</v>
          </cell>
          <cell r="D30" t="str">
            <v>March</v>
          </cell>
          <cell r="E30" t="str">
            <v>April</v>
          </cell>
          <cell r="F30" t="str">
            <v>May</v>
          </cell>
          <cell r="G30" t="str">
            <v>June</v>
          </cell>
          <cell r="H30" t="str">
            <v>July</v>
          </cell>
          <cell r="I30" t="str">
            <v>August</v>
          </cell>
          <cell r="J30" t="str">
            <v>September</v>
          </cell>
          <cell r="K30" t="str">
            <v>October</v>
          </cell>
          <cell r="L30" t="str">
            <v>November</v>
          </cell>
          <cell r="M30" t="str">
            <v>December</v>
          </cell>
          <cell r="N30" t="str">
            <v>Total V6</v>
          </cell>
          <cell r="O30" t="str">
            <v>Total</v>
          </cell>
          <cell r="P30" t="str">
            <v>Difference</v>
          </cell>
        </row>
        <row r="32">
          <cell r="A32" t="str">
            <v>QF Payments:</v>
          </cell>
          <cell r="N32" t="str">
            <v>$ QF Update per QF Resources 5-15 (WOOD, Malin)</v>
          </cell>
        </row>
        <row r="33">
          <cell r="A33" t="str">
            <v xml:space="preserve">    QF Energy and Capacity Costs</v>
          </cell>
          <cell r="B33">
            <v>130019.04939223448</v>
          </cell>
          <cell r="C33">
            <v>169468.38112181483</v>
          </cell>
          <cell r="D33">
            <v>137155.65524892026</v>
          </cell>
          <cell r="E33">
            <v>131658.96600879269</v>
          </cell>
          <cell r="F33">
            <v>135450.7346602082</v>
          </cell>
          <cell r="G33">
            <v>240004.4271642752</v>
          </cell>
          <cell r="H33">
            <v>238633.44631250796</v>
          </cell>
          <cell r="I33">
            <v>236380.73557635711</v>
          </cell>
          <cell r="J33">
            <v>229527.07059609483</v>
          </cell>
          <cell r="K33">
            <v>133839.29032271612</v>
          </cell>
          <cell r="L33">
            <v>129900.72377825005</v>
          </cell>
          <cell r="M33">
            <v>135853.61682854558</v>
          </cell>
          <cell r="N33">
            <v>2047892.0970107173</v>
          </cell>
          <cell r="O33">
            <v>2605845</v>
          </cell>
          <cell r="P33">
            <v>-557952.90298928274</v>
          </cell>
        </row>
        <row r="34">
          <cell r="A34" t="str">
            <v xml:space="preserve">    QF Buyouts</v>
          </cell>
          <cell r="B34">
            <v>9404.0851899999998</v>
          </cell>
          <cell r="C34">
            <v>3586.8571899999997</v>
          </cell>
          <cell r="D34">
            <v>7024.3571899999997</v>
          </cell>
          <cell r="E34">
            <v>9404.0851899999998</v>
          </cell>
          <cell r="F34">
            <v>3586.8571899999997</v>
          </cell>
          <cell r="G34">
            <v>6118.5389999999998</v>
          </cell>
          <cell r="H34">
            <v>8498.2669999999998</v>
          </cell>
          <cell r="I34">
            <v>2681.0389999999998</v>
          </cell>
          <cell r="J34">
            <v>6118.5389999999998</v>
          </cell>
          <cell r="K34">
            <v>8498.2669999999998</v>
          </cell>
          <cell r="L34">
            <v>2681.0389999999998</v>
          </cell>
          <cell r="M34">
            <v>6118.5389999999998</v>
          </cell>
          <cell r="N34">
            <v>73720.470950000003</v>
          </cell>
          <cell r="O34">
            <v>73721</v>
          </cell>
          <cell r="P34">
            <v>-0.52904999999736901</v>
          </cell>
        </row>
        <row r="35">
          <cell r="A35" t="str">
            <v xml:space="preserve">    Shareholder Incentives</v>
          </cell>
          <cell r="B35">
            <v>0</v>
          </cell>
          <cell r="C35">
            <v>0</v>
          </cell>
          <cell r="D35">
            <v>0</v>
          </cell>
          <cell r="E35">
            <v>0</v>
          </cell>
          <cell r="F35">
            <v>0</v>
          </cell>
          <cell r="G35">
            <v>0</v>
          </cell>
          <cell r="H35">
            <v>0</v>
          </cell>
          <cell r="I35">
            <v>0</v>
          </cell>
          <cell r="J35">
            <v>0</v>
          </cell>
          <cell r="K35">
            <v>0</v>
          </cell>
          <cell r="L35">
            <v>0</v>
          </cell>
          <cell r="M35">
            <v>0</v>
          </cell>
          <cell r="N35">
            <v>0</v>
          </cell>
          <cell r="P35">
            <v>0</v>
          </cell>
        </row>
        <row r="36">
          <cell r="A36" t="str">
            <v xml:space="preserve">    Scheduling, Dispatch &amp; Admin</v>
          </cell>
          <cell r="B36">
            <v>70</v>
          </cell>
          <cell r="C36">
            <v>70</v>
          </cell>
          <cell r="D36">
            <v>70</v>
          </cell>
          <cell r="E36">
            <v>70</v>
          </cell>
          <cell r="F36">
            <v>70</v>
          </cell>
          <cell r="G36">
            <v>70</v>
          </cell>
          <cell r="H36">
            <v>70</v>
          </cell>
          <cell r="I36">
            <v>70</v>
          </cell>
          <cell r="J36">
            <v>70</v>
          </cell>
          <cell r="K36">
            <v>70</v>
          </cell>
          <cell r="L36">
            <v>70</v>
          </cell>
          <cell r="M36">
            <v>70</v>
          </cell>
          <cell r="N36">
            <v>840</v>
          </cell>
          <cell r="O36">
            <v>840</v>
          </cell>
          <cell r="P36">
            <v>0</v>
          </cell>
        </row>
        <row r="37">
          <cell r="A37" t="str">
            <v xml:space="preserve">    Subtotal</v>
          </cell>
          <cell r="B37">
            <v>139493.13458223449</v>
          </cell>
          <cell r="C37">
            <v>173125.23831181484</v>
          </cell>
          <cell r="D37">
            <v>144250.01243892027</v>
          </cell>
          <cell r="E37">
            <v>141133.0511987927</v>
          </cell>
          <cell r="F37">
            <v>139107.59185020821</v>
          </cell>
          <cell r="G37">
            <v>246192.96616427519</v>
          </cell>
          <cell r="H37">
            <v>247201.71331250796</v>
          </cell>
          <cell r="I37">
            <v>239131.7745763571</v>
          </cell>
          <cell r="J37">
            <v>235715.60959609482</v>
          </cell>
          <cell r="K37">
            <v>142407.55732271611</v>
          </cell>
          <cell r="L37">
            <v>132651.76277825003</v>
          </cell>
          <cell r="M37">
            <v>142042.15582854557</v>
          </cell>
          <cell r="N37">
            <v>2122452.5679607177</v>
          </cell>
          <cell r="O37">
            <v>2680406</v>
          </cell>
          <cell r="P37">
            <v>-557953.43203928228</v>
          </cell>
        </row>
        <row r="39">
          <cell r="A39" t="str">
            <v>Bilateral Contract Costs:</v>
          </cell>
          <cell r="N39" t="str">
            <v>Interutitily per Sean Baker</v>
          </cell>
        </row>
        <row r="40">
          <cell r="A40" t="str">
            <v xml:space="preserve">    Interutility Net Contract Costs</v>
          </cell>
          <cell r="B40">
            <v>13355.437791126531</v>
          </cell>
          <cell r="C40">
            <v>12200.02990509238</v>
          </cell>
          <cell r="D40">
            <v>10955.252151367382</v>
          </cell>
          <cell r="E40">
            <v>11162.432262392382</v>
          </cell>
          <cell r="F40">
            <v>10143.626398365881</v>
          </cell>
          <cell r="G40">
            <v>10512.712513041381</v>
          </cell>
          <cell r="H40">
            <v>12086.290600048356</v>
          </cell>
          <cell r="I40">
            <v>12109.578600048355</v>
          </cell>
          <cell r="J40">
            <v>12680.134600048355</v>
          </cell>
          <cell r="K40">
            <v>14254.360027494669</v>
          </cell>
          <cell r="L40">
            <v>12132.154027494669</v>
          </cell>
          <cell r="M40">
            <v>12353.390027494668</v>
          </cell>
          <cell r="N40">
            <v>143945.39890401499</v>
          </cell>
          <cell r="O40">
            <v>143945</v>
          </cell>
          <cell r="P40">
            <v>0.39890401498996653</v>
          </cell>
        </row>
        <row r="41">
          <cell r="A41" t="str">
            <v xml:space="preserve">    Bilateral Contract Costs</v>
          </cell>
          <cell r="B41">
            <v>5183.76</v>
          </cell>
          <cell r="C41">
            <v>4706.88</v>
          </cell>
          <cell r="D41">
            <v>5183.76</v>
          </cell>
          <cell r="E41">
            <v>5056.8</v>
          </cell>
          <cell r="F41">
            <v>5183.76</v>
          </cell>
          <cell r="G41">
            <v>5008.8</v>
          </cell>
          <cell r="H41">
            <v>5183.76</v>
          </cell>
          <cell r="I41">
            <v>5231.76</v>
          </cell>
          <cell r="J41">
            <v>4960.8</v>
          </cell>
          <cell r="K41">
            <v>5231.76</v>
          </cell>
          <cell r="L41">
            <v>5008.8</v>
          </cell>
          <cell r="M41">
            <v>5135.76</v>
          </cell>
          <cell r="N41">
            <v>61076.400000000009</v>
          </cell>
          <cell r="O41">
            <v>61076</v>
          </cell>
          <cell r="P41">
            <v>0.40000000000873115</v>
          </cell>
        </row>
        <row r="43">
          <cell r="A43" t="str">
            <v>RMR</v>
          </cell>
          <cell r="B43">
            <v>3295.9433333333332</v>
          </cell>
          <cell r="C43">
            <v>3295.9433333333332</v>
          </cell>
          <cell r="D43">
            <v>3295.9433333333332</v>
          </cell>
          <cell r="E43">
            <v>3295.9433333333332</v>
          </cell>
          <cell r="F43">
            <v>3295.9433333333332</v>
          </cell>
          <cell r="G43">
            <v>3295.9433333333332</v>
          </cell>
          <cell r="H43">
            <v>3295.9433333333332</v>
          </cell>
          <cell r="I43">
            <v>3295.9433333333332</v>
          </cell>
          <cell r="J43">
            <v>3295.9433333333332</v>
          </cell>
          <cell r="K43">
            <v>3295.9433333333332</v>
          </cell>
          <cell r="L43">
            <v>3295.9433333333332</v>
          </cell>
          <cell r="M43">
            <v>3295.9433333333332</v>
          </cell>
          <cell r="N43">
            <v>39551.320000000007</v>
          </cell>
          <cell r="O43">
            <v>39551</v>
          </cell>
        </row>
        <row r="45">
          <cell r="A45" t="str">
            <v>D.  Ancillary Services (including GMC)</v>
          </cell>
          <cell r="B45" t="str">
            <v>No</v>
          </cell>
          <cell r="N45" t="str">
            <v>Update per Sharim 5/29</v>
          </cell>
          <cell r="O45">
            <v>633696</v>
          </cell>
          <cell r="P45" t="e">
            <v>#VALUE!</v>
          </cell>
        </row>
        <row r="46">
          <cell r="A46" t="str">
            <v>SCE Responsible for 2/3</v>
          </cell>
          <cell r="B46">
            <v>33262.481068642635</v>
          </cell>
          <cell r="C46">
            <v>30281.068915608124</v>
          </cell>
          <cell r="D46">
            <v>35495.122621695744</v>
          </cell>
          <cell r="E46">
            <v>33623.99748003939</v>
          </cell>
          <cell r="F46">
            <v>37017.960659434197</v>
          </cell>
          <cell r="G46">
            <v>32516.428461297328</v>
          </cell>
          <cell r="H46">
            <v>34425.292948562637</v>
          </cell>
          <cell r="I46">
            <v>34552.738999306042</v>
          </cell>
          <cell r="J46">
            <v>32219.258174316648</v>
          </cell>
          <cell r="K46">
            <v>33571.033606930265</v>
          </cell>
          <cell r="L46">
            <v>33779.557118964978</v>
          </cell>
          <cell r="M46">
            <v>33309.343928824899</v>
          </cell>
          <cell r="N46">
            <v>404054.28398362291</v>
          </cell>
          <cell r="O46">
            <v>633696</v>
          </cell>
          <cell r="P46">
            <v>-229641.71601637709</v>
          </cell>
        </row>
        <row r="49">
          <cell r="A49" t="str">
            <v xml:space="preserve">  DWR Pmt</v>
          </cell>
        </row>
        <row r="50">
          <cell r="A50" t="str">
            <v>John Schofield based on Sharim's Forecast as of 5/30</v>
          </cell>
        </row>
        <row r="51">
          <cell r="A51" t="str">
            <v>Total Net Short*</v>
          </cell>
          <cell r="B51">
            <v>0</v>
          </cell>
          <cell r="C51">
            <v>0</v>
          </cell>
          <cell r="D51" t="e">
            <v>#VALUE!</v>
          </cell>
          <cell r="E51" t="e">
            <v>#VALUE!</v>
          </cell>
          <cell r="F51">
            <v>0</v>
          </cell>
          <cell r="G51">
            <v>0</v>
          </cell>
          <cell r="H51">
            <v>0</v>
          </cell>
          <cell r="I51">
            <v>0</v>
          </cell>
          <cell r="J51">
            <v>0</v>
          </cell>
          <cell r="K51">
            <v>0</v>
          </cell>
          <cell r="L51">
            <v>0</v>
          </cell>
          <cell r="M51">
            <v>0</v>
          </cell>
          <cell r="N51" t="e">
            <v>#VALUE!</v>
          </cell>
          <cell r="O51">
            <v>28988970</v>
          </cell>
          <cell r="P51" t="e">
            <v>#VALUE!</v>
          </cell>
        </row>
        <row r="52">
          <cell r="A52" t="str">
            <v>Rate</v>
          </cell>
          <cell r="B52">
            <v>107.44</v>
          </cell>
          <cell r="C52">
            <v>107.44</v>
          </cell>
          <cell r="D52">
            <v>107.44</v>
          </cell>
          <cell r="E52">
            <v>107.44</v>
          </cell>
          <cell r="F52">
            <v>107.44</v>
          </cell>
          <cell r="G52">
            <v>107.44</v>
          </cell>
          <cell r="H52">
            <v>102.77</v>
          </cell>
          <cell r="I52">
            <v>102.77</v>
          </cell>
          <cell r="J52">
            <v>102.77</v>
          </cell>
          <cell r="K52">
            <v>102.77</v>
          </cell>
          <cell r="L52">
            <v>102.77</v>
          </cell>
          <cell r="M52">
            <v>102.77</v>
          </cell>
        </row>
        <row r="53">
          <cell r="A53" t="str">
            <v>DWR Pmt 100%</v>
          </cell>
          <cell r="B53">
            <v>0</v>
          </cell>
          <cell r="C53">
            <v>0</v>
          </cell>
          <cell r="D53" t="e">
            <v>#VALUE!</v>
          </cell>
          <cell r="E53" t="e">
            <v>#VALUE!</v>
          </cell>
          <cell r="F53">
            <v>0</v>
          </cell>
          <cell r="G53">
            <v>0</v>
          </cell>
          <cell r="H53">
            <v>0</v>
          </cell>
          <cell r="I53">
            <v>0</v>
          </cell>
          <cell r="J53">
            <v>0</v>
          </cell>
          <cell r="K53">
            <v>0</v>
          </cell>
          <cell r="L53">
            <v>0</v>
          </cell>
          <cell r="M53">
            <v>0</v>
          </cell>
          <cell r="N53" t="e">
            <v>#VALUE!</v>
          </cell>
          <cell r="O53">
            <v>2979196</v>
          </cell>
          <cell r="P53" t="e">
            <v>#VALUE!</v>
          </cell>
        </row>
        <row r="55">
          <cell r="B55">
            <v>0</v>
          </cell>
          <cell r="C55">
            <v>0</v>
          </cell>
          <cell r="D55" t="e">
            <v>#VALUE!</v>
          </cell>
          <cell r="E55" t="e">
            <v>#VALUE!</v>
          </cell>
          <cell r="F55">
            <v>0</v>
          </cell>
          <cell r="G55">
            <v>0</v>
          </cell>
          <cell r="H55">
            <v>0</v>
          </cell>
          <cell r="I55">
            <v>0</v>
          </cell>
          <cell r="J55">
            <v>0</v>
          </cell>
          <cell r="K55">
            <v>0</v>
          </cell>
          <cell r="L55">
            <v>0</v>
          </cell>
          <cell r="M55">
            <v>0</v>
          </cell>
          <cell r="N55" t="e">
            <v>#VALUE!</v>
          </cell>
        </row>
        <row r="62">
          <cell r="B62" t="str">
            <v>2003 Estimate</v>
          </cell>
        </row>
        <row r="63">
          <cell r="A63" t="str">
            <v>Component</v>
          </cell>
          <cell r="B63" t="str">
            <v>January</v>
          </cell>
          <cell r="C63" t="str">
            <v>February</v>
          </cell>
          <cell r="D63" t="str">
            <v>March</v>
          </cell>
          <cell r="E63" t="str">
            <v>April</v>
          </cell>
          <cell r="F63" t="str">
            <v>May</v>
          </cell>
          <cell r="G63" t="str">
            <v>June</v>
          </cell>
          <cell r="H63" t="str">
            <v>July</v>
          </cell>
          <cell r="I63" t="str">
            <v>August</v>
          </cell>
          <cell r="J63" t="str">
            <v>September</v>
          </cell>
          <cell r="K63" t="str">
            <v>October</v>
          </cell>
          <cell r="L63" t="str">
            <v>November</v>
          </cell>
          <cell r="M63" t="str">
            <v>December</v>
          </cell>
          <cell r="N63" t="str">
            <v>Total</v>
          </cell>
        </row>
        <row r="64">
          <cell r="A64" t="str">
            <v>RMR</v>
          </cell>
          <cell r="B64">
            <v>3295.9433333333332</v>
          </cell>
          <cell r="C64">
            <v>3295.9433333333332</v>
          </cell>
          <cell r="D64">
            <v>3295.9433333333332</v>
          </cell>
          <cell r="E64">
            <v>3295.9433333333332</v>
          </cell>
          <cell r="F64">
            <v>3295.9433333333332</v>
          </cell>
          <cell r="G64">
            <v>3295.9433333333332</v>
          </cell>
          <cell r="H64">
            <v>3295.9433333333332</v>
          </cell>
          <cell r="I64">
            <v>3295.9433333333332</v>
          </cell>
          <cell r="J64">
            <v>3295.9433333333332</v>
          </cell>
          <cell r="K64">
            <v>3295.9433333333332</v>
          </cell>
          <cell r="L64">
            <v>3295.9433333333332</v>
          </cell>
          <cell r="M64">
            <v>3295.9433333333332</v>
          </cell>
          <cell r="N64">
            <v>39551.320000000007</v>
          </cell>
        </row>
        <row r="66">
          <cell r="A66" t="str">
            <v>QF Payments:</v>
          </cell>
          <cell r="M66" t="str">
            <v>$ QF Update per QF Resources 5-15 (WOOD, Malin)</v>
          </cell>
        </row>
        <row r="67">
          <cell r="A67" t="str">
            <v xml:space="preserve">    QF Energy and Capacity Costs</v>
          </cell>
          <cell r="B67">
            <v>138966.95525276641</v>
          </cell>
          <cell r="C67">
            <v>129810.83385726548</v>
          </cell>
          <cell r="D67">
            <v>138684.36590806048</v>
          </cell>
          <cell r="E67">
            <v>124226.4872795004</v>
          </cell>
          <cell r="F67">
            <v>128158.60049724601</v>
          </cell>
          <cell r="G67">
            <v>229974.7478145159</v>
          </cell>
          <cell r="H67">
            <v>228687.53695077053</v>
          </cell>
          <cell r="I67">
            <v>226354.25235359231</v>
          </cell>
          <cell r="J67">
            <v>219268.90429086809</v>
          </cell>
          <cell r="K67">
            <v>123425.60923044215</v>
          </cell>
          <cell r="L67">
            <v>118936.78129854695</v>
          </cell>
          <cell r="M67">
            <v>123942.23247843898</v>
          </cell>
          <cell r="N67">
            <v>1930437.3072120135</v>
          </cell>
        </row>
        <row r="68">
          <cell r="A68" t="str">
            <v xml:space="preserve">    QF Buyouts</v>
          </cell>
          <cell r="B68">
            <v>7518.2669999999998</v>
          </cell>
          <cell r="C68">
            <v>1701.039</v>
          </cell>
          <cell r="D68">
            <v>5138.5389999999998</v>
          </cell>
          <cell r="E68">
            <v>7518.2669999999998</v>
          </cell>
          <cell r="F68">
            <v>1701.039</v>
          </cell>
          <cell r="G68">
            <v>5138.5389999999998</v>
          </cell>
          <cell r="H68">
            <v>11118.039000000001</v>
          </cell>
          <cell r="I68">
            <v>1701.039</v>
          </cell>
          <cell r="J68">
            <v>5138.5389999999998</v>
          </cell>
          <cell r="K68">
            <v>11118.039000000001</v>
          </cell>
          <cell r="L68">
            <v>1701.039</v>
          </cell>
          <cell r="M68">
            <v>5388.5389999999998</v>
          </cell>
          <cell r="N68">
            <v>64880.923999999999</v>
          </cell>
        </row>
        <row r="69">
          <cell r="A69" t="str">
            <v xml:space="preserve">    Shareholder Incentives</v>
          </cell>
          <cell r="B69">
            <v>0</v>
          </cell>
          <cell r="C69">
            <v>0</v>
          </cell>
          <cell r="D69">
            <v>0</v>
          </cell>
          <cell r="E69">
            <v>0</v>
          </cell>
          <cell r="F69">
            <v>0</v>
          </cell>
          <cell r="G69">
            <v>0</v>
          </cell>
          <cell r="H69">
            <v>0</v>
          </cell>
          <cell r="I69">
            <v>0</v>
          </cell>
          <cell r="J69">
            <v>0</v>
          </cell>
          <cell r="K69">
            <v>0</v>
          </cell>
          <cell r="L69">
            <v>0</v>
          </cell>
          <cell r="M69">
            <v>0</v>
          </cell>
          <cell r="N69">
            <v>0</v>
          </cell>
        </row>
        <row r="70">
          <cell r="A70" t="str">
            <v xml:space="preserve">    Scheduling, Dispatch &amp; Admin</v>
          </cell>
          <cell r="B70">
            <v>70</v>
          </cell>
          <cell r="C70">
            <v>70</v>
          </cell>
          <cell r="D70">
            <v>70</v>
          </cell>
          <cell r="E70">
            <v>70</v>
          </cell>
          <cell r="F70">
            <v>70</v>
          </cell>
          <cell r="G70">
            <v>70</v>
          </cell>
          <cell r="H70">
            <v>70</v>
          </cell>
          <cell r="I70">
            <v>70</v>
          </cell>
          <cell r="J70">
            <v>70</v>
          </cell>
          <cell r="K70">
            <v>70</v>
          </cell>
          <cell r="L70">
            <v>70</v>
          </cell>
          <cell r="M70">
            <v>70</v>
          </cell>
          <cell r="N70">
            <v>840</v>
          </cell>
        </row>
        <row r="71">
          <cell r="A71" t="str">
            <v xml:space="preserve">    Subtotal</v>
          </cell>
          <cell r="B71">
            <v>146555.2222527664</v>
          </cell>
          <cell r="C71">
            <v>131581.87285726547</v>
          </cell>
          <cell r="D71">
            <v>143892.90490806047</v>
          </cell>
          <cell r="E71">
            <v>131814.7542795004</v>
          </cell>
          <cell r="F71">
            <v>129929.63949724601</v>
          </cell>
          <cell r="G71">
            <v>235183.28681451589</v>
          </cell>
          <cell r="H71">
            <v>239875.57595077052</v>
          </cell>
          <cell r="I71">
            <v>228125.2913535923</v>
          </cell>
          <cell r="J71">
            <v>224477.44329086808</v>
          </cell>
          <cell r="K71">
            <v>134613.64823044214</v>
          </cell>
          <cell r="L71">
            <v>120707.82029854695</v>
          </cell>
          <cell r="M71">
            <v>129400.77147843898</v>
          </cell>
          <cell r="N71">
            <v>1996158.2312120132</v>
          </cell>
        </row>
        <row r="73">
          <cell r="A73" t="str">
            <v>Bilateral Contract Costs:</v>
          </cell>
        </row>
        <row r="74">
          <cell r="A74" t="str">
            <v xml:space="preserve">    Interutility Net Contract Costs</v>
          </cell>
          <cell r="B74">
            <v>6901.4598068598643</v>
          </cell>
          <cell r="C74">
            <v>5995.9159208257151</v>
          </cell>
          <cell r="D74">
            <v>5148.880167100715</v>
          </cell>
          <cell r="E74">
            <v>5628.8702781257134</v>
          </cell>
          <cell r="F74">
            <v>4562.9884140992135</v>
          </cell>
          <cell r="G74">
            <v>5142.8545287747147</v>
          </cell>
          <cell r="H74">
            <v>6005.6126157816898</v>
          </cell>
          <cell r="I74">
            <v>6020.2846157816903</v>
          </cell>
          <cell r="J74">
            <v>6379.7486157816902</v>
          </cell>
          <cell r="K74">
            <v>7836.2520432280044</v>
          </cell>
          <cell r="L74">
            <v>5760.0280432280033</v>
          </cell>
          <cell r="M74">
            <v>5899.4120432280033</v>
          </cell>
          <cell r="N74">
            <v>71282.307092815026</v>
          </cell>
        </row>
        <row r="75">
          <cell r="A75" t="str">
            <v xml:space="preserve">    Bilateral Contract Costs</v>
          </cell>
          <cell r="B75">
            <v>5183.76</v>
          </cell>
          <cell r="C75">
            <v>4706.88</v>
          </cell>
          <cell r="D75">
            <v>5183.76</v>
          </cell>
          <cell r="E75">
            <v>5056.8</v>
          </cell>
          <cell r="F75">
            <v>5183.76</v>
          </cell>
          <cell r="G75">
            <v>5008.8</v>
          </cell>
          <cell r="H75">
            <v>5183.76</v>
          </cell>
          <cell r="I75">
            <v>5231.76</v>
          </cell>
          <cell r="J75">
            <v>4960.8</v>
          </cell>
          <cell r="K75">
            <v>5231.76</v>
          </cell>
          <cell r="L75">
            <v>5008.8</v>
          </cell>
          <cell r="M75">
            <v>5135.76</v>
          </cell>
          <cell r="N75">
            <v>61076.400000000009</v>
          </cell>
        </row>
        <row r="77">
          <cell r="A77" t="str">
            <v>D.  Ancillary Services (including GMC)</v>
          </cell>
        </row>
        <row r="78">
          <cell r="A78" t="str">
            <v>SCE Responsible for 2/3</v>
          </cell>
          <cell r="B78">
            <v>25129.591637177942</v>
          </cell>
          <cell r="C78">
            <v>22955.545263380729</v>
          </cell>
          <cell r="D78">
            <v>27181.813136815563</v>
          </cell>
          <cell r="E78">
            <v>23487.84411449025</v>
          </cell>
          <cell r="F78">
            <v>27719.593888729869</v>
          </cell>
          <cell r="G78">
            <v>27783.86672990994</v>
          </cell>
          <cell r="H78">
            <v>27247.431540388869</v>
          </cell>
          <cell r="I78">
            <v>26092.557272725928</v>
          </cell>
          <cell r="J78">
            <v>24576.927031843366</v>
          </cell>
          <cell r="K78">
            <v>25445.698539593202</v>
          </cell>
          <cell r="L78">
            <v>24890.365382103275</v>
          </cell>
          <cell r="M78">
            <v>25111.948771615076</v>
          </cell>
          <cell r="N78">
            <v>307623.18330877402</v>
          </cell>
        </row>
        <row r="81">
          <cell r="A81" t="str">
            <v xml:space="preserve">  DWR Pmt</v>
          </cell>
        </row>
        <row r="82">
          <cell r="A82" t="str">
            <v>John Schofield based on Sharim's Forecast as of 5/30</v>
          </cell>
        </row>
        <row r="83">
          <cell r="A83" t="str">
            <v>Total Net Short*</v>
          </cell>
          <cell r="B83">
            <v>0</v>
          </cell>
          <cell r="C83">
            <v>0</v>
          </cell>
          <cell r="D83">
            <v>0</v>
          </cell>
          <cell r="E83" t="e">
            <v>#VALUE!</v>
          </cell>
          <cell r="F83">
            <v>0</v>
          </cell>
          <cell r="G83">
            <v>55.054977133404698</v>
          </cell>
          <cell r="H83">
            <v>0</v>
          </cell>
          <cell r="I83">
            <v>0.10190332938439445</v>
          </cell>
          <cell r="J83">
            <v>0</v>
          </cell>
          <cell r="K83">
            <v>-576.56903765690379</v>
          </cell>
          <cell r="L83">
            <v>0</v>
          </cell>
          <cell r="M83">
            <v>0.55708724121268238</v>
          </cell>
          <cell r="N83" t="e">
            <v>#VALUE!</v>
          </cell>
        </row>
        <row r="84">
          <cell r="A84" t="str">
            <v>Rate</v>
          </cell>
          <cell r="B84">
            <v>102.77</v>
          </cell>
          <cell r="C84">
            <v>102.77</v>
          </cell>
          <cell r="D84">
            <v>102.77</v>
          </cell>
          <cell r="E84">
            <v>102.77</v>
          </cell>
          <cell r="F84">
            <v>102.77</v>
          </cell>
          <cell r="G84">
            <v>102.77</v>
          </cell>
          <cell r="H84">
            <v>102.77</v>
          </cell>
          <cell r="I84">
            <v>102.77</v>
          </cell>
          <cell r="J84">
            <v>102.77</v>
          </cell>
          <cell r="K84">
            <v>102.77</v>
          </cell>
          <cell r="L84">
            <v>102.77</v>
          </cell>
          <cell r="M84">
            <v>102.77</v>
          </cell>
        </row>
        <row r="85">
          <cell r="A85" t="str">
            <v>DWR Payment</v>
          </cell>
          <cell r="B85">
            <v>0</v>
          </cell>
          <cell r="C85">
            <v>0</v>
          </cell>
          <cell r="D85">
            <v>0</v>
          </cell>
          <cell r="E85" t="e">
            <v>#VALUE!</v>
          </cell>
          <cell r="F85">
            <v>0</v>
          </cell>
          <cell r="G85">
            <v>5.6580000000000004</v>
          </cell>
          <cell r="H85">
            <v>0</v>
          </cell>
          <cell r="I85">
            <v>1.0472605160834217E-2</v>
          </cell>
          <cell r="J85">
            <v>0</v>
          </cell>
          <cell r="K85">
            <v>-59.253999999999998</v>
          </cell>
          <cell r="L85">
            <v>0</v>
          </cell>
          <cell r="M85">
            <v>5.725185577942736E-2</v>
          </cell>
          <cell r="N85" t="e">
            <v>#VALUE!</v>
          </cell>
        </row>
        <row r="87">
          <cell r="A87" t="str">
            <v>DWR Pmt</v>
          </cell>
          <cell r="B87">
            <v>0</v>
          </cell>
          <cell r="C87">
            <v>0</v>
          </cell>
          <cell r="D87">
            <v>0</v>
          </cell>
          <cell r="E87" t="e">
            <v>#VALUE!</v>
          </cell>
          <cell r="F87">
            <v>0</v>
          </cell>
          <cell r="G87">
            <v>5658.0000000000009</v>
          </cell>
          <cell r="H87">
            <v>0</v>
          </cell>
          <cell r="I87">
            <v>10.472605160834217</v>
          </cell>
          <cell r="J87">
            <v>0</v>
          </cell>
          <cell r="K87">
            <v>-59254</v>
          </cell>
          <cell r="L87">
            <v>0</v>
          </cell>
          <cell r="M87">
            <v>57.251855779427366</v>
          </cell>
          <cell r="N87" t="e">
            <v>#VALUE!</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310"/>
      <sheetName val="C320"/>
      <sheetName val="C330"/>
      <sheetName val="C420"/>
      <sheetName val="Total"/>
      <sheetName val="C500"/>
      <sheetName val="Sheet3"/>
      <sheetName val="C6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10">
          <cell r="A10" t="str">
            <v xml:space="preserve"> 300.00.012</v>
          </cell>
          <cell r="B10" t="str">
            <v>Adjustment for Provisions for Reg. Adj Clauses</v>
          </cell>
          <cell r="C10">
            <v>0</v>
          </cell>
          <cell r="D10">
            <v>0</v>
          </cell>
          <cell r="E10">
            <v>-76035.520000000004</v>
          </cell>
          <cell r="F10">
            <v>-76147.259999999995</v>
          </cell>
          <cell r="G10">
            <v>50615.72</v>
          </cell>
          <cell r="H10">
            <v>45690.78</v>
          </cell>
          <cell r="I10">
            <v>56576.91</v>
          </cell>
          <cell r="J10">
            <v>60116.57</v>
          </cell>
          <cell r="K10">
            <v>48300.46</v>
          </cell>
          <cell r="L10">
            <v>43145.86</v>
          </cell>
          <cell r="M10">
            <v>42484.480000000003</v>
          </cell>
          <cell r="N10">
            <v>42558.48</v>
          </cell>
          <cell r="O10">
            <v>34559.01</v>
          </cell>
        </row>
        <row r="11">
          <cell r="A11" t="str">
            <v xml:space="preserve"> 315.00.010</v>
          </cell>
          <cell r="B11" t="str">
            <v>Total Gross Utility Plant</v>
          </cell>
          <cell r="C11">
            <v>22445151</v>
          </cell>
          <cell r="D11">
            <v>23315353</v>
          </cell>
          <cell r="E11">
            <v>24820663.239999998</v>
          </cell>
          <cell r="F11">
            <v>26348115.390000001</v>
          </cell>
          <cell r="G11">
            <v>27644702.829999998</v>
          </cell>
          <cell r="H11">
            <v>29405969.59</v>
          </cell>
          <cell r="I11">
            <v>31490142.59</v>
          </cell>
          <cell r="J11">
            <v>33632495.189999998</v>
          </cell>
          <cell r="K11">
            <v>35431281.869999997</v>
          </cell>
          <cell r="L11">
            <v>37060922.770000003</v>
          </cell>
          <cell r="M11">
            <v>38684410.789999999</v>
          </cell>
          <cell r="N11">
            <v>40311918.810000002</v>
          </cell>
          <cell r="O11">
            <v>41968280.579999998</v>
          </cell>
        </row>
        <row r="12">
          <cell r="A12" t="str">
            <v xml:space="preserve"> 315.00.015</v>
          </cell>
          <cell r="B12" t="str">
            <v>Total Gross Plant</v>
          </cell>
          <cell r="C12">
            <v>22614536</v>
          </cell>
          <cell r="D12">
            <v>23476982</v>
          </cell>
          <cell r="E12">
            <v>24998273.239999998</v>
          </cell>
          <cell r="F12">
            <v>26534580.390000001</v>
          </cell>
          <cell r="G12">
            <v>27838067.829999998</v>
          </cell>
          <cell r="H12">
            <v>29606234.59</v>
          </cell>
          <cell r="I12">
            <v>31697307.59</v>
          </cell>
          <cell r="J12">
            <v>33853464.189999998</v>
          </cell>
          <cell r="K12">
            <v>35659150.869999997</v>
          </cell>
          <cell r="L12">
            <v>37295691.770000003</v>
          </cell>
          <cell r="M12">
            <v>38926079.789999999</v>
          </cell>
          <cell r="N12">
            <v>40560487.810000002</v>
          </cell>
          <cell r="O12">
            <v>42223749.579999998</v>
          </cell>
        </row>
        <row r="13">
          <cell r="A13" t="str">
            <v xml:space="preserve"> 315.00.020</v>
          </cell>
          <cell r="B13" t="str">
            <v>Total CWIP -  Utility</v>
          </cell>
          <cell r="C13">
            <v>633144</v>
          </cell>
          <cell r="D13">
            <v>1372389</v>
          </cell>
          <cell r="E13">
            <v>1037153.79</v>
          </cell>
          <cell r="F13">
            <v>907655.69</v>
          </cell>
          <cell r="G13">
            <v>1331466.8500000001</v>
          </cell>
          <cell r="H13">
            <v>1413496.81</v>
          </cell>
          <cell r="I13">
            <v>1186409.72</v>
          </cell>
          <cell r="J13">
            <v>802993.44</v>
          </cell>
          <cell r="K13">
            <v>765809.25</v>
          </cell>
          <cell r="L13">
            <v>801505.73</v>
          </cell>
          <cell r="M13">
            <v>803709.57</v>
          </cell>
          <cell r="N13">
            <v>809534.14</v>
          </cell>
          <cell r="O13">
            <v>825929.44</v>
          </cell>
        </row>
        <row r="14">
          <cell r="A14" t="str">
            <v xml:space="preserve"> 315.00.025</v>
          </cell>
          <cell r="B14" t="str">
            <v>Total CWIP</v>
          </cell>
          <cell r="C14">
            <v>766920</v>
          </cell>
          <cell r="D14">
            <v>1567554</v>
          </cell>
          <cell r="E14">
            <v>1037153.79</v>
          </cell>
          <cell r="F14">
            <v>907655.69</v>
          </cell>
          <cell r="G14">
            <v>1331466.8500000001</v>
          </cell>
          <cell r="H14">
            <v>1413496.81</v>
          </cell>
          <cell r="I14">
            <v>1186409.72</v>
          </cell>
          <cell r="J14">
            <v>802993.44</v>
          </cell>
          <cell r="K14">
            <v>765809.25</v>
          </cell>
          <cell r="L14">
            <v>801505.73</v>
          </cell>
          <cell r="M14">
            <v>803709.57</v>
          </cell>
          <cell r="N14">
            <v>809534.14</v>
          </cell>
          <cell r="O14">
            <v>825929.44</v>
          </cell>
        </row>
        <row r="15">
          <cell r="A15" t="str">
            <v xml:space="preserve"> 315.00.030</v>
          </cell>
          <cell r="B15" t="str">
            <v>Total Accumulated Depreciation - Utility</v>
          </cell>
          <cell r="C15">
            <v>14451236</v>
          </cell>
          <cell r="D15">
            <v>14951712</v>
          </cell>
          <cell r="E15">
            <v>15100223.189999999</v>
          </cell>
          <cell r="F15">
            <v>15364963.33</v>
          </cell>
          <cell r="G15">
            <v>15982244.42</v>
          </cell>
          <cell r="H15">
            <v>16714733.85</v>
          </cell>
          <cell r="I15">
            <v>17565203.199999999</v>
          </cell>
          <cell r="J15">
            <v>18560420.129999999</v>
          </cell>
          <cell r="K15">
            <v>19625717.050000001</v>
          </cell>
          <cell r="L15">
            <v>20772728.809999999</v>
          </cell>
          <cell r="M15">
            <v>22001017.82</v>
          </cell>
          <cell r="N15">
            <v>23024847.5</v>
          </cell>
          <cell r="O15">
            <v>24114734.899999999</v>
          </cell>
        </row>
        <row r="16">
          <cell r="A16" t="str">
            <v xml:space="preserve"> 315.00.035</v>
          </cell>
          <cell r="B16" t="str">
            <v>Total Accumulated Depreciation</v>
          </cell>
          <cell r="C16">
            <v>14475270</v>
          </cell>
          <cell r="D16">
            <v>14985589</v>
          </cell>
          <cell r="E16">
            <v>15148080.09</v>
          </cell>
          <cell r="F16">
            <v>15427622.119999999</v>
          </cell>
          <cell r="G16">
            <v>16060599.109999999</v>
          </cell>
          <cell r="H16">
            <v>16801690.43</v>
          </cell>
          <cell r="I16">
            <v>17661655.670000002</v>
          </cell>
          <cell r="J16">
            <v>18667262.489999998</v>
          </cell>
          <cell r="K16">
            <v>19743078.309999999</v>
          </cell>
          <cell r="L16">
            <v>20900636.960000001</v>
          </cell>
          <cell r="M16">
            <v>22139501.870000001</v>
          </cell>
          <cell r="N16">
            <v>23173907.440000001</v>
          </cell>
          <cell r="O16">
            <v>24274485.77</v>
          </cell>
        </row>
        <row r="17">
          <cell r="A17" t="str">
            <v xml:space="preserve"> 315.00.040</v>
          </cell>
          <cell r="B17" t="str">
            <v>Total Net Utility Plant</v>
          </cell>
          <cell r="C17">
            <v>8627059</v>
          </cell>
          <cell r="D17">
            <v>9736030</v>
          </cell>
          <cell r="E17">
            <v>10757593.83</v>
          </cell>
          <cell r="F17">
            <v>11890807.75</v>
          </cell>
          <cell r="G17">
            <v>12993925.26</v>
          </cell>
          <cell r="H17">
            <v>14104732.550000001</v>
          </cell>
          <cell r="I17">
            <v>15111349.119999999</v>
          </cell>
          <cell r="J17">
            <v>15875068.5</v>
          </cell>
          <cell r="K17">
            <v>16571374.08</v>
          </cell>
          <cell r="L17">
            <v>17089699.699999999</v>
          </cell>
          <cell r="M17">
            <v>17487102.539999999</v>
          </cell>
          <cell r="N17">
            <v>18096605.449999999</v>
          </cell>
          <cell r="O17">
            <v>18679475.120000001</v>
          </cell>
        </row>
        <row r="18">
          <cell r="A18" t="str">
            <v xml:space="preserve"> 315.00.050</v>
          </cell>
          <cell r="B18" t="str">
            <v>Total Utility Assets</v>
          </cell>
          <cell r="C18">
            <v>8767478</v>
          </cell>
          <cell r="D18">
            <v>9887197</v>
          </cell>
          <cell r="E18">
            <v>10908760.83</v>
          </cell>
          <cell r="F18">
            <v>12041974.75</v>
          </cell>
          <cell r="G18">
            <v>13145092.26</v>
          </cell>
          <cell r="H18">
            <v>14255899.550000001</v>
          </cell>
          <cell r="I18">
            <v>15262516.119999999</v>
          </cell>
          <cell r="J18">
            <v>16026235.5</v>
          </cell>
          <cell r="K18">
            <v>16722541.08</v>
          </cell>
          <cell r="L18">
            <v>17240866.699999999</v>
          </cell>
          <cell r="M18">
            <v>17638269.539999999</v>
          </cell>
          <cell r="N18">
            <v>18247772.449999999</v>
          </cell>
          <cell r="O18">
            <v>18830642.120000001</v>
          </cell>
        </row>
        <row r="19">
          <cell r="A19" t="str">
            <v xml:space="preserve"> 315.00.060</v>
          </cell>
          <cell r="B19" t="str">
            <v>Total Non Regulated  Assets</v>
          </cell>
          <cell r="C19">
            <v>128374</v>
          </cell>
          <cell r="D19">
            <v>122643</v>
          </cell>
          <cell r="E19">
            <v>115563.11</v>
          </cell>
          <cell r="F19">
            <v>109616.21</v>
          </cell>
          <cell r="G19">
            <v>100820.32</v>
          </cell>
          <cell r="H19">
            <v>99118.42</v>
          </cell>
          <cell r="I19">
            <v>96522.53</v>
          </cell>
          <cell r="J19">
            <v>99936.63</v>
          </cell>
          <cell r="K19">
            <v>96317.74</v>
          </cell>
          <cell r="L19">
            <v>92670.84</v>
          </cell>
          <cell r="M19">
            <v>88994.95</v>
          </cell>
          <cell r="N19">
            <v>85319.06</v>
          </cell>
          <cell r="O19">
            <v>81528.14</v>
          </cell>
        </row>
        <row r="20">
          <cell r="A20" t="str">
            <v xml:space="preserve"> 315.00.070</v>
          </cell>
          <cell r="B20" t="str">
            <v>Total Other Property and Investment</v>
          </cell>
          <cell r="C20">
            <v>2808553</v>
          </cell>
          <cell r="D20">
            <v>3049452</v>
          </cell>
          <cell r="E20">
            <v>2849993.88</v>
          </cell>
          <cell r="F20">
            <v>3002765.32</v>
          </cell>
          <cell r="G20">
            <v>3167433.84</v>
          </cell>
          <cell r="H20">
            <v>3357146.26</v>
          </cell>
          <cell r="I20">
            <v>3567341.45</v>
          </cell>
          <cell r="J20">
            <v>3796554.53</v>
          </cell>
          <cell r="K20">
            <v>4032545.37</v>
          </cell>
          <cell r="L20">
            <v>4283163.88</v>
          </cell>
          <cell r="M20">
            <v>4549305.7300000004</v>
          </cell>
          <cell r="N20">
            <v>4545629.84</v>
          </cell>
          <cell r="O20">
            <v>4541838.92</v>
          </cell>
        </row>
        <row r="21">
          <cell r="A21" t="str">
            <v xml:space="preserve"> 320.00.001</v>
          </cell>
          <cell r="B21" t="str">
            <v>Authorized Cost of Debt (Kd)</v>
          </cell>
          <cell r="C21">
            <v>0</v>
          </cell>
          <cell r="D21">
            <v>0</v>
          </cell>
          <cell r="E21">
            <v>6.96</v>
          </cell>
          <cell r="F21">
            <v>6.96</v>
          </cell>
          <cell r="G21">
            <v>6.96</v>
          </cell>
          <cell r="H21">
            <v>6.96</v>
          </cell>
          <cell r="I21">
            <v>6.96</v>
          </cell>
          <cell r="J21">
            <v>6.96</v>
          </cell>
          <cell r="K21">
            <v>6.96</v>
          </cell>
          <cell r="L21">
            <v>6.96</v>
          </cell>
          <cell r="M21">
            <v>6.96</v>
          </cell>
          <cell r="N21">
            <v>6.96</v>
          </cell>
          <cell r="O21">
            <v>6.96</v>
          </cell>
        </row>
        <row r="22">
          <cell r="A22" t="str">
            <v xml:space="preserve"> 320.00.002</v>
          </cell>
          <cell r="B22" t="str">
            <v>% Debt in Capital Structure</v>
          </cell>
          <cell r="C22">
            <v>0</v>
          </cell>
          <cell r="D22">
            <v>0</v>
          </cell>
          <cell r="E22">
            <v>43</v>
          </cell>
          <cell r="F22">
            <v>43</v>
          </cell>
          <cell r="G22">
            <v>43</v>
          </cell>
          <cell r="H22">
            <v>43</v>
          </cell>
          <cell r="I22">
            <v>43</v>
          </cell>
          <cell r="J22">
            <v>43</v>
          </cell>
          <cell r="K22">
            <v>43</v>
          </cell>
          <cell r="L22">
            <v>43</v>
          </cell>
          <cell r="M22">
            <v>43</v>
          </cell>
          <cell r="N22">
            <v>43</v>
          </cell>
          <cell r="O22">
            <v>43</v>
          </cell>
        </row>
        <row r="23">
          <cell r="A23" t="str">
            <v xml:space="preserve"> 320.00.003</v>
          </cell>
          <cell r="B23" t="str">
            <v>Authorized Cost of Equity (Ke)</v>
          </cell>
          <cell r="C23">
            <v>0</v>
          </cell>
          <cell r="D23">
            <v>0</v>
          </cell>
          <cell r="E23">
            <v>11.4</v>
          </cell>
          <cell r="F23">
            <v>11.4</v>
          </cell>
          <cell r="G23">
            <v>11.4</v>
          </cell>
          <cell r="H23">
            <v>11.4</v>
          </cell>
          <cell r="I23">
            <v>11.4</v>
          </cell>
          <cell r="J23">
            <v>11.4</v>
          </cell>
          <cell r="K23">
            <v>11.4</v>
          </cell>
          <cell r="L23">
            <v>11.4</v>
          </cell>
          <cell r="M23">
            <v>11.4</v>
          </cell>
          <cell r="N23">
            <v>11.4</v>
          </cell>
          <cell r="O23">
            <v>11.4</v>
          </cell>
        </row>
        <row r="24">
          <cell r="A24" t="str">
            <v xml:space="preserve"> 320.00.004</v>
          </cell>
          <cell r="B24" t="str">
            <v>% Equity in Capital Structure</v>
          </cell>
          <cell r="C24">
            <v>0</v>
          </cell>
          <cell r="D24">
            <v>0</v>
          </cell>
          <cell r="E24">
            <v>48</v>
          </cell>
          <cell r="F24">
            <v>48</v>
          </cell>
          <cell r="G24">
            <v>48</v>
          </cell>
          <cell r="H24">
            <v>48</v>
          </cell>
          <cell r="I24">
            <v>48</v>
          </cell>
          <cell r="J24">
            <v>48</v>
          </cell>
          <cell r="K24">
            <v>48</v>
          </cell>
          <cell r="L24">
            <v>48</v>
          </cell>
          <cell r="M24">
            <v>48</v>
          </cell>
          <cell r="N24">
            <v>48</v>
          </cell>
          <cell r="O24">
            <v>48</v>
          </cell>
        </row>
        <row r="25">
          <cell r="A25" t="str">
            <v xml:space="preserve"> 320.00.005</v>
          </cell>
          <cell r="B25" t="str">
            <v>Authorized Cost of Preferred (Kp)</v>
          </cell>
          <cell r="C25">
            <v>0</v>
          </cell>
          <cell r="D25">
            <v>0</v>
          </cell>
          <cell r="E25">
            <v>6.73</v>
          </cell>
          <cell r="F25">
            <v>6.73</v>
          </cell>
          <cell r="G25">
            <v>6.73</v>
          </cell>
          <cell r="H25">
            <v>6.73</v>
          </cell>
          <cell r="I25">
            <v>6.73</v>
          </cell>
          <cell r="J25">
            <v>6.73</v>
          </cell>
          <cell r="K25">
            <v>6.73</v>
          </cell>
          <cell r="L25">
            <v>6.73</v>
          </cell>
          <cell r="M25">
            <v>6.73</v>
          </cell>
          <cell r="N25">
            <v>6.73</v>
          </cell>
          <cell r="O25">
            <v>6.73</v>
          </cell>
        </row>
        <row r="26">
          <cell r="A26" t="str">
            <v xml:space="preserve"> 320.00.006</v>
          </cell>
          <cell r="B26" t="str">
            <v>% Preferred in Capital Structure</v>
          </cell>
          <cell r="C26">
            <v>0</v>
          </cell>
          <cell r="D26">
            <v>0</v>
          </cell>
          <cell r="E26">
            <v>9</v>
          </cell>
          <cell r="F26">
            <v>9</v>
          </cell>
          <cell r="G26">
            <v>9</v>
          </cell>
          <cell r="H26">
            <v>9</v>
          </cell>
          <cell r="I26">
            <v>9</v>
          </cell>
          <cell r="J26">
            <v>9</v>
          </cell>
          <cell r="K26">
            <v>9</v>
          </cell>
          <cell r="L26">
            <v>9</v>
          </cell>
          <cell r="M26">
            <v>9</v>
          </cell>
          <cell r="N26">
            <v>9</v>
          </cell>
          <cell r="O26">
            <v>9</v>
          </cell>
        </row>
        <row r="27">
          <cell r="A27" t="str">
            <v xml:space="preserve"> 320.00.007</v>
          </cell>
          <cell r="B27" t="str">
            <v>Authorized Wt Avg Cost of Capital (WACC) %</v>
          </cell>
          <cell r="C27">
            <v>0</v>
          </cell>
          <cell r="D27">
            <v>0</v>
          </cell>
          <cell r="E27">
            <v>9.07</v>
          </cell>
          <cell r="F27">
            <v>9.07</v>
          </cell>
          <cell r="G27">
            <v>9.07</v>
          </cell>
          <cell r="H27">
            <v>9.07</v>
          </cell>
          <cell r="I27">
            <v>9.07</v>
          </cell>
          <cell r="J27">
            <v>9.07</v>
          </cell>
          <cell r="K27">
            <v>9.07</v>
          </cell>
          <cell r="L27">
            <v>9.07</v>
          </cell>
          <cell r="M27">
            <v>9.07</v>
          </cell>
          <cell r="N27">
            <v>9.07</v>
          </cell>
          <cell r="O27">
            <v>9.07</v>
          </cell>
        </row>
        <row r="28">
          <cell r="A28" t="str">
            <v xml:space="preserve"> 320.00.009</v>
          </cell>
          <cell r="B28" t="str">
            <v>Adjustment Factor for AFUDC Rate</v>
          </cell>
          <cell r="C28">
            <v>0</v>
          </cell>
          <cell r="D28">
            <v>0</v>
          </cell>
          <cell r="E28">
            <v>0</v>
          </cell>
          <cell r="F28">
            <v>0</v>
          </cell>
          <cell r="G28">
            <v>0</v>
          </cell>
          <cell r="H28">
            <v>0</v>
          </cell>
          <cell r="I28">
            <v>0</v>
          </cell>
          <cell r="J28">
            <v>0</v>
          </cell>
          <cell r="K28">
            <v>0</v>
          </cell>
          <cell r="L28">
            <v>0</v>
          </cell>
          <cell r="M28">
            <v>0</v>
          </cell>
          <cell r="N28">
            <v>0</v>
          </cell>
          <cell r="O28">
            <v>0</v>
          </cell>
        </row>
        <row r="29">
          <cell r="A29" t="str">
            <v xml:space="preserve"> 320.00.010</v>
          </cell>
          <cell r="B29" t="str">
            <v>Adjustment Factor for Capitalized Interest Rate</v>
          </cell>
          <cell r="C29">
            <v>0</v>
          </cell>
          <cell r="D29">
            <v>0</v>
          </cell>
          <cell r="E29">
            <v>0</v>
          </cell>
          <cell r="F29">
            <v>0</v>
          </cell>
          <cell r="G29">
            <v>0</v>
          </cell>
          <cell r="H29">
            <v>0</v>
          </cell>
          <cell r="I29">
            <v>0</v>
          </cell>
          <cell r="J29">
            <v>0</v>
          </cell>
          <cell r="K29">
            <v>0</v>
          </cell>
          <cell r="L29">
            <v>0</v>
          </cell>
          <cell r="M29">
            <v>0</v>
          </cell>
          <cell r="N29">
            <v>0</v>
          </cell>
          <cell r="O29">
            <v>0</v>
          </cell>
        </row>
        <row r="30">
          <cell r="A30" t="str">
            <v xml:space="preserve"> 320.00.011</v>
          </cell>
          <cell r="B30" t="str">
            <v>Effective AFUDC Rate</v>
          </cell>
          <cell r="C30">
            <v>0</v>
          </cell>
          <cell r="D30">
            <v>0</v>
          </cell>
          <cell r="E30">
            <v>0</v>
          </cell>
          <cell r="F30">
            <v>0</v>
          </cell>
          <cell r="G30">
            <v>0</v>
          </cell>
          <cell r="H30">
            <v>0</v>
          </cell>
          <cell r="I30">
            <v>0</v>
          </cell>
          <cell r="J30">
            <v>0</v>
          </cell>
          <cell r="K30">
            <v>0</v>
          </cell>
          <cell r="L30">
            <v>0</v>
          </cell>
          <cell r="M30">
            <v>0</v>
          </cell>
          <cell r="N30">
            <v>0</v>
          </cell>
          <cell r="O30">
            <v>0</v>
          </cell>
        </row>
        <row r="31">
          <cell r="A31" t="str">
            <v xml:space="preserve"> 320.00.012</v>
          </cell>
          <cell r="B31" t="str">
            <v>Effective Capitalized Interest Rate</v>
          </cell>
          <cell r="C31">
            <v>0</v>
          </cell>
          <cell r="D31">
            <v>0</v>
          </cell>
          <cell r="E31">
            <v>0</v>
          </cell>
          <cell r="F31">
            <v>0</v>
          </cell>
          <cell r="G31">
            <v>0</v>
          </cell>
          <cell r="H31">
            <v>0</v>
          </cell>
          <cell r="I31">
            <v>0</v>
          </cell>
          <cell r="J31">
            <v>0</v>
          </cell>
          <cell r="K31">
            <v>0</v>
          </cell>
          <cell r="L31">
            <v>0</v>
          </cell>
          <cell r="M31">
            <v>0</v>
          </cell>
          <cell r="N31">
            <v>0</v>
          </cell>
          <cell r="O31">
            <v>0</v>
          </cell>
        </row>
        <row r="32">
          <cell r="A32" t="str">
            <v xml:space="preserve"> 320.00.016</v>
          </cell>
          <cell r="B32" t="str">
            <v>PLANT INFORMATION</v>
          </cell>
          <cell r="C32">
            <v>0</v>
          </cell>
          <cell r="D32">
            <v>0</v>
          </cell>
          <cell r="E32">
            <v>0</v>
          </cell>
          <cell r="F32">
            <v>0</v>
          </cell>
          <cell r="G32">
            <v>0</v>
          </cell>
          <cell r="H32">
            <v>0</v>
          </cell>
          <cell r="I32">
            <v>0</v>
          </cell>
          <cell r="J32">
            <v>0</v>
          </cell>
          <cell r="K32">
            <v>0</v>
          </cell>
          <cell r="L32">
            <v>0</v>
          </cell>
          <cell r="M32">
            <v>0</v>
          </cell>
          <cell r="N32">
            <v>0</v>
          </cell>
          <cell r="O32">
            <v>0</v>
          </cell>
        </row>
        <row r="33">
          <cell r="A33" t="str">
            <v xml:space="preserve"> 320.00.018</v>
          </cell>
          <cell r="B33" t="str">
            <v>Capitalized Interest - Incremental</v>
          </cell>
          <cell r="C33">
            <v>0</v>
          </cell>
          <cell r="D33">
            <v>0</v>
          </cell>
          <cell r="E33">
            <v>39616.53</v>
          </cell>
          <cell r="F33">
            <v>50128.08</v>
          </cell>
          <cell r="G33">
            <v>68076.42</v>
          </cell>
          <cell r="H33">
            <v>79757.61</v>
          </cell>
          <cell r="I33">
            <v>69590.009999999995</v>
          </cell>
          <cell r="J33">
            <v>50174.879999999997</v>
          </cell>
          <cell r="K33">
            <v>39852.97</v>
          </cell>
          <cell r="L33">
            <v>40490.1</v>
          </cell>
          <cell r="M33">
            <v>41022.559999999998</v>
          </cell>
          <cell r="N33">
            <v>40658.230000000003</v>
          </cell>
          <cell r="O33">
            <v>40886.870000000003</v>
          </cell>
        </row>
        <row r="34">
          <cell r="A34" t="str">
            <v xml:space="preserve"> 320.00.020</v>
          </cell>
          <cell r="B34" t="str">
            <v>Closed to Plant %</v>
          </cell>
          <cell r="C34">
            <v>0</v>
          </cell>
          <cell r="D34">
            <v>0</v>
          </cell>
          <cell r="E34">
            <v>0</v>
          </cell>
          <cell r="F34">
            <v>0</v>
          </cell>
          <cell r="G34">
            <v>0</v>
          </cell>
          <cell r="H34">
            <v>0</v>
          </cell>
          <cell r="I34">
            <v>0</v>
          </cell>
          <cell r="J34">
            <v>0</v>
          </cell>
          <cell r="K34">
            <v>0</v>
          </cell>
          <cell r="L34">
            <v>0</v>
          </cell>
          <cell r="M34">
            <v>0</v>
          </cell>
          <cell r="N34">
            <v>0</v>
          </cell>
          <cell r="O34">
            <v>0</v>
          </cell>
        </row>
        <row r="35">
          <cell r="A35" t="str">
            <v xml:space="preserve"> 320.00.021</v>
          </cell>
          <cell r="B35" t="str">
            <v>Plant Retirement - Sunk</v>
          </cell>
          <cell r="C35">
            <v>0</v>
          </cell>
          <cell r="D35">
            <v>0</v>
          </cell>
          <cell r="E35">
            <v>265000.21000000002</v>
          </cell>
          <cell r="F35">
            <v>618055.43000000005</v>
          </cell>
          <cell r="G35">
            <v>333321.07</v>
          </cell>
          <cell r="H35">
            <v>301966.53999999998</v>
          </cell>
          <cell r="I35">
            <v>308007.17</v>
          </cell>
          <cell r="J35">
            <v>314133.2</v>
          </cell>
          <cell r="K35">
            <v>318683.71999999997</v>
          </cell>
          <cell r="L35">
            <v>325056.65999999997</v>
          </cell>
          <cell r="M35">
            <v>331558.21000000002</v>
          </cell>
          <cell r="N35">
            <v>338190.5</v>
          </cell>
          <cell r="O35">
            <v>344953.63</v>
          </cell>
        </row>
        <row r="36">
          <cell r="A36" t="str">
            <v xml:space="preserve"> 320.00.022</v>
          </cell>
          <cell r="B36" t="str">
            <v>Removal Cost</v>
          </cell>
          <cell r="C36">
            <v>0</v>
          </cell>
          <cell r="D36">
            <v>0</v>
          </cell>
          <cell r="E36">
            <v>130848.52</v>
          </cell>
          <cell r="F36">
            <v>156698.23000000001</v>
          </cell>
          <cell r="G36">
            <v>167594.06</v>
          </cell>
          <cell r="H36">
            <v>176234.72</v>
          </cell>
          <cell r="I36">
            <v>212852.83</v>
          </cell>
          <cell r="J36">
            <v>205614.41</v>
          </cell>
          <cell r="K36">
            <v>187468.4</v>
          </cell>
          <cell r="L36">
            <v>191270.56</v>
          </cell>
          <cell r="M36">
            <v>195150.34</v>
          </cell>
          <cell r="N36">
            <v>199109.35</v>
          </cell>
          <cell r="O36">
            <v>203149.22</v>
          </cell>
        </row>
        <row r="37">
          <cell r="A37" t="str">
            <v xml:space="preserve"> 320.00.026</v>
          </cell>
          <cell r="B37" t="str">
            <v>Average Service Life for BU's New Asset (in Years)</v>
          </cell>
          <cell r="C37">
            <v>0</v>
          </cell>
          <cell r="D37">
            <v>0</v>
          </cell>
          <cell r="E37">
            <v>92.2</v>
          </cell>
          <cell r="F37">
            <v>96.94</v>
          </cell>
          <cell r="G37">
            <v>96.94</v>
          </cell>
          <cell r="H37">
            <v>96.94</v>
          </cell>
          <cell r="I37">
            <v>96.94</v>
          </cell>
          <cell r="J37">
            <v>96.94</v>
          </cell>
          <cell r="K37">
            <v>96.94</v>
          </cell>
          <cell r="L37">
            <v>96.94</v>
          </cell>
          <cell r="M37">
            <v>96.94</v>
          </cell>
          <cell r="N37">
            <v>96.94</v>
          </cell>
          <cell r="O37">
            <v>96.94</v>
          </cell>
        </row>
        <row r="38">
          <cell r="A38" t="str">
            <v xml:space="preserve"> 320.00.030</v>
          </cell>
          <cell r="B38" t="str">
            <v>Add'l Incremental Rate Base - Book</v>
          </cell>
          <cell r="C38">
            <v>0</v>
          </cell>
          <cell r="D38">
            <v>0</v>
          </cell>
          <cell r="E38">
            <v>1694007.32</v>
          </cell>
          <cell r="F38">
            <v>2108806.59</v>
          </cell>
          <cell r="G38">
            <v>1616058.51</v>
          </cell>
          <cell r="H38">
            <v>2050083.31</v>
          </cell>
          <cell r="I38">
            <v>2384422.1800000002</v>
          </cell>
          <cell r="J38">
            <v>2534671.79</v>
          </cell>
          <cell r="K38">
            <v>2152713.41</v>
          </cell>
          <cell r="L38">
            <v>1954272.56</v>
          </cell>
          <cell r="M38">
            <v>1952990.23</v>
          </cell>
          <cell r="N38">
            <v>1963582.51</v>
          </cell>
          <cell r="O38">
            <v>1999140.4</v>
          </cell>
        </row>
        <row r="39">
          <cell r="A39" t="str">
            <v xml:space="preserve"> 320.00.036</v>
          </cell>
          <cell r="B39" t="str">
            <v>State Tax Depreciaiton Multiplier</v>
          </cell>
          <cell r="C39">
            <v>0</v>
          </cell>
          <cell r="D39">
            <v>0</v>
          </cell>
          <cell r="E39">
            <v>30.15</v>
          </cell>
          <cell r="F39">
            <v>28.3</v>
          </cell>
          <cell r="G39">
            <v>28.72</v>
          </cell>
          <cell r="H39">
            <v>27.48</v>
          </cell>
          <cell r="I39">
            <v>27.75</v>
          </cell>
          <cell r="J39">
            <v>27.54</v>
          </cell>
          <cell r="K39">
            <v>28.18</v>
          </cell>
          <cell r="L39">
            <v>27.88</v>
          </cell>
          <cell r="M39">
            <v>27.54</v>
          </cell>
          <cell r="N39">
            <v>27.22</v>
          </cell>
          <cell r="O39">
            <v>26.97</v>
          </cell>
        </row>
        <row r="40">
          <cell r="A40" t="str">
            <v xml:space="preserve"> 320.00.037</v>
          </cell>
          <cell r="B40" t="str">
            <v>Fed Tax Depreciaiton Multiplier</v>
          </cell>
          <cell r="C40">
            <v>0</v>
          </cell>
          <cell r="D40">
            <v>0</v>
          </cell>
          <cell r="E40">
            <v>31.22</v>
          </cell>
          <cell r="F40">
            <v>26.03</v>
          </cell>
          <cell r="G40">
            <v>27.44</v>
          </cell>
          <cell r="H40">
            <v>26.83</v>
          </cell>
          <cell r="I40">
            <v>26.65</v>
          </cell>
          <cell r="J40">
            <v>26.18</v>
          </cell>
          <cell r="K40">
            <v>26.87</v>
          </cell>
          <cell r="L40">
            <v>26.72</v>
          </cell>
          <cell r="M40">
            <v>26.56</v>
          </cell>
          <cell r="N40">
            <v>26.4</v>
          </cell>
          <cell r="O40">
            <v>26.26</v>
          </cell>
        </row>
        <row r="41">
          <cell r="A41" t="str">
            <v xml:space="preserve"> 320.00.038</v>
          </cell>
          <cell r="B41" t="str">
            <v>CWIP: Incremental Plant  (Tax Base)</v>
          </cell>
          <cell r="C41">
            <v>0</v>
          </cell>
          <cell r="D41">
            <v>0</v>
          </cell>
          <cell r="E41">
            <v>1052116.25</v>
          </cell>
          <cell r="F41">
            <v>903858.16</v>
          </cell>
          <cell r="G41">
            <v>1323826.51</v>
          </cell>
          <cell r="H41">
            <v>1392243</v>
          </cell>
          <cell r="I41">
            <v>1167598.56</v>
          </cell>
          <cell r="J41">
            <v>800023.06</v>
          </cell>
          <cell r="K41">
            <v>763273.85</v>
          </cell>
          <cell r="L41">
            <v>799140.29</v>
          </cell>
          <cell r="M41">
            <v>801201.54</v>
          </cell>
          <cell r="N41">
            <v>806674.81</v>
          </cell>
          <cell r="O41">
            <v>822777.43</v>
          </cell>
        </row>
        <row r="42">
          <cell r="A42" t="str">
            <v xml:space="preserve"> 320.00.040</v>
          </cell>
          <cell r="B42" t="str">
            <v>Add'l Incremental Tax Base</v>
          </cell>
          <cell r="C42">
            <v>0</v>
          </cell>
          <cell r="D42">
            <v>0</v>
          </cell>
          <cell r="E42">
            <v>1638316.8</v>
          </cell>
          <cell r="F42">
            <v>2188363.4500000002</v>
          </cell>
          <cell r="G42">
            <v>1516827.95</v>
          </cell>
          <cell r="H42">
            <v>2064877</v>
          </cell>
          <cell r="I42">
            <v>2356988.2200000002</v>
          </cell>
          <cell r="J42">
            <v>2497938.7599999998</v>
          </cell>
          <cell r="K42">
            <v>2133623.3199999998</v>
          </cell>
          <cell r="L42">
            <v>1936837.08</v>
          </cell>
          <cell r="M42">
            <v>1934121.68</v>
          </cell>
          <cell r="N42">
            <v>1942912.46</v>
          </cell>
          <cell r="O42">
            <v>1977015.3</v>
          </cell>
        </row>
        <row r="43">
          <cell r="A43" t="str">
            <v xml:space="preserve"> 320.00.041</v>
          </cell>
          <cell r="B43" t="str">
            <v>Add'l Incremental Tax Base Multiplier</v>
          </cell>
          <cell r="C43">
            <v>0</v>
          </cell>
          <cell r="D43">
            <v>0</v>
          </cell>
          <cell r="E43">
            <v>19.82</v>
          </cell>
          <cell r="F43">
            <v>20.91</v>
          </cell>
          <cell r="G43">
            <v>11.61</v>
          </cell>
          <cell r="H43">
            <v>20.75</v>
          </cell>
          <cell r="I43">
            <v>20.75</v>
          </cell>
          <cell r="J43">
            <v>22.75</v>
          </cell>
          <cell r="K43">
            <v>22.75</v>
          </cell>
          <cell r="L43">
            <v>22.75</v>
          </cell>
          <cell r="M43">
            <v>22.75</v>
          </cell>
          <cell r="N43">
            <v>22.75</v>
          </cell>
          <cell r="O43">
            <v>22.75</v>
          </cell>
        </row>
        <row r="44">
          <cell r="A44" t="str">
            <v xml:space="preserve"> 320.00.042</v>
          </cell>
          <cell r="B44" t="str">
            <v>Cum Add'l Gross Plant (Tax Base)</v>
          </cell>
          <cell r="C44">
            <v>0</v>
          </cell>
          <cell r="D44">
            <v>0</v>
          </cell>
          <cell r="E44">
            <v>1638316.8</v>
          </cell>
          <cell r="F44">
            <v>3826680.26</v>
          </cell>
          <cell r="G44">
            <v>5343508.21</v>
          </cell>
          <cell r="H44">
            <v>7408385.2000000002</v>
          </cell>
          <cell r="I44">
            <v>9765373.4299999997</v>
          </cell>
          <cell r="J44">
            <v>12263312.18</v>
          </cell>
          <cell r="K44">
            <v>14396935.5</v>
          </cell>
          <cell r="L44">
            <v>16333772.58</v>
          </cell>
          <cell r="M44">
            <v>18267894.260000002</v>
          </cell>
          <cell r="N44">
            <v>20210806.719999999</v>
          </cell>
          <cell r="O44">
            <v>22187822.010000002</v>
          </cell>
        </row>
        <row r="45">
          <cell r="A45" t="str">
            <v xml:space="preserve"> 320.00.046</v>
          </cell>
          <cell r="B45" t="str">
            <v>Fed SL Tax Depr - Incremental</v>
          </cell>
          <cell r="C45">
            <v>0</v>
          </cell>
          <cell r="D45">
            <v>0</v>
          </cell>
          <cell r="E45">
            <v>108717.09</v>
          </cell>
          <cell r="F45">
            <v>207722.81</v>
          </cell>
          <cell r="G45">
            <v>296922.90999999997</v>
          </cell>
          <cell r="H45">
            <v>389621.86</v>
          </cell>
          <cell r="I45">
            <v>485793.34</v>
          </cell>
          <cell r="J45">
            <v>610471.13</v>
          </cell>
          <cell r="K45">
            <v>727889.74</v>
          </cell>
          <cell r="L45">
            <v>822945.8</v>
          </cell>
          <cell r="M45">
            <v>916334.87</v>
          </cell>
          <cell r="N45">
            <v>1010417.83</v>
          </cell>
          <cell r="O45">
            <v>1105449.02</v>
          </cell>
        </row>
        <row r="46">
          <cell r="A46" t="str">
            <v xml:space="preserve"> 320.00.048</v>
          </cell>
          <cell r="B46" t="str">
            <v>AFUDC Multiplier</v>
          </cell>
          <cell r="C46">
            <v>1</v>
          </cell>
          <cell r="D46">
            <v>1</v>
          </cell>
          <cell r="E46">
            <v>1</v>
          </cell>
          <cell r="F46">
            <v>1</v>
          </cell>
          <cell r="G46">
            <v>1</v>
          </cell>
          <cell r="H46">
            <v>1</v>
          </cell>
          <cell r="I46">
            <v>1</v>
          </cell>
          <cell r="J46">
            <v>1</v>
          </cell>
          <cell r="K46">
            <v>1</v>
          </cell>
          <cell r="L46">
            <v>1</v>
          </cell>
          <cell r="M46">
            <v>1</v>
          </cell>
          <cell r="N46">
            <v>1</v>
          </cell>
          <cell r="O46">
            <v>1</v>
          </cell>
        </row>
        <row r="47">
          <cell r="A47" t="str">
            <v xml:space="preserve"> 320.00.049</v>
          </cell>
          <cell r="B47" t="str">
            <v>Capitalized Interest Multiplier</v>
          </cell>
          <cell r="C47">
            <v>1</v>
          </cell>
          <cell r="D47">
            <v>1</v>
          </cell>
          <cell r="E47">
            <v>1</v>
          </cell>
          <cell r="F47">
            <v>1</v>
          </cell>
          <cell r="G47">
            <v>1</v>
          </cell>
          <cell r="H47">
            <v>1</v>
          </cell>
          <cell r="I47">
            <v>1</v>
          </cell>
          <cell r="J47">
            <v>1</v>
          </cell>
          <cell r="K47">
            <v>1</v>
          </cell>
          <cell r="L47">
            <v>1</v>
          </cell>
          <cell r="M47">
            <v>1</v>
          </cell>
          <cell r="N47">
            <v>1</v>
          </cell>
          <cell r="O47">
            <v>1</v>
          </cell>
        </row>
        <row r="48">
          <cell r="A48" t="str">
            <v xml:space="preserve"> 320.00.752</v>
          </cell>
          <cell r="B48" t="str">
            <v>Total Book Depreciaiton Adjustment</v>
          </cell>
          <cell r="C48">
            <v>0</v>
          </cell>
          <cell r="D48">
            <v>0</v>
          </cell>
          <cell r="E48">
            <v>-5601.67</v>
          </cell>
          <cell r="F48">
            <v>-68445</v>
          </cell>
          <cell r="G48">
            <v>-72545</v>
          </cell>
          <cell r="H48">
            <v>-76845</v>
          </cell>
          <cell r="I48">
            <v>-80845</v>
          </cell>
          <cell r="J48">
            <v>-84945</v>
          </cell>
          <cell r="K48">
            <v>-89245</v>
          </cell>
          <cell r="L48">
            <v>-93645</v>
          </cell>
          <cell r="M48">
            <v>-98145</v>
          </cell>
          <cell r="N48">
            <v>-102845</v>
          </cell>
          <cell r="O48">
            <v>-107645</v>
          </cell>
        </row>
        <row r="49">
          <cell r="A49" t="str">
            <v xml:space="preserve"> 325.00.001</v>
          </cell>
          <cell r="B49" t="str">
            <v>Revenue Option:  Input 0, 1, or 2</v>
          </cell>
          <cell r="C49">
            <v>0</v>
          </cell>
          <cell r="D49">
            <v>0</v>
          </cell>
          <cell r="E49">
            <v>0</v>
          </cell>
          <cell r="F49">
            <v>0</v>
          </cell>
          <cell r="G49">
            <v>0</v>
          </cell>
          <cell r="H49">
            <v>0</v>
          </cell>
          <cell r="I49">
            <v>0</v>
          </cell>
          <cell r="J49">
            <v>0</v>
          </cell>
          <cell r="K49">
            <v>0</v>
          </cell>
          <cell r="L49">
            <v>0</v>
          </cell>
          <cell r="M49">
            <v>0</v>
          </cell>
          <cell r="N49">
            <v>0</v>
          </cell>
          <cell r="O49">
            <v>0</v>
          </cell>
        </row>
        <row r="50">
          <cell r="A50" t="str">
            <v xml:space="preserve"> 325.00.002</v>
          </cell>
          <cell r="B50" t="str">
            <v>Expected Rev or PBR Input -- Option 0</v>
          </cell>
          <cell r="C50">
            <v>0</v>
          </cell>
          <cell r="D50">
            <v>0</v>
          </cell>
          <cell r="E50">
            <v>0</v>
          </cell>
          <cell r="F50">
            <v>0</v>
          </cell>
          <cell r="G50">
            <v>0</v>
          </cell>
          <cell r="H50">
            <v>0</v>
          </cell>
          <cell r="I50">
            <v>0</v>
          </cell>
          <cell r="J50">
            <v>0</v>
          </cell>
          <cell r="K50">
            <v>0</v>
          </cell>
          <cell r="L50">
            <v>0</v>
          </cell>
          <cell r="M50">
            <v>0</v>
          </cell>
          <cell r="N50">
            <v>0</v>
          </cell>
          <cell r="O50">
            <v>0</v>
          </cell>
        </row>
        <row r="51">
          <cell r="A51" t="str">
            <v xml:space="preserve"> 325.00.012</v>
          </cell>
          <cell r="B51" t="str">
            <v>Sunk Fed Tax Depr.</v>
          </cell>
          <cell r="C51">
            <v>0</v>
          </cell>
          <cell r="D51">
            <v>0</v>
          </cell>
          <cell r="E51">
            <v>588923.09</v>
          </cell>
          <cell r="F51">
            <v>572022.98</v>
          </cell>
          <cell r="G51">
            <v>444784.41</v>
          </cell>
          <cell r="H51">
            <v>387155.63</v>
          </cell>
          <cell r="I51">
            <v>373109</v>
          </cell>
          <cell r="J51">
            <v>356425</v>
          </cell>
          <cell r="K51">
            <v>341680</v>
          </cell>
          <cell r="L51">
            <v>328484</v>
          </cell>
          <cell r="M51">
            <v>316535</v>
          </cell>
          <cell r="N51">
            <v>305607</v>
          </cell>
          <cell r="O51">
            <v>295534</v>
          </cell>
        </row>
        <row r="52">
          <cell r="A52" t="str">
            <v xml:space="preserve"> 325.00.014</v>
          </cell>
          <cell r="B52" t="str">
            <v>Federal Scheduled M Adj 5 - for Tax Dept Bench</v>
          </cell>
          <cell r="C52">
            <v>0</v>
          </cell>
          <cell r="D52">
            <v>0</v>
          </cell>
          <cell r="E52">
            <v>-21292</v>
          </cell>
          <cell r="F52">
            <v>-19635</v>
          </cell>
          <cell r="G52">
            <v>-18627</v>
          </cell>
          <cell r="H52">
            <v>-18499</v>
          </cell>
          <cell r="I52">
            <v>-18455</v>
          </cell>
          <cell r="J52">
            <v>-17757</v>
          </cell>
          <cell r="K52">
            <v>-17554</v>
          </cell>
          <cell r="L52">
            <v>-17509</v>
          </cell>
          <cell r="M52">
            <v>-17505</v>
          </cell>
          <cell r="N52">
            <v>-14335</v>
          </cell>
          <cell r="O52">
            <v>-12712</v>
          </cell>
        </row>
        <row r="53">
          <cell r="A53" t="str">
            <v xml:space="preserve"> 325.00.015</v>
          </cell>
          <cell r="B53" t="str">
            <v>Federal Scheduled M Adj 6 - for Annual &amp;  Monthly</v>
          </cell>
          <cell r="C53">
            <v>0</v>
          </cell>
          <cell r="D53">
            <v>0</v>
          </cell>
          <cell r="E53">
            <v>0</v>
          </cell>
          <cell r="F53">
            <v>0</v>
          </cell>
          <cell r="G53">
            <v>0</v>
          </cell>
          <cell r="H53">
            <v>0</v>
          </cell>
          <cell r="I53">
            <v>0</v>
          </cell>
          <cell r="J53">
            <v>0</v>
          </cell>
          <cell r="K53">
            <v>0</v>
          </cell>
          <cell r="L53">
            <v>0</v>
          </cell>
          <cell r="M53">
            <v>0</v>
          </cell>
          <cell r="N53">
            <v>0</v>
          </cell>
          <cell r="O53">
            <v>0</v>
          </cell>
        </row>
        <row r="54">
          <cell r="A54" t="str">
            <v xml:space="preserve"> 325.00.016</v>
          </cell>
          <cell r="B54" t="str">
            <v>Total Sunk Fed Tax Depr</v>
          </cell>
          <cell r="C54">
            <v>0</v>
          </cell>
          <cell r="D54">
            <v>0</v>
          </cell>
          <cell r="E54">
            <v>588923.09</v>
          </cell>
          <cell r="F54">
            <v>572022.98</v>
          </cell>
          <cell r="G54">
            <v>444784.41</v>
          </cell>
          <cell r="H54">
            <v>387155.63</v>
          </cell>
          <cell r="I54">
            <v>373109</v>
          </cell>
          <cell r="J54">
            <v>356425</v>
          </cell>
          <cell r="K54">
            <v>341680</v>
          </cell>
          <cell r="L54">
            <v>328484</v>
          </cell>
          <cell r="M54">
            <v>316535</v>
          </cell>
          <cell r="N54">
            <v>305607</v>
          </cell>
          <cell r="O54">
            <v>295534</v>
          </cell>
        </row>
        <row r="55">
          <cell r="A55" t="str">
            <v xml:space="preserve"> 325.00.017</v>
          </cell>
          <cell r="B55" t="str">
            <v>Total Incremental Fed Tax Base</v>
          </cell>
          <cell r="C55">
            <v>0</v>
          </cell>
          <cell r="D55">
            <v>0</v>
          </cell>
          <cell r="E55">
            <v>167524.10999999999</v>
          </cell>
          <cell r="F55">
            <v>269921.48</v>
          </cell>
          <cell r="G55">
            <v>399435.98</v>
          </cell>
          <cell r="H55">
            <v>525496.79</v>
          </cell>
          <cell r="I55">
            <v>644675.44999999995</v>
          </cell>
          <cell r="J55">
            <v>775111.02</v>
          </cell>
          <cell r="K55">
            <v>917494.13</v>
          </cell>
          <cell r="L55">
            <v>1026028.15</v>
          </cell>
          <cell r="M55">
            <v>1135092.8400000001</v>
          </cell>
          <cell r="N55">
            <v>1245833.6599999999</v>
          </cell>
          <cell r="O55">
            <v>1359380.84</v>
          </cell>
        </row>
        <row r="56">
          <cell r="A56" t="str">
            <v xml:space="preserve"> 325.00.020</v>
          </cell>
          <cell r="B56" t="str">
            <v>Total Fed Tax Depreciation</v>
          </cell>
          <cell r="C56">
            <v>0</v>
          </cell>
          <cell r="D56">
            <v>0</v>
          </cell>
          <cell r="E56">
            <v>756447.2</v>
          </cell>
          <cell r="F56">
            <v>841944.47</v>
          </cell>
          <cell r="G56">
            <v>844220.4</v>
          </cell>
          <cell r="H56">
            <v>912652.42</v>
          </cell>
          <cell r="I56">
            <v>1017784.45</v>
          </cell>
          <cell r="J56">
            <v>1131536.02</v>
          </cell>
          <cell r="K56">
            <v>1259174.1299999999</v>
          </cell>
          <cell r="L56">
            <v>1354512.15</v>
          </cell>
          <cell r="M56">
            <v>1451627.84</v>
          </cell>
          <cell r="N56">
            <v>1551440.66</v>
          </cell>
          <cell r="O56">
            <v>1654914.84</v>
          </cell>
        </row>
        <row r="57">
          <cell r="A57" t="str">
            <v xml:space="preserve"> 325.00.021</v>
          </cell>
          <cell r="B57" t="str">
            <v>FED Tax Depr Adj. *** WITH Fed Def Tax CAL.</v>
          </cell>
          <cell r="C57">
            <v>0</v>
          </cell>
          <cell r="D57">
            <v>0</v>
          </cell>
          <cell r="E57">
            <v>240152.39</v>
          </cell>
          <cell r="F57">
            <v>19647.62</v>
          </cell>
          <cell r="G57">
            <v>29955.05</v>
          </cell>
          <cell r="H57">
            <v>28027.73</v>
          </cell>
          <cell r="I57">
            <v>48861.26</v>
          </cell>
          <cell r="J57">
            <v>64166.3</v>
          </cell>
          <cell r="K57">
            <v>53480.17</v>
          </cell>
          <cell r="L57">
            <v>22782.99</v>
          </cell>
          <cell r="M57">
            <v>20565.64</v>
          </cell>
          <cell r="N57">
            <v>20379.48</v>
          </cell>
          <cell r="O57">
            <v>20379.16</v>
          </cell>
        </row>
        <row r="58">
          <cell r="A58" t="str">
            <v xml:space="preserve"> 325.00.022</v>
          </cell>
          <cell r="B58" t="str">
            <v>Fed Schd M Adj 2 - Curr &amp; Def</v>
          </cell>
          <cell r="C58">
            <v>0</v>
          </cell>
          <cell r="D58">
            <v>0</v>
          </cell>
          <cell r="E58">
            <v>-105810</v>
          </cell>
          <cell r="F58">
            <v>66473</v>
          </cell>
          <cell r="G58">
            <v>-16131.37</v>
          </cell>
          <cell r="H58">
            <v>-14678.37</v>
          </cell>
          <cell r="I58">
            <v>0</v>
          </cell>
          <cell r="J58">
            <v>0</v>
          </cell>
          <cell r="K58">
            <v>0</v>
          </cell>
          <cell r="L58">
            <v>0</v>
          </cell>
          <cell r="M58">
            <v>0</v>
          </cell>
          <cell r="N58">
            <v>0</v>
          </cell>
          <cell r="O58">
            <v>0</v>
          </cell>
        </row>
        <row r="59">
          <cell r="A59" t="str">
            <v xml:space="preserve"> 325.00.024</v>
          </cell>
          <cell r="B59" t="str">
            <v>Sunk Fed SL Tax Depr.</v>
          </cell>
          <cell r="C59">
            <v>714283</v>
          </cell>
          <cell r="D59">
            <v>683032</v>
          </cell>
          <cell r="E59">
            <v>648693.35</v>
          </cell>
          <cell r="F59">
            <v>692531.37</v>
          </cell>
          <cell r="G59">
            <v>665751.24</v>
          </cell>
          <cell r="H59">
            <v>648269.66</v>
          </cell>
          <cell r="I59">
            <v>636153.11</v>
          </cell>
          <cell r="J59">
            <v>633308.85</v>
          </cell>
          <cell r="K59">
            <v>552365.54</v>
          </cell>
          <cell r="L59">
            <v>526998.56999999995</v>
          </cell>
          <cell r="M59">
            <v>501910.68</v>
          </cell>
          <cell r="N59">
            <v>475973.36</v>
          </cell>
          <cell r="O59">
            <v>449460.04</v>
          </cell>
        </row>
        <row r="60">
          <cell r="A60" t="str">
            <v xml:space="preserve"> 325.00.026</v>
          </cell>
          <cell r="B60" t="str">
            <v>Total Sunk Fed SL Tax Depr</v>
          </cell>
          <cell r="C60">
            <v>714283</v>
          </cell>
          <cell r="D60">
            <v>683032</v>
          </cell>
          <cell r="E60">
            <v>542883.35</v>
          </cell>
          <cell r="F60">
            <v>759004.37</v>
          </cell>
          <cell r="G60">
            <v>649619.87</v>
          </cell>
          <cell r="H60">
            <v>633591.29</v>
          </cell>
          <cell r="I60">
            <v>636153.11</v>
          </cell>
          <cell r="J60">
            <v>633308.85</v>
          </cell>
          <cell r="K60">
            <v>552365.54</v>
          </cell>
          <cell r="L60">
            <v>526998.56999999995</v>
          </cell>
          <cell r="M60">
            <v>501910.68</v>
          </cell>
          <cell r="N60">
            <v>475973.36</v>
          </cell>
          <cell r="O60">
            <v>449460.04</v>
          </cell>
        </row>
        <row r="61">
          <cell r="A61" t="str">
            <v xml:space="preserve"> 325.00.027</v>
          </cell>
          <cell r="B61" t="str">
            <v>Total Incremental Fed SL Tax Depr</v>
          </cell>
          <cell r="C61">
            <v>0</v>
          </cell>
          <cell r="D61">
            <v>0</v>
          </cell>
          <cell r="E61">
            <v>108717.09</v>
          </cell>
          <cell r="F61">
            <v>207722.81</v>
          </cell>
          <cell r="G61">
            <v>296922.90999999997</v>
          </cell>
          <cell r="H61">
            <v>389621.86</v>
          </cell>
          <cell r="I61">
            <v>485793.34</v>
          </cell>
          <cell r="J61">
            <v>610471.13</v>
          </cell>
          <cell r="K61">
            <v>727889.74</v>
          </cell>
          <cell r="L61">
            <v>822945.8</v>
          </cell>
          <cell r="M61">
            <v>916334.87</v>
          </cell>
          <cell r="N61">
            <v>1010417.83</v>
          </cell>
          <cell r="O61">
            <v>1105449.02</v>
          </cell>
        </row>
        <row r="62">
          <cell r="A62" t="str">
            <v xml:space="preserve"> 325.00.029</v>
          </cell>
          <cell r="B62" t="str">
            <v>Total Fed SL Tax Depreciation</v>
          </cell>
          <cell r="C62">
            <v>714283</v>
          </cell>
          <cell r="D62">
            <v>683032</v>
          </cell>
          <cell r="E62">
            <v>651600.44999999995</v>
          </cell>
          <cell r="F62">
            <v>966727.18</v>
          </cell>
          <cell r="G62">
            <v>946542.78</v>
          </cell>
          <cell r="H62">
            <v>1023213.14</v>
          </cell>
          <cell r="I62">
            <v>1121946.44</v>
          </cell>
          <cell r="J62">
            <v>1243779.97</v>
          </cell>
          <cell r="K62">
            <v>1280255.28</v>
          </cell>
          <cell r="L62">
            <v>1349944.37</v>
          </cell>
          <cell r="M62">
            <v>1418245.54</v>
          </cell>
          <cell r="N62">
            <v>1486391.19</v>
          </cell>
          <cell r="O62">
            <v>1554909.06</v>
          </cell>
        </row>
        <row r="63">
          <cell r="A63" t="str">
            <v xml:space="preserve"> 325.00.031</v>
          </cell>
          <cell r="B63" t="str">
            <v>Ratio of (ACRS+MACRS)/Total Asset % (for Def Tax Factor)</v>
          </cell>
          <cell r="C63">
            <v>0</v>
          </cell>
          <cell r="D63">
            <v>0</v>
          </cell>
          <cell r="E63">
            <v>4100</v>
          </cell>
          <cell r="F63">
            <v>4100</v>
          </cell>
          <cell r="G63">
            <v>4100</v>
          </cell>
          <cell r="H63">
            <v>4100</v>
          </cell>
          <cell r="I63">
            <v>4100</v>
          </cell>
          <cell r="J63">
            <v>4100</v>
          </cell>
          <cell r="K63">
            <v>4100</v>
          </cell>
          <cell r="L63">
            <v>4100</v>
          </cell>
          <cell r="M63">
            <v>4100</v>
          </cell>
          <cell r="N63">
            <v>3700</v>
          </cell>
          <cell r="O63">
            <v>3700</v>
          </cell>
        </row>
        <row r="64">
          <cell r="A64" t="str">
            <v xml:space="preserve"> 325.00.033</v>
          </cell>
          <cell r="B64" t="str">
            <v>Fed Deferred Tax - Sunk</v>
          </cell>
          <cell r="C64">
            <v>0</v>
          </cell>
          <cell r="D64">
            <v>0</v>
          </cell>
          <cell r="E64">
            <v>-46719.87</v>
          </cell>
          <cell r="F64">
            <v>-86571.77</v>
          </cell>
          <cell r="G64">
            <v>-101909.07</v>
          </cell>
          <cell r="H64">
            <v>-15513.8</v>
          </cell>
          <cell r="I64">
            <v>-29280.97</v>
          </cell>
          <cell r="J64">
            <v>-39887.269999999997</v>
          </cell>
          <cell r="K64">
            <v>-50829.31</v>
          </cell>
          <cell r="L64">
            <v>-61950.35</v>
          </cell>
          <cell r="M64">
            <v>-69480.399999999994</v>
          </cell>
          <cell r="N64">
            <v>-80674.44</v>
          </cell>
          <cell r="O64">
            <v>-91844.01</v>
          </cell>
        </row>
        <row r="65">
          <cell r="A65" t="str">
            <v xml:space="preserve"> 325.00.035</v>
          </cell>
          <cell r="B65" t="str">
            <v>Federal Deferred Tax Input Adjustsments</v>
          </cell>
          <cell r="C65">
            <v>0</v>
          </cell>
          <cell r="D65">
            <v>0</v>
          </cell>
          <cell r="E65">
            <v>0</v>
          </cell>
          <cell r="F65">
            <v>0</v>
          </cell>
          <cell r="G65">
            <v>0</v>
          </cell>
          <cell r="H65">
            <v>0</v>
          </cell>
          <cell r="I65">
            <v>0</v>
          </cell>
          <cell r="J65">
            <v>0</v>
          </cell>
          <cell r="K65">
            <v>0</v>
          </cell>
          <cell r="L65">
            <v>0</v>
          </cell>
          <cell r="M65">
            <v>0</v>
          </cell>
          <cell r="N65">
            <v>0</v>
          </cell>
          <cell r="O65">
            <v>0</v>
          </cell>
        </row>
        <row r="66">
          <cell r="A66" t="str">
            <v xml:space="preserve"> 325.00.041</v>
          </cell>
          <cell r="B66" t="str">
            <v>Book Depr Adj. *** WITH Fed Def Tax CAL.</v>
          </cell>
          <cell r="C66">
            <v>0</v>
          </cell>
          <cell r="D66">
            <v>0</v>
          </cell>
          <cell r="E66">
            <v>-5601.67</v>
          </cell>
          <cell r="F66">
            <v>-68445</v>
          </cell>
          <cell r="G66">
            <v>-72545</v>
          </cell>
          <cell r="H66">
            <v>-76845</v>
          </cell>
          <cell r="I66">
            <v>-80845</v>
          </cell>
          <cell r="J66">
            <v>-84945</v>
          </cell>
          <cell r="K66">
            <v>-89245</v>
          </cell>
          <cell r="L66">
            <v>-93645</v>
          </cell>
          <cell r="M66">
            <v>-98145</v>
          </cell>
          <cell r="N66">
            <v>-102845</v>
          </cell>
          <cell r="O66">
            <v>-107645</v>
          </cell>
        </row>
        <row r="67">
          <cell r="A67" t="str">
            <v xml:space="preserve"> 325.00.044</v>
          </cell>
          <cell r="B67" t="str">
            <v>BOOK DEPR Expense *** WITH Fed Def Tax CAL (Unreg. Sunk)</v>
          </cell>
          <cell r="C67">
            <v>0</v>
          </cell>
          <cell r="D67">
            <v>0</v>
          </cell>
          <cell r="E67">
            <v>0</v>
          </cell>
          <cell r="F67">
            <v>0</v>
          </cell>
          <cell r="G67">
            <v>0</v>
          </cell>
          <cell r="H67">
            <v>0</v>
          </cell>
          <cell r="I67">
            <v>0</v>
          </cell>
          <cell r="J67">
            <v>0</v>
          </cell>
          <cell r="K67">
            <v>0</v>
          </cell>
          <cell r="L67">
            <v>0</v>
          </cell>
          <cell r="M67">
            <v>0</v>
          </cell>
          <cell r="N67">
            <v>0</v>
          </cell>
          <cell r="O67">
            <v>0</v>
          </cell>
        </row>
        <row r="68">
          <cell r="A68" t="str">
            <v xml:space="preserve"> 325.00.045</v>
          </cell>
          <cell r="B68" t="str">
            <v>Unregulated Book Depr Adj for DELTA</v>
          </cell>
          <cell r="C68">
            <v>0</v>
          </cell>
          <cell r="D68">
            <v>0</v>
          </cell>
          <cell r="E68">
            <v>10798</v>
          </cell>
          <cell r="F68">
            <v>11620</v>
          </cell>
          <cell r="G68">
            <v>12514</v>
          </cell>
          <cell r="H68">
            <v>5420</v>
          </cell>
          <cell r="I68">
            <v>6314</v>
          </cell>
          <cell r="J68">
            <v>7208</v>
          </cell>
          <cell r="K68">
            <v>7337</v>
          </cell>
          <cell r="L68">
            <v>7365</v>
          </cell>
          <cell r="M68">
            <v>7394</v>
          </cell>
          <cell r="N68">
            <v>7394</v>
          </cell>
          <cell r="O68">
            <v>7394</v>
          </cell>
        </row>
        <row r="69">
          <cell r="A69" t="str">
            <v xml:space="preserve"> 325.00.046</v>
          </cell>
          <cell r="B69" t="str">
            <v>Sunk State Tax Depr.</v>
          </cell>
          <cell r="C69">
            <v>0</v>
          </cell>
          <cell r="D69">
            <v>0</v>
          </cell>
          <cell r="E69">
            <v>583773.66</v>
          </cell>
          <cell r="F69">
            <v>560643.98</v>
          </cell>
          <cell r="G69">
            <v>381029.41</v>
          </cell>
          <cell r="H69">
            <v>316811.63</v>
          </cell>
          <cell r="I69">
            <v>298291</v>
          </cell>
          <cell r="J69">
            <v>280702.28000000003</v>
          </cell>
          <cell r="K69">
            <v>265327.21000000002</v>
          </cell>
          <cell r="L69">
            <v>251695.86</v>
          </cell>
          <cell r="M69">
            <v>239455.16</v>
          </cell>
          <cell r="N69">
            <v>228343</v>
          </cell>
          <cell r="O69">
            <v>218158.3</v>
          </cell>
        </row>
        <row r="70">
          <cell r="A70" t="str">
            <v xml:space="preserve"> 325.00.049</v>
          </cell>
          <cell r="B70" t="str">
            <v>Total Incremental State Tax Depreciation</v>
          </cell>
          <cell r="C70">
            <v>0</v>
          </cell>
          <cell r="D70">
            <v>0</v>
          </cell>
          <cell r="E70">
            <v>186680.17</v>
          </cell>
          <cell r="F70">
            <v>329973.65999999997</v>
          </cell>
          <cell r="G70">
            <v>447394.74</v>
          </cell>
          <cell r="H70">
            <v>556462.54</v>
          </cell>
          <cell r="I70">
            <v>690496.2</v>
          </cell>
          <cell r="J70">
            <v>817895.97</v>
          </cell>
          <cell r="K70">
            <v>958288.5</v>
          </cell>
          <cell r="L70">
            <v>1058967.29</v>
          </cell>
          <cell r="M70">
            <v>1158653.08</v>
          </cell>
          <cell r="N70">
            <v>1259752.6399999999</v>
          </cell>
          <cell r="O70">
            <v>1364937.36</v>
          </cell>
        </row>
        <row r="71">
          <cell r="A71" t="str">
            <v xml:space="preserve"> 325.00.051</v>
          </cell>
          <cell r="B71" t="str">
            <v>Total State Tax Depreciation</v>
          </cell>
          <cell r="C71">
            <v>0</v>
          </cell>
          <cell r="D71">
            <v>0</v>
          </cell>
          <cell r="E71">
            <v>770453.84</v>
          </cell>
          <cell r="F71">
            <v>890617.64</v>
          </cell>
          <cell r="G71">
            <v>828424.16</v>
          </cell>
          <cell r="H71">
            <v>873274.18</v>
          </cell>
          <cell r="I71">
            <v>988787.19999999995</v>
          </cell>
          <cell r="J71">
            <v>1098598.25</v>
          </cell>
          <cell r="K71">
            <v>1223615.71</v>
          </cell>
          <cell r="L71">
            <v>1310663.1599999999</v>
          </cell>
          <cell r="M71">
            <v>1398108.24</v>
          </cell>
          <cell r="N71">
            <v>1488095.63</v>
          </cell>
          <cell r="O71">
            <v>1583095.66</v>
          </cell>
        </row>
        <row r="72">
          <cell r="A72" t="str">
            <v xml:space="preserve"> 325.00.053</v>
          </cell>
          <cell r="B72" t="str">
            <v>ST Tax Depr Adj.</v>
          </cell>
          <cell r="C72">
            <v>0</v>
          </cell>
          <cell r="D72">
            <v>0</v>
          </cell>
          <cell r="E72">
            <v>4250</v>
          </cell>
          <cell r="F72">
            <v>4250</v>
          </cell>
          <cell r="G72">
            <v>4250</v>
          </cell>
          <cell r="H72">
            <v>4250</v>
          </cell>
          <cell r="I72">
            <v>26866</v>
          </cell>
          <cell r="J72">
            <v>43822</v>
          </cell>
          <cell r="K72">
            <v>34662</v>
          </cell>
          <cell r="L72">
            <v>5376.4</v>
          </cell>
          <cell r="M72">
            <v>4250</v>
          </cell>
          <cell r="N72">
            <v>4250</v>
          </cell>
          <cell r="O72">
            <v>4250</v>
          </cell>
        </row>
        <row r="73">
          <cell r="A73" t="str">
            <v xml:space="preserve"> 325.00.054</v>
          </cell>
          <cell r="B73" t="str">
            <v>St Schd M Adj 2 - Curr &amp; Def</v>
          </cell>
          <cell r="C73">
            <v>0</v>
          </cell>
          <cell r="D73">
            <v>0</v>
          </cell>
          <cell r="E73">
            <v>-113979</v>
          </cell>
          <cell r="F73">
            <v>113979</v>
          </cell>
          <cell r="G73">
            <v>0</v>
          </cell>
          <cell r="H73">
            <v>0</v>
          </cell>
          <cell r="I73">
            <v>0</v>
          </cell>
          <cell r="J73">
            <v>0</v>
          </cell>
          <cell r="K73">
            <v>0</v>
          </cell>
          <cell r="L73">
            <v>0</v>
          </cell>
          <cell r="M73">
            <v>0</v>
          </cell>
          <cell r="N73">
            <v>0</v>
          </cell>
          <cell r="O73">
            <v>0</v>
          </cell>
        </row>
        <row r="74">
          <cell r="A74" t="str">
            <v xml:space="preserve"> 325.00.055</v>
          </cell>
          <cell r="B74" t="str">
            <v>Fed Schd M Adj 3 - Curr &amp; SFAS 109</v>
          </cell>
          <cell r="C74">
            <v>0</v>
          </cell>
          <cell r="D74">
            <v>0</v>
          </cell>
          <cell r="E74">
            <v>35807</v>
          </cell>
          <cell r="F74">
            <v>36280</v>
          </cell>
          <cell r="G74">
            <v>37964</v>
          </cell>
          <cell r="H74">
            <v>37776</v>
          </cell>
          <cell r="I74">
            <v>37776</v>
          </cell>
          <cell r="J74">
            <v>37776</v>
          </cell>
          <cell r="K74">
            <v>37776</v>
          </cell>
          <cell r="L74">
            <v>37776</v>
          </cell>
          <cell r="M74">
            <v>37776</v>
          </cell>
          <cell r="N74">
            <v>37776</v>
          </cell>
          <cell r="O74">
            <v>37776</v>
          </cell>
        </row>
        <row r="75">
          <cell r="A75" t="str">
            <v xml:space="preserve"> 325.00.056</v>
          </cell>
          <cell r="B75" t="str">
            <v>Fed Schd M Adj 4 - Curr only (Perm)</v>
          </cell>
          <cell r="C75">
            <v>0</v>
          </cell>
          <cell r="D75">
            <v>0</v>
          </cell>
          <cell r="E75">
            <v>-199704</v>
          </cell>
          <cell r="F75">
            <v>-149830</v>
          </cell>
          <cell r="G75">
            <v>-149967</v>
          </cell>
          <cell r="H75">
            <v>96192</v>
          </cell>
          <cell r="I75">
            <v>46192</v>
          </cell>
          <cell r="J75">
            <v>46192</v>
          </cell>
          <cell r="K75">
            <v>46192</v>
          </cell>
          <cell r="L75">
            <v>46192</v>
          </cell>
          <cell r="M75">
            <v>46192</v>
          </cell>
          <cell r="N75">
            <v>46192</v>
          </cell>
          <cell r="O75">
            <v>46192</v>
          </cell>
        </row>
        <row r="76">
          <cell r="A76" t="str">
            <v xml:space="preserve"> 325.00.057</v>
          </cell>
          <cell r="B76" t="str">
            <v>St Schd M Adj 3 - Curr &amp; SFAS 109</v>
          </cell>
          <cell r="C76">
            <v>0</v>
          </cell>
          <cell r="D76">
            <v>0</v>
          </cell>
          <cell r="E76">
            <v>53818</v>
          </cell>
          <cell r="F76">
            <v>54291</v>
          </cell>
          <cell r="G76">
            <v>55975</v>
          </cell>
          <cell r="H76">
            <v>55787</v>
          </cell>
          <cell r="I76">
            <v>55787</v>
          </cell>
          <cell r="J76">
            <v>55787</v>
          </cell>
          <cell r="K76">
            <v>55787</v>
          </cell>
          <cell r="L76">
            <v>55787</v>
          </cell>
          <cell r="M76">
            <v>55787</v>
          </cell>
          <cell r="N76">
            <v>55787</v>
          </cell>
          <cell r="O76">
            <v>55787</v>
          </cell>
        </row>
        <row r="77">
          <cell r="A77" t="str">
            <v xml:space="preserve"> 325.00.058</v>
          </cell>
          <cell r="B77" t="str">
            <v>St Schd M Adj 4 - Curr only (Perm)</v>
          </cell>
          <cell r="C77">
            <v>0</v>
          </cell>
          <cell r="D77">
            <v>0</v>
          </cell>
          <cell r="E77">
            <v>-200513</v>
          </cell>
          <cell r="F77">
            <v>-150639</v>
          </cell>
          <cell r="G77">
            <v>-150776</v>
          </cell>
          <cell r="H77">
            <v>95383</v>
          </cell>
          <cell r="I77">
            <v>45383</v>
          </cell>
          <cell r="J77">
            <v>45383</v>
          </cell>
          <cell r="K77">
            <v>45383</v>
          </cell>
          <cell r="L77">
            <v>45383</v>
          </cell>
          <cell r="M77">
            <v>45383</v>
          </cell>
          <cell r="N77">
            <v>45383</v>
          </cell>
          <cell r="O77">
            <v>45383</v>
          </cell>
        </row>
        <row r="78">
          <cell r="A78" t="str">
            <v xml:space="preserve"> 325.00.059</v>
          </cell>
          <cell r="B78" t="str">
            <v>State Scheduled M Adj 5 - for Tax Dept Bench</v>
          </cell>
          <cell r="C78">
            <v>0</v>
          </cell>
          <cell r="D78">
            <v>0</v>
          </cell>
          <cell r="E78">
            <v>-21292</v>
          </cell>
          <cell r="F78">
            <v>-19635</v>
          </cell>
          <cell r="G78">
            <v>-18627</v>
          </cell>
          <cell r="H78">
            <v>-18499</v>
          </cell>
          <cell r="I78">
            <v>-18455</v>
          </cell>
          <cell r="J78">
            <v>-17757</v>
          </cell>
          <cell r="K78">
            <v>-17554</v>
          </cell>
          <cell r="L78">
            <v>-17509</v>
          </cell>
          <cell r="M78">
            <v>-17505</v>
          </cell>
          <cell r="N78">
            <v>-14335</v>
          </cell>
          <cell r="O78">
            <v>-12712</v>
          </cell>
        </row>
        <row r="79">
          <cell r="A79" t="str">
            <v xml:space="preserve"> 325.00.060</v>
          </cell>
          <cell r="B79" t="str">
            <v>State Scheduled M Adj 6 - for Annual &amp;  Monthly</v>
          </cell>
          <cell r="C79">
            <v>0</v>
          </cell>
          <cell r="D79">
            <v>0</v>
          </cell>
          <cell r="E79">
            <v>0</v>
          </cell>
          <cell r="F79">
            <v>0</v>
          </cell>
          <cell r="G79">
            <v>0</v>
          </cell>
          <cell r="H79">
            <v>0</v>
          </cell>
          <cell r="I79">
            <v>0</v>
          </cell>
          <cell r="J79">
            <v>0</v>
          </cell>
          <cell r="K79">
            <v>0</v>
          </cell>
          <cell r="L79">
            <v>0</v>
          </cell>
          <cell r="M79">
            <v>0</v>
          </cell>
          <cell r="N79">
            <v>0</v>
          </cell>
          <cell r="O79">
            <v>0</v>
          </cell>
        </row>
        <row r="80">
          <cell r="A80" t="str">
            <v xml:space="preserve"> 325.00.062</v>
          </cell>
          <cell r="B80" t="str">
            <v>Sunk Book  Depr.</v>
          </cell>
          <cell r="C80">
            <v>714283</v>
          </cell>
          <cell r="D80">
            <v>683032</v>
          </cell>
          <cell r="E80">
            <v>648693.35</v>
          </cell>
          <cell r="F80">
            <v>692531.37</v>
          </cell>
          <cell r="G80">
            <v>665751.24</v>
          </cell>
          <cell r="H80">
            <v>648269.66</v>
          </cell>
          <cell r="I80">
            <v>636153.11</v>
          </cell>
          <cell r="J80">
            <v>633308.85</v>
          </cell>
          <cell r="K80">
            <v>552365.54</v>
          </cell>
          <cell r="L80">
            <v>526998.56999999995</v>
          </cell>
          <cell r="M80">
            <v>501910.68</v>
          </cell>
          <cell r="N80">
            <v>475973.36</v>
          </cell>
          <cell r="O80">
            <v>449460.04</v>
          </cell>
        </row>
        <row r="81">
          <cell r="A81" t="str">
            <v xml:space="preserve"> 325.00.067</v>
          </cell>
          <cell r="B81" t="str">
            <v>Total Incremental Book  Depreciation</v>
          </cell>
          <cell r="C81">
            <v>0</v>
          </cell>
          <cell r="D81">
            <v>0</v>
          </cell>
          <cell r="E81">
            <v>100789.98</v>
          </cell>
          <cell r="F81">
            <v>194308.7</v>
          </cell>
          <cell r="G81">
            <v>283684.3</v>
          </cell>
          <cell r="H81">
            <v>373721.77</v>
          </cell>
          <cell r="I81">
            <v>522475.71</v>
          </cell>
          <cell r="J81">
            <v>655949.27</v>
          </cell>
          <cell r="K81">
            <v>779566.34</v>
          </cell>
          <cell r="L81">
            <v>882167.56</v>
          </cell>
          <cell r="M81">
            <v>983361.71</v>
          </cell>
          <cell r="N81">
            <v>1085248.72</v>
          </cell>
          <cell r="O81">
            <v>1188622.77</v>
          </cell>
        </row>
        <row r="82">
          <cell r="A82" t="str">
            <v xml:space="preserve"> 325.00.070</v>
          </cell>
          <cell r="B82" t="str">
            <v>Total Rev Req Book  Depreciation</v>
          </cell>
          <cell r="C82">
            <v>714283</v>
          </cell>
          <cell r="D82">
            <v>683032</v>
          </cell>
          <cell r="E82">
            <v>749483.33</v>
          </cell>
          <cell r="F82">
            <v>886840.07</v>
          </cell>
          <cell r="G82">
            <v>949435.55</v>
          </cell>
          <cell r="H82">
            <v>1021991.43</v>
          </cell>
          <cell r="I82">
            <v>1158628.81</v>
          </cell>
          <cell r="J82">
            <v>1289258.1100000001</v>
          </cell>
          <cell r="K82">
            <v>1331931.8799999999</v>
          </cell>
          <cell r="L82">
            <v>1409166.13</v>
          </cell>
          <cell r="M82">
            <v>1485272.39</v>
          </cell>
          <cell r="N82">
            <v>1561222.08</v>
          </cell>
          <cell r="O82">
            <v>1638082.82</v>
          </cell>
        </row>
        <row r="83">
          <cell r="A83" t="str">
            <v xml:space="preserve"> 325.00.071</v>
          </cell>
          <cell r="B83" t="str">
            <v>Total Retirement on Depreciations - Sunk</v>
          </cell>
          <cell r="C83">
            <v>0</v>
          </cell>
          <cell r="D83">
            <v>0</v>
          </cell>
          <cell r="E83">
            <v>-395848.73</v>
          </cell>
          <cell r="F83">
            <v>-774753.66</v>
          </cell>
          <cell r="G83">
            <v>-500915.14</v>
          </cell>
          <cell r="H83">
            <v>-478201.26</v>
          </cell>
          <cell r="I83">
            <v>-520860</v>
          </cell>
          <cell r="J83">
            <v>-519747.6</v>
          </cell>
          <cell r="K83">
            <v>-506152.13</v>
          </cell>
          <cell r="L83">
            <v>-516327.22</v>
          </cell>
          <cell r="M83">
            <v>-526708.56000000006</v>
          </cell>
          <cell r="N83">
            <v>-537299.85</v>
          </cell>
          <cell r="O83">
            <v>-548102.85</v>
          </cell>
        </row>
        <row r="84">
          <cell r="A84" t="str">
            <v xml:space="preserve"> 325.00.072</v>
          </cell>
          <cell r="B84" t="str">
            <v>Inc Book Depreciation Rate</v>
          </cell>
          <cell r="C84">
            <v>0</v>
          </cell>
          <cell r="D84">
            <v>0</v>
          </cell>
          <cell r="E84">
            <v>117.92</v>
          </cell>
          <cell r="F84">
            <v>120.42</v>
          </cell>
          <cell r="G84">
            <v>119.38</v>
          </cell>
          <cell r="H84">
            <v>118.76</v>
          </cell>
          <cell r="I84">
            <v>135.31</v>
          </cell>
          <cell r="J84">
            <v>157.84</v>
          </cell>
          <cell r="K84">
            <v>140.61000000000001</v>
          </cell>
          <cell r="L84">
            <v>140.65</v>
          </cell>
          <cell r="M84">
            <v>140.62</v>
          </cell>
          <cell r="N84">
            <v>140.63</v>
          </cell>
          <cell r="O84">
            <v>140.63</v>
          </cell>
        </row>
        <row r="85">
          <cell r="A85" t="str">
            <v xml:space="preserve"> 325.00.073</v>
          </cell>
          <cell r="B85" t="str">
            <v>Inc Book Depreciation Rate - Nuclear % - incl. Fuel Inventory</v>
          </cell>
          <cell r="C85">
            <v>0</v>
          </cell>
          <cell r="D85">
            <v>0</v>
          </cell>
          <cell r="E85">
            <v>21.66</v>
          </cell>
          <cell r="F85">
            <v>19.95</v>
          </cell>
          <cell r="G85">
            <v>18.21</v>
          </cell>
          <cell r="H85">
            <v>18.36</v>
          </cell>
          <cell r="I85">
            <v>18.84</v>
          </cell>
          <cell r="J85">
            <v>18.47</v>
          </cell>
          <cell r="K85">
            <v>18.55</v>
          </cell>
          <cell r="L85">
            <v>18.62</v>
          </cell>
          <cell r="M85">
            <v>18.55</v>
          </cell>
          <cell r="N85">
            <v>18.57</v>
          </cell>
          <cell r="O85">
            <v>18.579999999999998</v>
          </cell>
        </row>
        <row r="86">
          <cell r="A86" t="str">
            <v xml:space="preserve"> 325.00.076</v>
          </cell>
          <cell r="B86" t="str">
            <v>Sunk Book Depreciation Rate</v>
          </cell>
          <cell r="C86">
            <v>0</v>
          </cell>
          <cell r="D86">
            <v>0</v>
          </cell>
          <cell r="E86">
            <v>71.09</v>
          </cell>
          <cell r="F86">
            <v>82.84</v>
          </cell>
          <cell r="G86">
            <v>85.82</v>
          </cell>
          <cell r="H86">
            <v>87.58</v>
          </cell>
          <cell r="I86">
            <v>91.99</v>
          </cell>
          <cell r="J86">
            <v>114.79</v>
          </cell>
          <cell r="K86">
            <v>97.75</v>
          </cell>
          <cell r="L86">
            <v>97.57</v>
          </cell>
          <cell r="M86">
            <v>97.62</v>
          </cell>
          <cell r="N86">
            <v>97.65</v>
          </cell>
          <cell r="O86">
            <v>97.61</v>
          </cell>
        </row>
        <row r="87">
          <cell r="A87" t="str">
            <v xml:space="preserve"> 325.00.077</v>
          </cell>
          <cell r="B87" t="str">
            <v>Book Depreciation Rate - Place Holder</v>
          </cell>
          <cell r="C87">
            <v>0</v>
          </cell>
          <cell r="D87">
            <v>0</v>
          </cell>
          <cell r="E87">
            <v>0</v>
          </cell>
          <cell r="F87">
            <v>0</v>
          </cell>
          <cell r="G87">
            <v>0</v>
          </cell>
          <cell r="H87">
            <v>0</v>
          </cell>
          <cell r="I87">
            <v>0</v>
          </cell>
          <cell r="J87">
            <v>0</v>
          </cell>
          <cell r="K87">
            <v>0</v>
          </cell>
          <cell r="L87">
            <v>0</v>
          </cell>
          <cell r="M87">
            <v>0</v>
          </cell>
          <cell r="N87">
            <v>0</v>
          </cell>
          <cell r="O87">
            <v>0</v>
          </cell>
        </row>
        <row r="88">
          <cell r="A88" t="str">
            <v xml:space="preserve"> 325.00.081</v>
          </cell>
          <cell r="B88" t="str">
            <v>Working Cash Adjustment - Regulated</v>
          </cell>
          <cell r="C88">
            <v>-32816</v>
          </cell>
          <cell r="D88">
            <v>35636</v>
          </cell>
          <cell r="E88">
            <v>-33228</v>
          </cell>
          <cell r="F88">
            <v>-96770</v>
          </cell>
          <cell r="G88">
            <v>-99264</v>
          </cell>
          <cell r="H88">
            <v>-103590</v>
          </cell>
          <cell r="I88">
            <v>-103590</v>
          </cell>
          <cell r="J88">
            <v>-103590</v>
          </cell>
          <cell r="K88">
            <v>-103590</v>
          </cell>
          <cell r="L88">
            <v>-103590</v>
          </cell>
          <cell r="M88">
            <v>-103590</v>
          </cell>
          <cell r="N88">
            <v>-103590</v>
          </cell>
          <cell r="O88">
            <v>-103590</v>
          </cell>
        </row>
        <row r="89">
          <cell r="A89" t="str">
            <v xml:space="preserve"> 325.00.082</v>
          </cell>
          <cell r="B89" t="str">
            <v>Working Cash Adjustments - Unregulated</v>
          </cell>
          <cell r="C89">
            <v>0</v>
          </cell>
          <cell r="D89">
            <v>0</v>
          </cell>
          <cell r="E89">
            <v>0</v>
          </cell>
          <cell r="F89">
            <v>0</v>
          </cell>
          <cell r="G89">
            <v>0</v>
          </cell>
          <cell r="H89">
            <v>0</v>
          </cell>
          <cell r="I89">
            <v>0</v>
          </cell>
          <cell r="J89">
            <v>0</v>
          </cell>
          <cell r="K89">
            <v>0</v>
          </cell>
          <cell r="L89">
            <v>0</v>
          </cell>
          <cell r="M89">
            <v>0</v>
          </cell>
          <cell r="N89">
            <v>0</v>
          </cell>
          <cell r="O89">
            <v>0</v>
          </cell>
        </row>
        <row r="90">
          <cell r="A90" t="str">
            <v xml:space="preserve"> 325.00.083</v>
          </cell>
          <cell r="B90" t="str">
            <v>Avg Annual Rate Base Adjustment</v>
          </cell>
          <cell r="C90">
            <v>105145</v>
          </cell>
          <cell r="D90">
            <v>-99088</v>
          </cell>
          <cell r="E90">
            <v>125331</v>
          </cell>
          <cell r="F90">
            <v>-215035</v>
          </cell>
          <cell r="G90">
            <v>-158380</v>
          </cell>
          <cell r="H90">
            <v>-121372</v>
          </cell>
          <cell r="I90">
            <v>-44617</v>
          </cell>
          <cell r="J90">
            <v>-5084</v>
          </cell>
          <cell r="K90">
            <v>53346</v>
          </cell>
          <cell r="L90">
            <v>69475</v>
          </cell>
          <cell r="M90">
            <v>166782</v>
          </cell>
          <cell r="N90">
            <v>65103</v>
          </cell>
          <cell r="O90">
            <v>62122</v>
          </cell>
        </row>
        <row r="91">
          <cell r="A91" t="str">
            <v xml:space="preserve"> 325.00.084</v>
          </cell>
          <cell r="B91" t="str">
            <v>Total EOY Rate Base</v>
          </cell>
          <cell r="C91">
            <v>8544972</v>
          </cell>
          <cell r="D91">
            <v>9244756</v>
          </cell>
          <cell r="E91">
            <v>10170646.960000001</v>
          </cell>
          <cell r="F91">
            <v>11526068.73</v>
          </cell>
          <cell r="G91">
            <v>12397936.32</v>
          </cell>
          <cell r="H91">
            <v>13578169.08</v>
          </cell>
          <cell r="I91">
            <v>15038584.970000001</v>
          </cell>
          <cell r="J91">
            <v>16415302.039999999</v>
          </cell>
          <cell r="K91">
            <v>17385766.739999998</v>
          </cell>
          <cell r="L91">
            <v>18130393.129999999</v>
          </cell>
          <cell r="M91">
            <v>18780663.41</v>
          </cell>
          <cell r="N91">
            <v>19356982.57</v>
          </cell>
          <cell r="O91">
            <v>19899261.07</v>
          </cell>
        </row>
        <row r="92">
          <cell r="A92" t="str">
            <v xml:space="preserve"> 325.00.085</v>
          </cell>
          <cell r="B92" t="str">
            <v>Total Average Rate Base</v>
          </cell>
          <cell r="C92">
            <v>8772640.5</v>
          </cell>
          <cell r="D92">
            <v>8795776</v>
          </cell>
          <cell r="E92">
            <v>9833032.4800000004</v>
          </cell>
          <cell r="F92">
            <v>10633322.85</v>
          </cell>
          <cell r="G92">
            <v>11803622.52</v>
          </cell>
          <cell r="H92">
            <v>12866680.699999999</v>
          </cell>
          <cell r="I92">
            <v>14263760.029999999</v>
          </cell>
          <cell r="J92">
            <v>15721859.5</v>
          </cell>
          <cell r="K92">
            <v>16953880.390000001</v>
          </cell>
          <cell r="L92">
            <v>17827554.93</v>
          </cell>
          <cell r="M92">
            <v>18622310.27</v>
          </cell>
          <cell r="N92">
            <v>19133925.989999998</v>
          </cell>
          <cell r="O92">
            <v>19690243.82</v>
          </cell>
        </row>
        <row r="93">
          <cell r="A93" t="str">
            <v xml:space="preserve"> 325.00.091</v>
          </cell>
          <cell r="B93" t="str">
            <v>Federal Income Tax Rate</v>
          </cell>
          <cell r="C93">
            <v>0</v>
          </cell>
          <cell r="D93">
            <v>0</v>
          </cell>
          <cell r="E93">
            <v>35</v>
          </cell>
          <cell r="F93">
            <v>35</v>
          </cell>
          <cell r="G93">
            <v>35</v>
          </cell>
          <cell r="H93">
            <v>35</v>
          </cell>
          <cell r="I93">
            <v>35</v>
          </cell>
          <cell r="J93">
            <v>35</v>
          </cell>
          <cell r="K93">
            <v>35</v>
          </cell>
          <cell r="L93">
            <v>35</v>
          </cell>
          <cell r="M93">
            <v>35</v>
          </cell>
          <cell r="N93">
            <v>35</v>
          </cell>
          <cell r="O93">
            <v>35</v>
          </cell>
        </row>
        <row r="94">
          <cell r="A94" t="str">
            <v xml:space="preserve"> 325.00.092</v>
          </cell>
          <cell r="B94" t="str">
            <v>State Income Tax Rate</v>
          </cell>
          <cell r="C94">
            <v>0</v>
          </cell>
          <cell r="D94">
            <v>0</v>
          </cell>
          <cell r="E94">
            <v>8.26</v>
          </cell>
          <cell r="F94">
            <v>7.92</v>
          </cell>
          <cell r="G94">
            <v>7.92</v>
          </cell>
          <cell r="H94">
            <v>7.92</v>
          </cell>
          <cell r="I94">
            <v>7.92</v>
          </cell>
          <cell r="J94">
            <v>7.92</v>
          </cell>
          <cell r="K94">
            <v>7.92</v>
          </cell>
          <cell r="L94">
            <v>7.92</v>
          </cell>
          <cell r="M94">
            <v>7.92</v>
          </cell>
          <cell r="N94">
            <v>7.92</v>
          </cell>
          <cell r="O94">
            <v>7.92</v>
          </cell>
        </row>
        <row r="95">
          <cell r="A95" t="str">
            <v xml:space="preserve"> 325.00.095</v>
          </cell>
          <cell r="B95" t="str">
            <v>Accum. Deferred Taxes - APB 11 for Rate Base</v>
          </cell>
          <cell r="C95">
            <v>1074985</v>
          </cell>
          <cell r="D95">
            <v>1707451</v>
          </cell>
          <cell r="E95">
            <v>1746342.23</v>
          </cell>
          <cell r="F95">
            <v>1674179.27</v>
          </cell>
          <cell r="G95">
            <v>1594396.89</v>
          </cell>
          <cell r="H95">
            <v>1627638.84</v>
          </cell>
          <cell r="I95">
            <v>1674262.23</v>
          </cell>
          <cell r="J95">
            <v>1724960.09</v>
          </cell>
          <cell r="K95">
            <v>1773151.54</v>
          </cell>
          <cell r="L95">
            <v>1803702.33</v>
          </cell>
          <cell r="M95">
            <v>1832743.23</v>
          </cell>
          <cell r="N95">
            <v>1858050.43</v>
          </cell>
          <cell r="O95">
            <v>1880174.74</v>
          </cell>
        </row>
        <row r="96">
          <cell r="A96" t="str">
            <v xml:space="preserve"> 325.00.170</v>
          </cell>
          <cell r="B96" t="str">
            <v>Property Tax Rate (%)</v>
          </cell>
          <cell r="C96">
            <v>0</v>
          </cell>
          <cell r="D96">
            <v>0</v>
          </cell>
          <cell r="E96">
            <v>0</v>
          </cell>
          <cell r="F96">
            <v>0</v>
          </cell>
          <cell r="G96">
            <v>0</v>
          </cell>
          <cell r="H96">
            <v>0</v>
          </cell>
          <cell r="I96">
            <v>0</v>
          </cell>
          <cell r="J96">
            <v>0</v>
          </cell>
          <cell r="K96">
            <v>0</v>
          </cell>
          <cell r="L96">
            <v>0</v>
          </cell>
          <cell r="M96">
            <v>0</v>
          </cell>
          <cell r="N96">
            <v>0</v>
          </cell>
          <cell r="O96">
            <v>0</v>
          </cell>
        </row>
        <row r="97">
          <cell r="A97" t="str">
            <v xml:space="preserve"> 325.00.171</v>
          </cell>
          <cell r="B97" t="str">
            <v>Add. Property Tax Expense  Adjustment</v>
          </cell>
          <cell r="C97">
            <v>0</v>
          </cell>
          <cell r="D97">
            <v>0</v>
          </cell>
          <cell r="E97">
            <v>2590</v>
          </cell>
          <cell r="F97">
            <v>14259</v>
          </cell>
          <cell r="G97">
            <v>16172</v>
          </cell>
          <cell r="H97">
            <v>18218</v>
          </cell>
          <cell r="I97">
            <v>17000</v>
          </cell>
          <cell r="J97">
            <v>17000</v>
          </cell>
          <cell r="K97">
            <v>17000</v>
          </cell>
          <cell r="L97">
            <v>17000</v>
          </cell>
          <cell r="M97">
            <v>17000</v>
          </cell>
          <cell r="N97">
            <v>17000</v>
          </cell>
          <cell r="O97">
            <v>17000</v>
          </cell>
        </row>
        <row r="98">
          <cell r="A98" t="str">
            <v xml:space="preserve"> 325.00.172</v>
          </cell>
          <cell r="B98" t="str">
            <v>Property Tax Factor</v>
          </cell>
          <cell r="C98">
            <v>0</v>
          </cell>
          <cell r="D98">
            <v>0</v>
          </cell>
          <cell r="E98">
            <v>39</v>
          </cell>
          <cell r="F98">
            <v>42</v>
          </cell>
          <cell r="G98">
            <v>42</v>
          </cell>
          <cell r="H98">
            <v>42</v>
          </cell>
          <cell r="I98">
            <v>42</v>
          </cell>
          <cell r="J98">
            <v>41</v>
          </cell>
          <cell r="K98">
            <v>41</v>
          </cell>
          <cell r="L98">
            <v>41</v>
          </cell>
          <cell r="M98">
            <v>41</v>
          </cell>
          <cell r="N98">
            <v>37</v>
          </cell>
          <cell r="O98">
            <v>37</v>
          </cell>
        </row>
        <row r="99">
          <cell r="A99" t="str">
            <v xml:space="preserve"> 325.00.210</v>
          </cell>
          <cell r="B99" t="str">
            <v>FF&amp;U Rate (%)</v>
          </cell>
          <cell r="C99">
            <v>0</v>
          </cell>
          <cell r="D99">
            <v>0</v>
          </cell>
          <cell r="E99">
            <v>1.18</v>
          </cell>
          <cell r="F99">
            <v>1.18</v>
          </cell>
          <cell r="G99">
            <v>1.18</v>
          </cell>
          <cell r="H99">
            <v>1.18</v>
          </cell>
          <cell r="I99">
            <v>1.18</v>
          </cell>
          <cell r="J99">
            <v>1.18</v>
          </cell>
          <cell r="K99">
            <v>1.18</v>
          </cell>
          <cell r="L99">
            <v>1.18</v>
          </cell>
          <cell r="M99">
            <v>1.18</v>
          </cell>
          <cell r="N99">
            <v>1.18</v>
          </cell>
          <cell r="O99">
            <v>1.18</v>
          </cell>
        </row>
        <row r="100">
          <cell r="A100" t="str">
            <v xml:space="preserve"> 325.00.215</v>
          </cell>
          <cell r="B100" t="str">
            <v>FF&amp;U Gross Up Rate</v>
          </cell>
          <cell r="C100">
            <v>1</v>
          </cell>
          <cell r="D100">
            <v>1</v>
          </cell>
          <cell r="E100">
            <v>1.01</v>
          </cell>
          <cell r="F100">
            <v>1.01</v>
          </cell>
          <cell r="G100">
            <v>1.01</v>
          </cell>
          <cell r="H100">
            <v>1.01</v>
          </cell>
          <cell r="I100">
            <v>1.01</v>
          </cell>
          <cell r="J100">
            <v>1.01</v>
          </cell>
          <cell r="K100">
            <v>1.01</v>
          </cell>
          <cell r="L100">
            <v>1.01</v>
          </cell>
          <cell r="M100">
            <v>1.01</v>
          </cell>
          <cell r="N100">
            <v>1.01</v>
          </cell>
          <cell r="O100">
            <v>1.01</v>
          </cell>
        </row>
        <row r="101">
          <cell r="A101" t="str">
            <v xml:space="preserve"> 325.00.220</v>
          </cell>
          <cell r="B101" t="str">
            <v>FF&amp;U and Income Tax Gross-Up Rate</v>
          </cell>
          <cell r="C101">
            <v>1</v>
          </cell>
          <cell r="D101">
            <v>1</v>
          </cell>
          <cell r="E101">
            <v>1.7</v>
          </cell>
          <cell r="F101">
            <v>1.69</v>
          </cell>
          <cell r="G101">
            <v>1.69</v>
          </cell>
          <cell r="H101">
            <v>1.69</v>
          </cell>
          <cell r="I101">
            <v>1.69</v>
          </cell>
          <cell r="J101">
            <v>1.69</v>
          </cell>
          <cell r="K101">
            <v>1.69</v>
          </cell>
          <cell r="L101">
            <v>1.69</v>
          </cell>
          <cell r="M101">
            <v>1.69</v>
          </cell>
          <cell r="N101">
            <v>1.69</v>
          </cell>
          <cell r="O101">
            <v>1.69</v>
          </cell>
        </row>
        <row r="102">
          <cell r="A102" t="str">
            <v xml:space="preserve"> 325.00.230</v>
          </cell>
          <cell r="B102" t="str">
            <v>Cost Subject to FF&amp;U &amp; Tax Gross Up</v>
          </cell>
          <cell r="C102">
            <v>0</v>
          </cell>
          <cell r="D102">
            <v>0</v>
          </cell>
          <cell r="E102">
            <v>9015149.25</v>
          </cell>
          <cell r="F102">
            <v>10764904.34</v>
          </cell>
          <cell r="G102">
            <v>11049450</v>
          </cell>
          <cell r="H102">
            <v>10167460.32</v>
          </cell>
          <cell r="I102">
            <v>9856116.4800000004</v>
          </cell>
          <cell r="J102">
            <v>9963824.0399999991</v>
          </cell>
          <cell r="K102">
            <v>10150078.609999999</v>
          </cell>
          <cell r="L102">
            <v>10063011.560000001</v>
          </cell>
          <cell r="M102">
            <v>10411030.050000001</v>
          </cell>
          <cell r="N102">
            <v>10695488.24</v>
          </cell>
          <cell r="O102">
            <v>11024897.91</v>
          </cell>
        </row>
        <row r="103">
          <cell r="A103" t="str">
            <v xml:space="preserve"> 325.00.240</v>
          </cell>
          <cell r="B103" t="str">
            <v>After-Tax Costs Subject to FF&amp;U &amp; Tax Gross Up</v>
          </cell>
          <cell r="C103">
            <v>705997</v>
          </cell>
          <cell r="D103">
            <v>674623</v>
          </cell>
          <cell r="E103">
            <v>1109449.8</v>
          </cell>
          <cell r="F103">
            <v>1110613.8999999999</v>
          </cell>
          <cell r="G103">
            <v>1278388</v>
          </cell>
          <cell r="H103">
            <v>1392185.24</v>
          </cell>
          <cell r="I103">
            <v>1584421.81</v>
          </cell>
          <cell r="J103">
            <v>1749886.05</v>
          </cell>
          <cell r="K103">
            <v>1814659.58</v>
          </cell>
          <cell r="L103">
            <v>1903235.25</v>
          </cell>
          <cell r="M103">
            <v>1982723.8</v>
          </cell>
          <cell r="N103">
            <v>2051043.57</v>
          </cell>
          <cell r="O103">
            <v>2116663.5299999998</v>
          </cell>
        </row>
        <row r="104">
          <cell r="A104" t="str">
            <v xml:space="preserve"> 325.00.245</v>
          </cell>
          <cell r="B104" t="str">
            <v>Rev Req on Costs with FF&amp;U and Tax Gross Up</v>
          </cell>
          <cell r="C104">
            <v>0</v>
          </cell>
          <cell r="D104">
            <v>0</v>
          </cell>
          <cell r="E104">
            <v>1767888.74</v>
          </cell>
          <cell r="F104">
            <v>1940218.71</v>
          </cell>
          <cell r="G104">
            <v>2164368.4</v>
          </cell>
          <cell r="H104">
            <v>2359045.84</v>
          </cell>
          <cell r="I104">
            <v>2683856.59</v>
          </cell>
          <cell r="J104">
            <v>2962933.35</v>
          </cell>
          <cell r="K104">
            <v>3073788.33</v>
          </cell>
          <cell r="L104">
            <v>3223532.81</v>
          </cell>
          <cell r="M104">
            <v>3357925.92</v>
          </cell>
          <cell r="N104">
            <v>3475585.05</v>
          </cell>
          <cell r="O104">
            <v>3587629.65</v>
          </cell>
        </row>
        <row r="105">
          <cell r="A105" t="str">
            <v xml:space="preserve"> 325.00.246</v>
          </cell>
          <cell r="B105" t="str">
            <v>FF &amp; U (Cal)</v>
          </cell>
          <cell r="C105">
            <v>0</v>
          </cell>
          <cell r="D105">
            <v>0</v>
          </cell>
          <cell r="E105">
            <v>117734.82</v>
          </cell>
          <cell r="F105">
            <v>137390.78</v>
          </cell>
          <cell r="G105">
            <v>143357.35999999999</v>
          </cell>
          <cell r="H105">
            <v>143139.09</v>
          </cell>
          <cell r="I105">
            <v>144779.84</v>
          </cell>
          <cell r="J105">
            <v>149418.76999999999</v>
          </cell>
          <cell r="K105">
            <v>155109.1</v>
          </cell>
          <cell r="L105">
            <v>156458.19</v>
          </cell>
          <cell r="M105">
            <v>162156.18</v>
          </cell>
          <cell r="N105">
            <v>166905.97</v>
          </cell>
          <cell r="O105">
            <v>172120.39</v>
          </cell>
        </row>
        <row r="106">
          <cell r="A106" t="str">
            <v xml:space="preserve"> 325.00.250</v>
          </cell>
          <cell r="B106" t="str">
            <v>Total Annual Revenue Requirement</v>
          </cell>
          <cell r="C106">
            <v>0</v>
          </cell>
          <cell r="D106">
            <v>0</v>
          </cell>
          <cell r="E106">
            <v>10783037.99</v>
          </cell>
          <cell r="F106">
            <v>12699328.41</v>
          </cell>
          <cell r="G106">
            <v>13183570.4</v>
          </cell>
          <cell r="H106">
            <v>12491644.16</v>
          </cell>
          <cell r="I106">
            <v>12539973.060000001</v>
          </cell>
          <cell r="J106">
            <v>12926757.4</v>
          </cell>
          <cell r="K106">
            <v>13223866.939999999</v>
          </cell>
          <cell r="L106">
            <v>13286544.369999999</v>
          </cell>
          <cell r="M106">
            <v>13768955.970000001</v>
          </cell>
          <cell r="N106">
            <v>14171073.289999999</v>
          </cell>
          <cell r="O106">
            <v>14612527.57</v>
          </cell>
        </row>
        <row r="107">
          <cell r="A107" t="str">
            <v xml:space="preserve"> 330.00.011</v>
          </cell>
          <cell r="B107" t="str">
            <v>Unregulated Closed to Plant %</v>
          </cell>
          <cell r="C107">
            <v>0</v>
          </cell>
          <cell r="D107">
            <v>0</v>
          </cell>
          <cell r="E107">
            <v>0</v>
          </cell>
          <cell r="F107">
            <v>0</v>
          </cell>
          <cell r="G107">
            <v>0</v>
          </cell>
          <cell r="H107">
            <v>0</v>
          </cell>
          <cell r="I107">
            <v>0</v>
          </cell>
          <cell r="J107">
            <v>0</v>
          </cell>
          <cell r="K107">
            <v>0</v>
          </cell>
          <cell r="L107">
            <v>0</v>
          </cell>
          <cell r="M107">
            <v>0</v>
          </cell>
          <cell r="N107">
            <v>0</v>
          </cell>
          <cell r="O107">
            <v>0</v>
          </cell>
        </row>
        <row r="108">
          <cell r="A108" t="str">
            <v xml:space="preserve"> 330.00.052</v>
          </cell>
          <cell r="B108" t="str">
            <v>Fed Deferred Tax (Sunk - Unregulated)</v>
          </cell>
          <cell r="C108">
            <v>0</v>
          </cell>
          <cell r="D108">
            <v>0</v>
          </cell>
          <cell r="E108">
            <v>0</v>
          </cell>
          <cell r="F108">
            <v>0</v>
          </cell>
          <cell r="G108">
            <v>0</v>
          </cell>
          <cell r="H108">
            <v>0</v>
          </cell>
          <cell r="I108">
            <v>0</v>
          </cell>
          <cell r="J108">
            <v>0</v>
          </cell>
          <cell r="K108">
            <v>0</v>
          </cell>
          <cell r="L108">
            <v>0</v>
          </cell>
          <cell r="M108">
            <v>0</v>
          </cell>
          <cell r="N108">
            <v>0</v>
          </cell>
          <cell r="O108">
            <v>0</v>
          </cell>
        </row>
        <row r="109">
          <cell r="A109" t="str">
            <v xml:space="preserve"> 330.00.054</v>
          </cell>
          <cell r="B109" t="str">
            <v>Unregulated Deferred ITC Adjustment</v>
          </cell>
          <cell r="C109">
            <v>0</v>
          </cell>
          <cell r="D109">
            <v>0</v>
          </cell>
          <cell r="E109">
            <v>0</v>
          </cell>
          <cell r="F109">
            <v>0</v>
          </cell>
          <cell r="G109">
            <v>0</v>
          </cell>
          <cell r="H109">
            <v>0</v>
          </cell>
          <cell r="I109">
            <v>0</v>
          </cell>
          <cell r="J109">
            <v>0</v>
          </cell>
          <cell r="K109">
            <v>0</v>
          </cell>
          <cell r="L109">
            <v>0</v>
          </cell>
          <cell r="M109">
            <v>0</v>
          </cell>
          <cell r="N109">
            <v>0</v>
          </cell>
          <cell r="O109">
            <v>0</v>
          </cell>
        </row>
        <row r="110">
          <cell r="A110" t="str">
            <v xml:space="preserve"> 335.00.001</v>
          </cell>
          <cell r="B110" t="str">
            <v>Option: 0 - CPUC   1- FERC</v>
          </cell>
          <cell r="C110">
            <v>0</v>
          </cell>
          <cell r="D110">
            <v>0</v>
          </cell>
          <cell r="E110">
            <v>1</v>
          </cell>
          <cell r="F110">
            <v>1</v>
          </cell>
          <cell r="G110">
            <v>1</v>
          </cell>
          <cell r="H110">
            <v>1</v>
          </cell>
          <cell r="I110">
            <v>1</v>
          </cell>
          <cell r="J110">
            <v>1</v>
          </cell>
          <cell r="K110">
            <v>1</v>
          </cell>
          <cell r="L110">
            <v>1</v>
          </cell>
          <cell r="M110">
            <v>1</v>
          </cell>
          <cell r="N110">
            <v>1</v>
          </cell>
          <cell r="O110">
            <v>1</v>
          </cell>
        </row>
        <row r="111">
          <cell r="A111" t="str">
            <v xml:space="preserve"> 335.00.021</v>
          </cell>
          <cell r="B111" t="str">
            <v>State Deferred Tax - Sunk</v>
          </cell>
          <cell r="C111">
            <v>0</v>
          </cell>
          <cell r="D111">
            <v>0</v>
          </cell>
          <cell r="E111">
            <v>-5584.48</v>
          </cell>
          <cell r="F111">
            <v>-16608.18</v>
          </cell>
          <cell r="G111">
            <v>-16242.48</v>
          </cell>
          <cell r="H111">
            <v>-227.3</v>
          </cell>
          <cell r="I111">
            <v>-1208.3</v>
          </cell>
          <cell r="J111">
            <v>0</v>
          </cell>
          <cell r="K111">
            <v>0</v>
          </cell>
          <cell r="L111">
            <v>0</v>
          </cell>
          <cell r="M111">
            <v>0</v>
          </cell>
          <cell r="N111">
            <v>0</v>
          </cell>
          <cell r="O111">
            <v>0</v>
          </cell>
        </row>
        <row r="112">
          <cell r="A112" t="str">
            <v xml:space="preserve"> 335.00.106</v>
          </cell>
          <cell r="B112" t="str">
            <v>Dep Exp:  Incremental Plant (Unregulated)</v>
          </cell>
          <cell r="C112">
            <v>0</v>
          </cell>
          <cell r="D112">
            <v>0</v>
          </cell>
          <cell r="E112">
            <v>8702.1299999999992</v>
          </cell>
          <cell r="F112">
            <v>19113.900000000001</v>
          </cell>
          <cell r="G112">
            <v>27163.57</v>
          </cell>
          <cell r="H112">
            <v>41145.730000000003</v>
          </cell>
          <cell r="I112">
            <v>67290.19</v>
          </cell>
          <cell r="J112">
            <v>88896.68</v>
          </cell>
          <cell r="K112">
            <v>103277.22</v>
          </cell>
          <cell r="L112">
            <v>118209.51</v>
          </cell>
          <cell r="M112">
            <v>129098.8</v>
          </cell>
          <cell r="N112">
            <v>138379.03</v>
          </cell>
          <cell r="O112">
            <v>146857.99</v>
          </cell>
        </row>
        <row r="113">
          <cell r="A113" t="str">
            <v xml:space="preserve"> 335.00.215</v>
          </cell>
          <cell r="B113" t="str">
            <v>State Tax Dep Exp:  Incremental Plant</v>
          </cell>
          <cell r="C113">
            <v>0</v>
          </cell>
          <cell r="D113">
            <v>0</v>
          </cell>
          <cell r="E113">
            <v>14966.45</v>
          </cell>
          <cell r="F113">
            <v>25301.11</v>
          </cell>
          <cell r="G113">
            <v>33717.43</v>
          </cell>
          <cell r="H113">
            <v>66097.710000000006</v>
          </cell>
          <cell r="I113">
            <v>113168.86</v>
          </cell>
          <cell r="J113">
            <v>122916.33</v>
          </cell>
          <cell r="K113">
            <v>142026.91</v>
          </cell>
          <cell r="L113">
            <v>152022.17000000001</v>
          </cell>
          <cell r="M113">
            <v>158367.39000000001</v>
          </cell>
          <cell r="N113">
            <v>162375.35</v>
          </cell>
          <cell r="O113">
            <v>165371.48000000001</v>
          </cell>
        </row>
        <row r="114">
          <cell r="A114" t="str">
            <v xml:space="preserve"> 335.00.271</v>
          </cell>
          <cell r="B114" t="str">
            <v>Total State Schedule M Deductions</v>
          </cell>
          <cell r="C114">
            <v>6148</v>
          </cell>
          <cell r="D114">
            <v>11973</v>
          </cell>
          <cell r="E114">
            <v>-67252.58</v>
          </cell>
          <cell r="F114">
            <v>163345.09</v>
          </cell>
          <cell r="G114">
            <v>64140.2</v>
          </cell>
          <cell r="H114">
            <v>99942.79</v>
          </cell>
          <cell r="I114">
            <v>169224.06</v>
          </cell>
          <cell r="J114">
            <v>187264.09</v>
          </cell>
          <cell r="K114">
            <v>192056.77</v>
          </cell>
          <cell r="L114">
            <v>172507.28</v>
          </cell>
          <cell r="M114">
            <v>178108.25</v>
          </cell>
          <cell r="N114">
            <v>182333.99</v>
          </cell>
          <cell r="O114">
            <v>185609.74</v>
          </cell>
        </row>
        <row r="115">
          <cell r="A115" t="str">
            <v xml:space="preserve"> 335.00.272</v>
          </cell>
          <cell r="B115" t="str">
            <v>Total State Schedule M Additions</v>
          </cell>
          <cell r="C115">
            <v>0</v>
          </cell>
          <cell r="D115">
            <v>0</v>
          </cell>
          <cell r="E115">
            <v>48318.66</v>
          </cell>
          <cell r="F115">
            <v>69241.98</v>
          </cell>
          <cell r="G115">
            <v>95239.99</v>
          </cell>
          <cell r="H115">
            <v>120903.34</v>
          </cell>
          <cell r="I115">
            <v>136880.20000000001</v>
          </cell>
          <cell r="J115">
            <v>139071.57</v>
          </cell>
          <cell r="K115">
            <v>143130.19</v>
          </cell>
          <cell r="L115">
            <v>158699.60999999999</v>
          </cell>
          <cell r="M115">
            <v>170121.35</v>
          </cell>
          <cell r="N115">
            <v>179037.26</v>
          </cell>
          <cell r="O115">
            <v>187744.87</v>
          </cell>
        </row>
        <row r="116">
          <cell r="A116" t="str">
            <v xml:space="preserve"> 335.00.273</v>
          </cell>
          <cell r="B116" t="str">
            <v>Net State Schedule M Adjustments</v>
          </cell>
          <cell r="C116">
            <v>6148</v>
          </cell>
          <cell r="D116">
            <v>11973</v>
          </cell>
          <cell r="E116">
            <v>-115571.24</v>
          </cell>
          <cell r="F116">
            <v>94103.11</v>
          </cell>
          <cell r="G116">
            <v>-31099.79</v>
          </cell>
          <cell r="H116">
            <v>-20960.55</v>
          </cell>
          <cell r="I116">
            <v>32343.86</v>
          </cell>
          <cell r="J116">
            <v>48192.52</v>
          </cell>
          <cell r="K116">
            <v>48926.58</v>
          </cell>
          <cell r="L116">
            <v>13807.67</v>
          </cell>
          <cell r="M116">
            <v>7986.9</v>
          </cell>
          <cell r="N116">
            <v>3296.72</v>
          </cell>
          <cell r="O116">
            <v>-2135.13</v>
          </cell>
        </row>
        <row r="117">
          <cell r="A117" t="str">
            <v xml:space="preserve"> 335.00.274</v>
          </cell>
          <cell r="B117" t="str">
            <v>State Deferred Tax - Incremental</v>
          </cell>
          <cell r="C117">
            <v>0</v>
          </cell>
          <cell r="D117">
            <v>0</v>
          </cell>
          <cell r="E117">
            <v>-9546.18</v>
          </cell>
          <cell r="F117">
            <v>7449.2</v>
          </cell>
          <cell r="G117">
            <v>-2461.86</v>
          </cell>
          <cell r="H117">
            <v>-1659.24</v>
          </cell>
          <cell r="I117">
            <v>2560.34</v>
          </cell>
          <cell r="J117">
            <v>3814.92</v>
          </cell>
          <cell r="K117">
            <v>3873.03</v>
          </cell>
          <cell r="L117">
            <v>1093.02</v>
          </cell>
          <cell r="M117">
            <v>632.24</v>
          </cell>
          <cell r="N117">
            <v>260.97000000000003</v>
          </cell>
          <cell r="O117">
            <v>-169.02</v>
          </cell>
        </row>
        <row r="118">
          <cell r="A118" t="str">
            <v xml:space="preserve"> 335.00.275</v>
          </cell>
          <cell r="B118" t="str">
            <v>Total State Deferred Taxes</v>
          </cell>
          <cell r="C118">
            <v>0</v>
          </cell>
          <cell r="D118">
            <v>0</v>
          </cell>
          <cell r="E118">
            <v>-15130.66</v>
          </cell>
          <cell r="F118">
            <v>-9158.98</v>
          </cell>
          <cell r="G118">
            <v>-18704.34</v>
          </cell>
          <cell r="H118">
            <v>-1886.54</v>
          </cell>
          <cell r="I118">
            <v>1352.04</v>
          </cell>
          <cell r="J118">
            <v>3814.92</v>
          </cell>
          <cell r="K118">
            <v>3873.03</v>
          </cell>
          <cell r="L118">
            <v>1093.02</v>
          </cell>
          <cell r="M118">
            <v>632.24</v>
          </cell>
          <cell r="N118">
            <v>260.97000000000003</v>
          </cell>
          <cell r="O118">
            <v>-169.02</v>
          </cell>
        </row>
        <row r="119">
          <cell r="A119" t="str">
            <v xml:space="preserve"> 335.00.281</v>
          </cell>
          <cell r="B119" t="str">
            <v>Total Fed Schedule M Deductions</v>
          </cell>
          <cell r="C119">
            <v>6148</v>
          </cell>
          <cell r="D119">
            <v>11973</v>
          </cell>
          <cell r="E119">
            <v>329376.46999999997</v>
          </cell>
          <cell r="F119">
            <v>375857.08</v>
          </cell>
          <cell r="G119">
            <v>439432.43</v>
          </cell>
          <cell r="H119">
            <v>568441.22</v>
          </cell>
          <cell r="I119">
            <v>722725.91</v>
          </cell>
          <cell r="J119">
            <v>859803.07</v>
          </cell>
          <cell r="K119">
            <v>986342.16</v>
          </cell>
          <cell r="L119">
            <v>1063919.8500000001</v>
          </cell>
          <cell r="M119">
            <v>1171149.3400000001</v>
          </cell>
          <cell r="N119">
            <v>1281921.78</v>
          </cell>
          <cell r="O119">
            <v>1395748.26</v>
          </cell>
        </row>
        <row r="120">
          <cell r="A120" t="str">
            <v xml:space="preserve"> 335.00.282</v>
          </cell>
          <cell r="B120" t="str">
            <v>Total Fed Schedule M Additions</v>
          </cell>
          <cell r="C120">
            <v>0</v>
          </cell>
          <cell r="D120">
            <v>0</v>
          </cell>
          <cell r="E120">
            <v>133185.76999999999</v>
          </cell>
          <cell r="F120">
            <v>196855.09</v>
          </cell>
          <cell r="G120">
            <v>289992.46999999997</v>
          </cell>
          <cell r="H120">
            <v>390875.23</v>
          </cell>
          <cell r="I120">
            <v>477098.69</v>
          </cell>
          <cell r="J120">
            <v>579515.93000000005</v>
          </cell>
          <cell r="K120">
            <v>682370.74</v>
          </cell>
          <cell r="L120">
            <v>770883.92</v>
          </cell>
          <cell r="M120">
            <v>859844.67</v>
          </cell>
          <cell r="N120">
            <v>948492.03</v>
          </cell>
          <cell r="O120">
            <v>1038521.88</v>
          </cell>
        </row>
        <row r="121">
          <cell r="A121" t="str">
            <v xml:space="preserve"> 335.00.283</v>
          </cell>
          <cell r="B121" t="str">
            <v>Net Fed Schedule M Adjustments</v>
          </cell>
          <cell r="C121">
            <v>6148</v>
          </cell>
          <cell r="D121">
            <v>11973</v>
          </cell>
          <cell r="E121">
            <v>196190.7</v>
          </cell>
          <cell r="F121">
            <v>179001.98</v>
          </cell>
          <cell r="G121">
            <v>149439.96</v>
          </cell>
          <cell r="H121">
            <v>177565.99</v>
          </cell>
          <cell r="I121">
            <v>245627.23</v>
          </cell>
          <cell r="J121">
            <v>280287.14</v>
          </cell>
          <cell r="K121">
            <v>303971.42</v>
          </cell>
          <cell r="L121">
            <v>293035.94</v>
          </cell>
          <cell r="M121">
            <v>311304.67</v>
          </cell>
          <cell r="N121">
            <v>333429.75</v>
          </cell>
          <cell r="O121">
            <v>357226.38</v>
          </cell>
        </row>
        <row r="122">
          <cell r="A122" t="str">
            <v xml:space="preserve"> 335.00.284</v>
          </cell>
          <cell r="B122" t="str">
            <v>Fed Deferred Taxes - Incremental</v>
          </cell>
          <cell r="C122">
            <v>0</v>
          </cell>
          <cell r="D122">
            <v>0</v>
          </cell>
          <cell r="E122">
            <v>68666.75</v>
          </cell>
          <cell r="F122">
            <v>62650.69</v>
          </cell>
          <cell r="G122">
            <v>52303.99</v>
          </cell>
          <cell r="H122">
            <v>62148.1</v>
          </cell>
          <cell r="I122">
            <v>85969.53</v>
          </cell>
          <cell r="J122">
            <v>98100.5</v>
          </cell>
          <cell r="K122">
            <v>106390</v>
          </cell>
          <cell r="L122">
            <v>102562.58</v>
          </cell>
          <cell r="M122">
            <v>108956.64</v>
          </cell>
          <cell r="N122">
            <v>116700.41</v>
          </cell>
          <cell r="O122">
            <v>125029.23</v>
          </cell>
        </row>
        <row r="123">
          <cell r="A123" t="str">
            <v xml:space="preserve"> 335.00.285</v>
          </cell>
          <cell r="B123" t="str">
            <v>Total Federal Deferred Taxes</v>
          </cell>
          <cell r="C123">
            <v>214324</v>
          </cell>
          <cell r="D123">
            <v>320287</v>
          </cell>
          <cell r="E123">
            <v>18177.88</v>
          </cell>
          <cell r="F123">
            <v>-27415.08</v>
          </cell>
          <cell r="G123">
            <v>-61078.080000000002</v>
          </cell>
          <cell r="H123">
            <v>35128.300000000003</v>
          </cell>
          <cell r="I123">
            <v>45270.55</v>
          </cell>
          <cell r="J123">
            <v>46882.23</v>
          </cell>
          <cell r="K123">
            <v>44317.68</v>
          </cell>
          <cell r="L123">
            <v>29457.22</v>
          </cell>
          <cell r="M123">
            <v>28408.240000000002</v>
          </cell>
          <cell r="N123">
            <v>25045.98</v>
          </cell>
          <cell r="O123">
            <v>22293.23</v>
          </cell>
        </row>
        <row r="124">
          <cell r="A124" t="str">
            <v xml:space="preserve"> 335.00.290</v>
          </cell>
          <cell r="B124" t="str">
            <v>Total Fed &amp; St Def Taxes (APB 11)</v>
          </cell>
          <cell r="C124">
            <v>214324</v>
          </cell>
          <cell r="D124">
            <v>320287</v>
          </cell>
          <cell r="E124">
            <v>3047.21</v>
          </cell>
          <cell r="F124">
            <v>-36574.050000000003</v>
          </cell>
          <cell r="G124">
            <v>-79782.42</v>
          </cell>
          <cell r="H124">
            <v>33241.760000000002</v>
          </cell>
          <cell r="I124">
            <v>46622.59</v>
          </cell>
          <cell r="J124">
            <v>50697.15</v>
          </cell>
          <cell r="K124">
            <v>48190.71</v>
          </cell>
          <cell r="L124">
            <v>30550.240000000002</v>
          </cell>
          <cell r="M124">
            <v>29040.48</v>
          </cell>
          <cell r="N124">
            <v>25306.94</v>
          </cell>
          <cell r="O124">
            <v>22124.21</v>
          </cell>
        </row>
        <row r="125">
          <cell r="A125" t="str">
            <v xml:space="preserve"> 335.00.301</v>
          </cell>
          <cell r="B125" t="str">
            <v>DEFERRED TAXES - INCREMENTAL</v>
          </cell>
          <cell r="C125">
            <v>0</v>
          </cell>
          <cell r="D125">
            <v>0</v>
          </cell>
          <cell r="E125">
            <v>0</v>
          </cell>
          <cell r="F125">
            <v>0</v>
          </cell>
          <cell r="G125">
            <v>0</v>
          </cell>
          <cell r="H125">
            <v>0</v>
          </cell>
          <cell r="I125">
            <v>0</v>
          </cell>
          <cell r="J125">
            <v>0</v>
          </cell>
          <cell r="K125">
            <v>0</v>
          </cell>
          <cell r="L125">
            <v>0</v>
          </cell>
          <cell r="M125">
            <v>0</v>
          </cell>
          <cell r="N125">
            <v>0</v>
          </cell>
          <cell r="O125">
            <v>0</v>
          </cell>
        </row>
        <row r="126">
          <cell r="A126" t="str">
            <v xml:space="preserve"> 335.00.302</v>
          </cell>
          <cell r="B126" t="str">
            <v>Deduct: Federal Tax Depreciation - Incremental</v>
          </cell>
          <cell r="C126">
            <v>0</v>
          </cell>
          <cell r="D126">
            <v>0</v>
          </cell>
          <cell r="E126">
            <v>-167524.10999999999</v>
          </cell>
          <cell r="F126">
            <v>-269921.48</v>
          </cell>
          <cell r="G126">
            <v>-399435.98</v>
          </cell>
          <cell r="H126">
            <v>-525496.79</v>
          </cell>
          <cell r="I126">
            <v>-644675.44999999995</v>
          </cell>
          <cell r="J126">
            <v>-775111.02</v>
          </cell>
          <cell r="K126">
            <v>-917494.13</v>
          </cell>
          <cell r="L126">
            <v>-1026028.15</v>
          </cell>
          <cell r="M126">
            <v>-1135092.8400000001</v>
          </cell>
          <cell r="N126">
            <v>-1245833.6599999999</v>
          </cell>
          <cell r="O126">
            <v>-1359380.84</v>
          </cell>
        </row>
        <row r="127">
          <cell r="A127" t="str">
            <v xml:space="preserve"> 335.00.303</v>
          </cell>
          <cell r="B127" t="str">
            <v>Deduct: AFUDC Debt - Incremental</v>
          </cell>
          <cell r="C127">
            <v>-6148</v>
          </cell>
          <cell r="D127">
            <v>-11973</v>
          </cell>
          <cell r="E127">
            <v>-27509.97</v>
          </cell>
          <cell r="F127">
            <v>-19814.97</v>
          </cell>
          <cell r="G127">
            <v>-26172.77</v>
          </cell>
          <cell r="H127">
            <v>-29595.08</v>
          </cell>
          <cell r="I127">
            <v>-29189.200000000001</v>
          </cell>
          <cell r="J127">
            <v>-20525.75</v>
          </cell>
          <cell r="K127">
            <v>-15367.86</v>
          </cell>
          <cell r="L127">
            <v>-15108.71</v>
          </cell>
          <cell r="M127">
            <v>-15490.86</v>
          </cell>
          <cell r="N127">
            <v>-15708.63</v>
          </cell>
          <cell r="O127">
            <v>-15988.26</v>
          </cell>
        </row>
        <row r="128">
          <cell r="A128" t="str">
            <v xml:space="preserve"> 335.00.304</v>
          </cell>
          <cell r="B128" t="str">
            <v>Deduct: AFUDC Equity - Incremental</v>
          </cell>
          <cell r="C128">
            <v>-21292</v>
          </cell>
          <cell r="D128">
            <v>-23159</v>
          </cell>
          <cell r="E128">
            <v>-29722.35</v>
          </cell>
          <cell r="F128">
            <v>-37930.74</v>
          </cell>
          <cell r="G128">
            <v>-53150.97</v>
          </cell>
          <cell r="H128">
            <v>-60100.91</v>
          </cell>
          <cell r="I128">
            <v>-59276.67</v>
          </cell>
          <cell r="J128">
            <v>-41683.17</v>
          </cell>
          <cell r="K128">
            <v>-31208.65</v>
          </cell>
          <cell r="L128">
            <v>-30682.37</v>
          </cell>
          <cell r="M128">
            <v>-31458.43</v>
          </cell>
          <cell r="N128">
            <v>-31900.68</v>
          </cell>
          <cell r="O128">
            <v>-32468.53</v>
          </cell>
        </row>
        <row r="129">
          <cell r="A129" t="str">
            <v xml:space="preserve"> 335.00.305</v>
          </cell>
          <cell r="B129" t="str">
            <v>Total Federal Deductions - Incremental</v>
          </cell>
          <cell r="C129">
            <v>-27440</v>
          </cell>
          <cell r="D129">
            <v>-35132</v>
          </cell>
          <cell r="E129">
            <v>-224756.43</v>
          </cell>
          <cell r="F129">
            <v>-327667.20000000001</v>
          </cell>
          <cell r="G129">
            <v>-478759.72</v>
          </cell>
          <cell r="H129">
            <v>-615192.77</v>
          </cell>
          <cell r="I129">
            <v>-733141.32</v>
          </cell>
          <cell r="J129">
            <v>-837319.94</v>
          </cell>
          <cell r="K129">
            <v>-964070.63</v>
          </cell>
          <cell r="L129">
            <v>-1071819.23</v>
          </cell>
          <cell r="M129">
            <v>-1182042.1299999999</v>
          </cell>
          <cell r="N129">
            <v>-1293442.98</v>
          </cell>
          <cell r="O129">
            <v>-1407837.63</v>
          </cell>
        </row>
        <row r="130">
          <cell r="A130" t="str">
            <v xml:space="preserve"> 335.00.306</v>
          </cell>
          <cell r="B130" t="str">
            <v>Add: Federal SL Tax Dep - Incremental</v>
          </cell>
          <cell r="C130">
            <v>0</v>
          </cell>
          <cell r="D130">
            <v>0</v>
          </cell>
          <cell r="E130">
            <v>108717.09</v>
          </cell>
          <cell r="F130">
            <v>207722.81</v>
          </cell>
          <cell r="G130">
            <v>296922.90999999997</v>
          </cell>
          <cell r="H130">
            <v>389621.86</v>
          </cell>
          <cell r="I130">
            <v>485793.34</v>
          </cell>
          <cell r="J130">
            <v>610471.13</v>
          </cell>
          <cell r="K130">
            <v>727889.74</v>
          </cell>
          <cell r="L130">
            <v>822945.8</v>
          </cell>
          <cell r="M130">
            <v>916334.87</v>
          </cell>
          <cell r="N130">
            <v>1010417.83</v>
          </cell>
          <cell r="O130">
            <v>1105449.02</v>
          </cell>
        </row>
        <row r="131">
          <cell r="A131" t="str">
            <v xml:space="preserve"> 335.00.307</v>
          </cell>
          <cell r="B131" t="str">
            <v>Add: Capitalized Interest - Incremental</v>
          </cell>
          <cell r="C131">
            <v>0</v>
          </cell>
          <cell r="D131">
            <v>0</v>
          </cell>
          <cell r="E131">
            <v>39616.53</v>
          </cell>
          <cell r="F131">
            <v>50128.08</v>
          </cell>
          <cell r="G131">
            <v>68076.42</v>
          </cell>
          <cell r="H131">
            <v>79757.61</v>
          </cell>
          <cell r="I131">
            <v>69590.009999999995</v>
          </cell>
          <cell r="J131">
            <v>50174.879999999997</v>
          </cell>
          <cell r="K131">
            <v>39852.97</v>
          </cell>
          <cell r="L131">
            <v>40490.1</v>
          </cell>
          <cell r="M131">
            <v>41022.559999999998</v>
          </cell>
          <cell r="N131">
            <v>40658.230000000003</v>
          </cell>
          <cell r="O131">
            <v>40886.870000000003</v>
          </cell>
        </row>
        <row r="132">
          <cell r="A132" t="str">
            <v xml:space="preserve"> 335.00.308</v>
          </cell>
          <cell r="B132" t="str">
            <v>Total Federal Additions - Incremental</v>
          </cell>
          <cell r="C132">
            <v>0</v>
          </cell>
          <cell r="D132">
            <v>0</v>
          </cell>
          <cell r="E132">
            <v>148333.62</v>
          </cell>
          <cell r="F132">
            <v>257850.89</v>
          </cell>
          <cell r="G132">
            <v>364999.33</v>
          </cell>
          <cell r="H132">
            <v>469379.47</v>
          </cell>
          <cell r="I132">
            <v>555383.35</v>
          </cell>
          <cell r="J132">
            <v>660646.01</v>
          </cell>
          <cell r="K132">
            <v>767742.71</v>
          </cell>
          <cell r="L132">
            <v>863435.9</v>
          </cell>
          <cell r="M132">
            <v>957357.42</v>
          </cell>
          <cell r="N132">
            <v>1051076.06</v>
          </cell>
          <cell r="O132">
            <v>1146335.8899999999</v>
          </cell>
        </row>
        <row r="133">
          <cell r="A133" t="str">
            <v xml:space="preserve"> 335.00.309</v>
          </cell>
          <cell r="B133" t="str">
            <v>Federal Permanent Difference - Incremental</v>
          </cell>
          <cell r="C133">
            <v>-21292</v>
          </cell>
          <cell r="D133">
            <v>-23159</v>
          </cell>
          <cell r="E133">
            <v>-29722.35</v>
          </cell>
          <cell r="F133">
            <v>-37930.74</v>
          </cell>
          <cell r="G133">
            <v>-53150.97</v>
          </cell>
          <cell r="H133">
            <v>-60100.91</v>
          </cell>
          <cell r="I133">
            <v>-59276.67</v>
          </cell>
          <cell r="J133">
            <v>-41683.17</v>
          </cell>
          <cell r="K133">
            <v>-31208.65</v>
          </cell>
          <cell r="L133">
            <v>-30682.37</v>
          </cell>
          <cell r="M133">
            <v>-31458.43</v>
          </cell>
          <cell r="N133">
            <v>-31900.68</v>
          </cell>
          <cell r="O133">
            <v>-32468.53</v>
          </cell>
        </row>
        <row r="134">
          <cell r="A134" t="str">
            <v xml:space="preserve"> 335.00.310</v>
          </cell>
          <cell r="B134" t="str">
            <v>Federal Temporary Difference  - Incremental</v>
          </cell>
          <cell r="C134">
            <v>-6148</v>
          </cell>
          <cell r="D134">
            <v>-11973</v>
          </cell>
          <cell r="E134">
            <v>58978.01</v>
          </cell>
          <cell r="F134">
            <v>-99931.8</v>
          </cell>
          <cell r="G134">
            <v>-46939.839999999997</v>
          </cell>
          <cell r="H134">
            <v>-72692.97</v>
          </cell>
          <cell r="I134">
            <v>-115919.74</v>
          </cell>
          <cell r="J134">
            <v>-131174.75</v>
          </cell>
          <cell r="K134">
            <v>-161245.12</v>
          </cell>
          <cell r="L134">
            <v>-176607.09</v>
          </cell>
          <cell r="M134">
            <v>-192593.4</v>
          </cell>
          <cell r="N134">
            <v>-210204.87</v>
          </cell>
          <cell r="O134">
            <v>-229202.07</v>
          </cell>
        </row>
        <row r="135">
          <cell r="A135" t="str">
            <v xml:space="preserve"> 335.00.311</v>
          </cell>
          <cell r="B135" t="str">
            <v>Federal Deferred Tax - Incremental</v>
          </cell>
          <cell r="C135">
            <v>0</v>
          </cell>
          <cell r="D135">
            <v>0</v>
          </cell>
          <cell r="E135">
            <v>9082.19</v>
          </cell>
          <cell r="F135">
            <v>5251.82</v>
          </cell>
          <cell r="G135">
            <v>16428.939999999999</v>
          </cell>
          <cell r="H135">
            <v>25442.54</v>
          </cell>
          <cell r="I135">
            <v>40571.910000000003</v>
          </cell>
          <cell r="J135">
            <v>45911.16</v>
          </cell>
          <cell r="K135">
            <v>56435.79</v>
          </cell>
          <cell r="L135">
            <v>61812.480000000003</v>
          </cell>
          <cell r="M135">
            <v>67407.69</v>
          </cell>
          <cell r="N135">
            <v>73571.7</v>
          </cell>
          <cell r="O135">
            <v>80220.72</v>
          </cell>
        </row>
        <row r="136">
          <cell r="A136" t="str">
            <v xml:space="preserve"> 335.00.312</v>
          </cell>
          <cell r="B136" t="str">
            <v>Deduct: State Tax Depreciation - Incremental</v>
          </cell>
          <cell r="C136">
            <v>0</v>
          </cell>
          <cell r="D136">
            <v>0</v>
          </cell>
          <cell r="E136">
            <v>-14966.45</v>
          </cell>
          <cell r="F136">
            <v>-25301.11</v>
          </cell>
          <cell r="G136">
            <v>-33717.43</v>
          </cell>
          <cell r="H136">
            <v>-66097.710000000006</v>
          </cell>
          <cell r="I136">
            <v>-113168.86</v>
          </cell>
          <cell r="J136">
            <v>-122916.33</v>
          </cell>
          <cell r="K136">
            <v>-142026.91</v>
          </cell>
          <cell r="L136">
            <v>-152022.17000000001</v>
          </cell>
          <cell r="M136">
            <v>-158367.39000000001</v>
          </cell>
          <cell r="N136">
            <v>-162375.35</v>
          </cell>
          <cell r="O136">
            <v>-165371.48000000001</v>
          </cell>
        </row>
        <row r="137">
          <cell r="A137" t="str">
            <v xml:space="preserve"> 335.00.313</v>
          </cell>
          <cell r="B137" t="str">
            <v>Deduct: AFUDC Debt - Incremental</v>
          </cell>
          <cell r="C137">
            <v>-6148</v>
          </cell>
          <cell r="D137">
            <v>-11973</v>
          </cell>
          <cell r="E137">
            <v>-27509.97</v>
          </cell>
          <cell r="F137">
            <v>-19814.97</v>
          </cell>
          <cell r="G137">
            <v>-26172.77</v>
          </cell>
          <cell r="H137">
            <v>-29595.08</v>
          </cell>
          <cell r="I137">
            <v>-29189.200000000001</v>
          </cell>
          <cell r="J137">
            <v>-20525.75</v>
          </cell>
          <cell r="K137">
            <v>-15367.86</v>
          </cell>
          <cell r="L137">
            <v>-15108.71</v>
          </cell>
          <cell r="M137">
            <v>-15490.86</v>
          </cell>
          <cell r="N137">
            <v>-15708.63</v>
          </cell>
          <cell r="O137">
            <v>-15988.26</v>
          </cell>
        </row>
        <row r="138">
          <cell r="A138" t="str">
            <v xml:space="preserve"> 335.00.314</v>
          </cell>
          <cell r="B138" t="str">
            <v>Deduct: AFUDC Equity - Incremental</v>
          </cell>
          <cell r="C138">
            <v>-21292</v>
          </cell>
          <cell r="D138">
            <v>-23159</v>
          </cell>
          <cell r="E138">
            <v>-29722.35</v>
          </cell>
          <cell r="F138">
            <v>-37930.74</v>
          </cell>
          <cell r="G138">
            <v>-53150.97</v>
          </cell>
          <cell r="H138">
            <v>-60100.91</v>
          </cell>
          <cell r="I138">
            <v>-59276.67</v>
          </cell>
          <cell r="J138">
            <v>-41683.17</v>
          </cell>
          <cell r="K138">
            <v>-31208.65</v>
          </cell>
          <cell r="L138">
            <v>-30682.37</v>
          </cell>
          <cell r="M138">
            <v>-31458.43</v>
          </cell>
          <cell r="N138">
            <v>-31900.68</v>
          </cell>
          <cell r="O138">
            <v>-32468.53</v>
          </cell>
        </row>
        <row r="139">
          <cell r="A139" t="str">
            <v xml:space="preserve"> 335.00.315</v>
          </cell>
          <cell r="B139" t="str">
            <v>Total State Deductions - Incremental</v>
          </cell>
          <cell r="C139">
            <v>-27440</v>
          </cell>
          <cell r="D139">
            <v>-35132</v>
          </cell>
          <cell r="E139">
            <v>-72198.77</v>
          </cell>
          <cell r="F139">
            <v>-83046.83</v>
          </cell>
          <cell r="G139">
            <v>-113041.17</v>
          </cell>
          <cell r="H139">
            <v>-155793.70000000001</v>
          </cell>
          <cell r="I139">
            <v>-201634.72</v>
          </cell>
          <cell r="J139">
            <v>-185125.25</v>
          </cell>
          <cell r="K139">
            <v>-188603.41</v>
          </cell>
          <cell r="L139">
            <v>-197813.25</v>
          </cell>
          <cell r="M139">
            <v>-205316.68</v>
          </cell>
          <cell r="N139">
            <v>-209984.67</v>
          </cell>
          <cell r="O139">
            <v>-213828.27</v>
          </cell>
        </row>
        <row r="140">
          <cell r="A140" t="str">
            <v xml:space="preserve"> 335.00.316</v>
          </cell>
          <cell r="B140" t="str">
            <v>Add: Book Dep - Incremental</v>
          </cell>
          <cell r="C140">
            <v>0</v>
          </cell>
          <cell r="D140">
            <v>0</v>
          </cell>
          <cell r="E140">
            <v>8702.1299999999992</v>
          </cell>
          <cell r="F140">
            <v>19113.900000000001</v>
          </cell>
          <cell r="G140">
            <v>27163.57</v>
          </cell>
          <cell r="H140">
            <v>41145.730000000003</v>
          </cell>
          <cell r="I140">
            <v>67290.19</v>
          </cell>
          <cell r="J140">
            <v>88896.68</v>
          </cell>
          <cell r="K140">
            <v>103277.22</v>
          </cell>
          <cell r="L140">
            <v>118209.51</v>
          </cell>
          <cell r="M140">
            <v>129098.8</v>
          </cell>
          <cell r="N140">
            <v>138379.03</v>
          </cell>
          <cell r="O140">
            <v>146857.99</v>
          </cell>
        </row>
        <row r="141">
          <cell r="A141" t="str">
            <v xml:space="preserve"> 335.00.317</v>
          </cell>
          <cell r="B141" t="str">
            <v>Add: Capitalized Interest - Incremental</v>
          </cell>
          <cell r="C141">
            <v>0</v>
          </cell>
          <cell r="D141">
            <v>0</v>
          </cell>
          <cell r="E141">
            <v>39616.53</v>
          </cell>
          <cell r="F141">
            <v>50128.08</v>
          </cell>
          <cell r="G141">
            <v>68076.42</v>
          </cell>
          <cell r="H141">
            <v>79757.61</v>
          </cell>
          <cell r="I141">
            <v>69590.009999999995</v>
          </cell>
          <cell r="J141">
            <v>50174.879999999997</v>
          </cell>
          <cell r="K141">
            <v>39852.97</v>
          </cell>
          <cell r="L141">
            <v>40490.1</v>
          </cell>
          <cell r="M141">
            <v>41022.559999999998</v>
          </cell>
          <cell r="N141">
            <v>40658.230000000003</v>
          </cell>
          <cell r="O141">
            <v>40886.870000000003</v>
          </cell>
        </row>
        <row r="142">
          <cell r="A142" t="str">
            <v xml:space="preserve"> 335.00.318</v>
          </cell>
          <cell r="B142" t="str">
            <v>Total State Additions - Incremental</v>
          </cell>
          <cell r="C142">
            <v>0</v>
          </cell>
          <cell r="D142">
            <v>0</v>
          </cell>
          <cell r="E142">
            <v>48318.66</v>
          </cell>
          <cell r="F142">
            <v>69241.98</v>
          </cell>
          <cell r="G142">
            <v>95239.99</v>
          </cell>
          <cell r="H142">
            <v>120903.34</v>
          </cell>
          <cell r="I142">
            <v>136880.20000000001</v>
          </cell>
          <cell r="J142">
            <v>139071.57</v>
          </cell>
          <cell r="K142">
            <v>143130.19</v>
          </cell>
          <cell r="L142">
            <v>158699.60999999999</v>
          </cell>
          <cell r="M142">
            <v>170121.35</v>
          </cell>
          <cell r="N142">
            <v>179037.26</v>
          </cell>
          <cell r="O142">
            <v>187744.87</v>
          </cell>
        </row>
        <row r="143">
          <cell r="A143" t="str">
            <v xml:space="preserve"> 335.00.319</v>
          </cell>
          <cell r="B143" t="str">
            <v>State Permanent Difference - Incremental</v>
          </cell>
          <cell r="C143">
            <v>-21292</v>
          </cell>
          <cell r="D143">
            <v>-23159</v>
          </cell>
          <cell r="E143">
            <v>-29722.35</v>
          </cell>
          <cell r="F143">
            <v>-37930.74</v>
          </cell>
          <cell r="G143">
            <v>-53150.97</v>
          </cell>
          <cell r="H143">
            <v>-60100.91</v>
          </cell>
          <cell r="I143">
            <v>-59276.67</v>
          </cell>
          <cell r="J143">
            <v>-41683.17</v>
          </cell>
          <cell r="K143">
            <v>-31208.65</v>
          </cell>
          <cell r="L143">
            <v>-30682.37</v>
          </cell>
          <cell r="M143">
            <v>-31458.43</v>
          </cell>
          <cell r="N143">
            <v>-31900.68</v>
          </cell>
          <cell r="O143">
            <v>-32468.53</v>
          </cell>
        </row>
        <row r="144">
          <cell r="A144" t="str">
            <v xml:space="preserve"> 335.00.320</v>
          </cell>
          <cell r="B144" t="str">
            <v>State Temporary Difference  - Incremental</v>
          </cell>
          <cell r="C144">
            <v>-6148</v>
          </cell>
          <cell r="D144">
            <v>-11973</v>
          </cell>
          <cell r="E144">
            <v>115571.24</v>
          </cell>
          <cell r="F144">
            <v>-94103.11</v>
          </cell>
          <cell r="G144">
            <v>31099.79</v>
          </cell>
          <cell r="H144">
            <v>20960.55</v>
          </cell>
          <cell r="I144">
            <v>-32343.86</v>
          </cell>
          <cell r="J144">
            <v>-48192.52</v>
          </cell>
          <cell r="K144">
            <v>-48926.58</v>
          </cell>
          <cell r="L144">
            <v>-13807.67</v>
          </cell>
          <cell r="M144">
            <v>-7986.9</v>
          </cell>
          <cell r="N144">
            <v>-3296.72</v>
          </cell>
          <cell r="O144">
            <v>2135.13</v>
          </cell>
        </row>
        <row r="145">
          <cell r="A145" t="str">
            <v xml:space="preserve"> 335.00.321</v>
          </cell>
          <cell r="B145" t="str">
            <v>State Def Tax - Incremental</v>
          </cell>
          <cell r="C145">
            <v>0</v>
          </cell>
          <cell r="D145">
            <v>0</v>
          </cell>
          <cell r="E145">
            <v>-131.53</v>
          </cell>
          <cell r="F145">
            <v>-1573.24</v>
          </cell>
          <cell r="G145">
            <v>-2461.79</v>
          </cell>
          <cell r="H145">
            <v>-1658.95</v>
          </cell>
          <cell r="I145">
            <v>2561.5700000000002</v>
          </cell>
          <cell r="J145">
            <v>3816.01</v>
          </cell>
          <cell r="K145">
            <v>3874.16</v>
          </cell>
          <cell r="L145">
            <v>1093.8699999999999</v>
          </cell>
          <cell r="M145">
            <v>632.88</v>
          </cell>
          <cell r="N145">
            <v>261.37</v>
          </cell>
          <cell r="O145">
            <v>-168.87</v>
          </cell>
        </row>
        <row r="146">
          <cell r="A146" t="str">
            <v xml:space="preserve"> 335.00.500</v>
          </cell>
          <cell r="B146" t="str">
            <v>Total Federal Deferred Tax - APB 11</v>
          </cell>
          <cell r="C146">
            <v>0</v>
          </cell>
          <cell r="D146">
            <v>0</v>
          </cell>
          <cell r="E146">
            <v>44607.24</v>
          </cell>
          <cell r="F146">
            <v>-53981.54</v>
          </cell>
          <cell r="G146">
            <v>-61078.11</v>
          </cell>
          <cell r="H146">
            <v>35128.199999999997</v>
          </cell>
          <cell r="I146">
            <v>45270.12</v>
          </cell>
          <cell r="J146">
            <v>46881.85</v>
          </cell>
          <cell r="K146">
            <v>44317.29</v>
          </cell>
          <cell r="L146">
            <v>29456.92</v>
          </cell>
          <cell r="M146">
            <v>28408.02</v>
          </cell>
          <cell r="N146">
            <v>25045.84</v>
          </cell>
          <cell r="O146">
            <v>22293.17</v>
          </cell>
        </row>
        <row r="147">
          <cell r="A147" t="str">
            <v xml:space="preserve"> 335.00.510</v>
          </cell>
          <cell r="B147" t="str">
            <v>Total State Deferred Tax - APB 11</v>
          </cell>
          <cell r="C147">
            <v>0</v>
          </cell>
          <cell r="D147">
            <v>0</v>
          </cell>
          <cell r="E147">
            <v>-5716.01</v>
          </cell>
          <cell r="F147">
            <v>-18181.419999999998</v>
          </cell>
          <cell r="G147">
            <v>-18704.27</v>
          </cell>
          <cell r="H147">
            <v>-1886.25</v>
          </cell>
          <cell r="I147">
            <v>1353.27</v>
          </cell>
          <cell r="J147">
            <v>3816.01</v>
          </cell>
          <cell r="K147">
            <v>3874.16</v>
          </cell>
          <cell r="L147">
            <v>1093.8699999999999</v>
          </cell>
          <cell r="M147">
            <v>632.88</v>
          </cell>
          <cell r="N147">
            <v>261.37</v>
          </cell>
          <cell r="O147">
            <v>-168.87</v>
          </cell>
        </row>
        <row r="148">
          <cell r="A148" t="str">
            <v xml:space="preserve"> 335.00.601</v>
          </cell>
          <cell r="B148" t="str">
            <v>Deduct: Federal Tax Depreciation - Regulated</v>
          </cell>
          <cell r="C148">
            <v>0</v>
          </cell>
          <cell r="D148">
            <v>0</v>
          </cell>
          <cell r="E148">
            <v>-756447.2</v>
          </cell>
          <cell r="F148">
            <v>-841944.47</v>
          </cell>
          <cell r="G148">
            <v>-844220.4</v>
          </cell>
          <cell r="H148">
            <v>-912652.42</v>
          </cell>
          <cell r="I148">
            <v>-1017784.45</v>
          </cell>
          <cell r="J148">
            <v>-1131536.02</v>
          </cell>
          <cell r="K148">
            <v>-1259174.1299999999</v>
          </cell>
          <cell r="L148">
            <v>-1354512.15</v>
          </cell>
          <cell r="M148">
            <v>-1451627.84</v>
          </cell>
          <cell r="N148">
            <v>-1551440.66</v>
          </cell>
          <cell r="O148">
            <v>-1654914.84</v>
          </cell>
        </row>
        <row r="149">
          <cell r="A149" t="str">
            <v xml:space="preserve"> 335.00.602</v>
          </cell>
          <cell r="B149" t="str">
            <v>Deduct: AFUDC Debt</v>
          </cell>
          <cell r="C149">
            <v>-6148</v>
          </cell>
          <cell r="D149">
            <v>-11973</v>
          </cell>
          <cell r="E149">
            <v>-27509.97</v>
          </cell>
          <cell r="F149">
            <v>-19814.97</v>
          </cell>
          <cell r="G149">
            <v>-26172.77</v>
          </cell>
          <cell r="H149">
            <v>-29595.08</v>
          </cell>
          <cell r="I149">
            <v>-29189.200000000001</v>
          </cell>
          <cell r="J149">
            <v>-20525.75</v>
          </cell>
          <cell r="K149">
            <v>-15367.86</v>
          </cell>
          <cell r="L149">
            <v>-15108.71</v>
          </cell>
          <cell r="M149">
            <v>-15490.86</v>
          </cell>
          <cell r="N149">
            <v>-15708.63</v>
          </cell>
          <cell r="O149">
            <v>-15988.26</v>
          </cell>
        </row>
        <row r="150">
          <cell r="A150" t="str">
            <v xml:space="preserve"> 335.00.603</v>
          </cell>
          <cell r="B150" t="str">
            <v>Deduct: AFUDC Equity</v>
          </cell>
          <cell r="C150">
            <v>-21292</v>
          </cell>
          <cell r="D150">
            <v>-23159</v>
          </cell>
          <cell r="E150">
            <v>-29722.35</v>
          </cell>
          <cell r="F150">
            <v>-37930.74</v>
          </cell>
          <cell r="G150">
            <v>-53150.97</v>
          </cell>
          <cell r="H150">
            <v>-60100.91</v>
          </cell>
          <cell r="I150">
            <v>-59276.67</v>
          </cell>
          <cell r="J150">
            <v>-41683.17</v>
          </cell>
          <cell r="K150">
            <v>-31208.65</v>
          </cell>
          <cell r="L150">
            <v>-30682.37</v>
          </cell>
          <cell r="M150">
            <v>-31458.43</v>
          </cell>
          <cell r="N150">
            <v>-31900.68</v>
          </cell>
          <cell r="O150">
            <v>-32468.53</v>
          </cell>
        </row>
        <row r="151">
          <cell r="A151" t="str">
            <v xml:space="preserve"> 335.00.604</v>
          </cell>
          <cell r="B151" t="str">
            <v>Total Federal Deductions - Regulated</v>
          </cell>
          <cell r="C151">
            <v>-27440</v>
          </cell>
          <cell r="D151">
            <v>-35132</v>
          </cell>
          <cell r="E151">
            <v>-813679.52</v>
          </cell>
          <cell r="F151">
            <v>-899690.18</v>
          </cell>
          <cell r="G151">
            <v>-923544.14</v>
          </cell>
          <cell r="H151">
            <v>-1002348.4</v>
          </cell>
          <cell r="I151">
            <v>-1106250.32</v>
          </cell>
          <cell r="J151">
            <v>-1193744.94</v>
          </cell>
          <cell r="K151">
            <v>-1305750.6299999999</v>
          </cell>
          <cell r="L151">
            <v>-1400303.23</v>
          </cell>
          <cell r="M151">
            <v>-1498577.13</v>
          </cell>
          <cell r="N151">
            <v>-1599049.98</v>
          </cell>
          <cell r="O151">
            <v>-1703371.63</v>
          </cell>
        </row>
        <row r="152">
          <cell r="A152" t="str">
            <v xml:space="preserve"> 335.00.605</v>
          </cell>
          <cell r="B152" t="str">
            <v>Add: Book Depreciation  - Regulated</v>
          </cell>
          <cell r="C152">
            <v>714283</v>
          </cell>
          <cell r="D152">
            <v>683032</v>
          </cell>
          <cell r="E152">
            <v>749483.33</v>
          </cell>
          <cell r="F152">
            <v>886840.07</v>
          </cell>
          <cell r="G152">
            <v>949435.55</v>
          </cell>
          <cell r="H152">
            <v>1021991.43</v>
          </cell>
          <cell r="I152">
            <v>1158628.81</v>
          </cell>
          <cell r="J152">
            <v>1289258.1100000001</v>
          </cell>
          <cell r="K152">
            <v>1331931.8799999999</v>
          </cell>
          <cell r="L152">
            <v>1409166.13</v>
          </cell>
          <cell r="M152">
            <v>1485272.39</v>
          </cell>
          <cell r="N152">
            <v>1561222.08</v>
          </cell>
          <cell r="O152">
            <v>1638082.82</v>
          </cell>
        </row>
        <row r="153">
          <cell r="A153" t="str">
            <v xml:space="preserve"> 335.00.606</v>
          </cell>
          <cell r="B153" t="str">
            <v>Add: Capitalized Interest</v>
          </cell>
          <cell r="C153">
            <v>0</v>
          </cell>
          <cell r="D153">
            <v>0</v>
          </cell>
          <cell r="E153">
            <v>39616.53</v>
          </cell>
          <cell r="F153">
            <v>50128.08</v>
          </cell>
          <cell r="G153">
            <v>68076.42</v>
          </cell>
          <cell r="H153">
            <v>79757.61</v>
          </cell>
          <cell r="I153">
            <v>69590.009999999995</v>
          </cell>
          <cell r="J153">
            <v>50174.879999999997</v>
          </cell>
          <cell r="K153">
            <v>39852.97</v>
          </cell>
          <cell r="L153">
            <v>40490.1</v>
          </cell>
          <cell r="M153">
            <v>41022.559999999998</v>
          </cell>
          <cell r="N153">
            <v>40658.230000000003</v>
          </cell>
          <cell r="O153">
            <v>40886.870000000003</v>
          </cell>
        </row>
        <row r="154">
          <cell r="A154" t="str">
            <v xml:space="preserve"> 335.00.607</v>
          </cell>
          <cell r="B154" t="str">
            <v>Total Federal Additions</v>
          </cell>
          <cell r="C154">
            <v>714283</v>
          </cell>
          <cell r="D154">
            <v>683032</v>
          </cell>
          <cell r="E154">
            <v>789099.86</v>
          </cell>
          <cell r="F154">
            <v>936968.15</v>
          </cell>
          <cell r="G154">
            <v>1017511.97</v>
          </cell>
          <cell r="H154">
            <v>1101749.04</v>
          </cell>
          <cell r="I154">
            <v>1228218.82</v>
          </cell>
          <cell r="J154">
            <v>1339432.99</v>
          </cell>
          <cell r="K154">
            <v>1371784.85</v>
          </cell>
          <cell r="L154">
            <v>1449656.22</v>
          </cell>
          <cell r="M154">
            <v>1526294.94</v>
          </cell>
          <cell r="N154">
            <v>1601880.31</v>
          </cell>
          <cell r="O154">
            <v>1678969.69</v>
          </cell>
        </row>
        <row r="155">
          <cell r="A155" t="str">
            <v xml:space="preserve"> 335.00.608</v>
          </cell>
          <cell r="B155" t="str">
            <v>Federal Permanent Difference</v>
          </cell>
          <cell r="C155">
            <v>-21292</v>
          </cell>
          <cell r="D155">
            <v>-23159</v>
          </cell>
          <cell r="E155">
            <v>-29722.35</v>
          </cell>
          <cell r="F155">
            <v>-37930.74</v>
          </cell>
          <cell r="G155">
            <v>-53150.97</v>
          </cell>
          <cell r="H155">
            <v>-60100.91</v>
          </cell>
          <cell r="I155">
            <v>-59276.67</v>
          </cell>
          <cell r="J155">
            <v>-41683.17</v>
          </cell>
          <cell r="K155">
            <v>-31208.65</v>
          </cell>
          <cell r="L155">
            <v>-30682.37</v>
          </cell>
          <cell r="M155">
            <v>-31458.43</v>
          </cell>
          <cell r="N155">
            <v>-31900.68</v>
          </cell>
          <cell r="O155">
            <v>-32468.53</v>
          </cell>
        </row>
        <row r="156">
          <cell r="A156" t="str">
            <v xml:space="preserve"> 335.00.609</v>
          </cell>
          <cell r="B156" t="str">
            <v>Federal Temporary Difference</v>
          </cell>
          <cell r="C156">
            <v>708135</v>
          </cell>
          <cell r="D156">
            <v>671059</v>
          </cell>
          <cell r="E156">
            <v>-165006.70000000001</v>
          </cell>
          <cell r="F156">
            <v>-47191.91</v>
          </cell>
          <cell r="G156">
            <v>95331.12</v>
          </cell>
          <cell r="H156">
            <v>108376.19</v>
          </cell>
          <cell r="I156">
            <v>94607.91</v>
          </cell>
          <cell r="J156">
            <v>85428.92</v>
          </cell>
          <cell r="K156">
            <v>5986.69</v>
          </cell>
          <cell r="L156">
            <v>19476.37</v>
          </cell>
          <cell r="M156">
            <v>834.61</v>
          </cell>
          <cell r="N156">
            <v>-23424.46</v>
          </cell>
          <cell r="O156">
            <v>-50088.57</v>
          </cell>
        </row>
        <row r="157">
          <cell r="A157" t="str">
            <v xml:space="preserve"> 335.00.610</v>
          </cell>
          <cell r="B157" t="str">
            <v>Federal Deferred Tax - Regulated</v>
          </cell>
          <cell r="C157">
            <v>0</v>
          </cell>
          <cell r="D157">
            <v>0</v>
          </cell>
          <cell r="E157">
            <v>59112.480000000003</v>
          </cell>
          <cell r="F157">
            <v>12472.52</v>
          </cell>
          <cell r="G157">
            <v>-30520.76</v>
          </cell>
          <cell r="H157">
            <v>-34084.89</v>
          </cell>
          <cell r="I157">
            <v>-29577.78</v>
          </cell>
          <cell r="J157">
            <v>-26556.01</v>
          </cell>
          <cell r="K157">
            <v>-921.93</v>
          </cell>
          <cell r="L157">
            <v>-5078.9799999999996</v>
          </cell>
          <cell r="M157">
            <v>1166.8499999999999</v>
          </cell>
          <cell r="N157">
            <v>9252.4699999999993</v>
          </cell>
          <cell r="O157">
            <v>18080.93</v>
          </cell>
        </row>
        <row r="158">
          <cell r="A158" t="str">
            <v xml:space="preserve"> 335.00.611</v>
          </cell>
          <cell r="B158" t="str">
            <v>Deduct: State Tax Depreciation - Regulated</v>
          </cell>
          <cell r="C158">
            <v>0</v>
          </cell>
          <cell r="D158">
            <v>0</v>
          </cell>
          <cell r="E158">
            <v>-770453.84</v>
          </cell>
          <cell r="F158">
            <v>-890617.64</v>
          </cell>
          <cell r="G158">
            <v>-828424.16</v>
          </cell>
          <cell r="H158">
            <v>-873274.18</v>
          </cell>
          <cell r="I158">
            <v>-988787.19999999995</v>
          </cell>
          <cell r="J158">
            <v>-1098598.25</v>
          </cell>
          <cell r="K158">
            <v>-1223615.71</v>
          </cell>
          <cell r="L158">
            <v>-1310663.1599999999</v>
          </cell>
          <cell r="M158">
            <v>-1398108.24</v>
          </cell>
          <cell r="N158">
            <v>-1488095.63</v>
          </cell>
          <cell r="O158">
            <v>-1583095.66</v>
          </cell>
        </row>
        <row r="159">
          <cell r="A159" t="str">
            <v xml:space="preserve"> 335.00.612</v>
          </cell>
          <cell r="B159" t="str">
            <v>Deduct: AFUDC Debt</v>
          </cell>
          <cell r="C159">
            <v>-6148</v>
          </cell>
          <cell r="D159">
            <v>-11973</v>
          </cell>
          <cell r="E159">
            <v>-27509.97</v>
          </cell>
          <cell r="F159">
            <v>-19814.97</v>
          </cell>
          <cell r="G159">
            <v>-26172.77</v>
          </cell>
          <cell r="H159">
            <v>-29595.08</v>
          </cell>
          <cell r="I159">
            <v>-29189.200000000001</v>
          </cell>
          <cell r="J159">
            <v>-20525.75</v>
          </cell>
          <cell r="K159">
            <v>-15367.86</v>
          </cell>
          <cell r="L159">
            <v>-15108.71</v>
          </cell>
          <cell r="M159">
            <v>-15490.86</v>
          </cell>
          <cell r="N159">
            <v>-15708.63</v>
          </cell>
          <cell r="O159">
            <v>-15988.26</v>
          </cell>
        </row>
        <row r="160">
          <cell r="A160" t="str">
            <v xml:space="preserve"> 335.00.613</v>
          </cell>
          <cell r="B160" t="str">
            <v>Deduct: AFUDC Equity</v>
          </cell>
          <cell r="C160">
            <v>-21292</v>
          </cell>
          <cell r="D160">
            <v>-23159</v>
          </cell>
          <cell r="E160">
            <v>-29722.35</v>
          </cell>
          <cell r="F160">
            <v>-37930.74</v>
          </cell>
          <cell r="G160">
            <v>-53150.97</v>
          </cell>
          <cell r="H160">
            <v>-60100.91</v>
          </cell>
          <cell r="I160">
            <v>-59276.67</v>
          </cell>
          <cell r="J160">
            <v>-41683.17</v>
          </cell>
          <cell r="K160">
            <v>-31208.65</v>
          </cell>
          <cell r="L160">
            <v>-30682.37</v>
          </cell>
          <cell r="M160">
            <v>-31458.43</v>
          </cell>
          <cell r="N160">
            <v>-31900.68</v>
          </cell>
          <cell r="O160">
            <v>-32468.53</v>
          </cell>
        </row>
        <row r="161">
          <cell r="A161" t="str">
            <v xml:space="preserve"> 335.00.614</v>
          </cell>
          <cell r="B161" t="str">
            <v>Total State Deductions - Regulated</v>
          </cell>
          <cell r="C161">
            <v>-27440</v>
          </cell>
          <cell r="D161">
            <v>-35132</v>
          </cell>
          <cell r="E161">
            <v>-827686.16</v>
          </cell>
          <cell r="F161">
            <v>-948363.36</v>
          </cell>
          <cell r="G161">
            <v>-907747.89</v>
          </cell>
          <cell r="H161">
            <v>-962970.16</v>
          </cell>
          <cell r="I161">
            <v>-1077253.07</v>
          </cell>
          <cell r="J161">
            <v>-1160807.17</v>
          </cell>
          <cell r="K161">
            <v>-1270192.21</v>
          </cell>
          <cell r="L161">
            <v>-1356454.23</v>
          </cell>
          <cell r="M161">
            <v>-1445057.52</v>
          </cell>
          <cell r="N161">
            <v>-1535704.95</v>
          </cell>
          <cell r="O161">
            <v>-1631552.45</v>
          </cell>
        </row>
        <row r="162">
          <cell r="A162" t="str">
            <v xml:space="preserve"> 335.00.615</v>
          </cell>
          <cell r="B162" t="str">
            <v>Add: Book Dep - Regulated</v>
          </cell>
          <cell r="C162">
            <v>714283</v>
          </cell>
          <cell r="D162">
            <v>683032</v>
          </cell>
          <cell r="E162">
            <v>749483.33</v>
          </cell>
          <cell r="F162">
            <v>886840.07</v>
          </cell>
          <cell r="G162">
            <v>949435.55</v>
          </cell>
          <cell r="H162">
            <v>1021991.43</v>
          </cell>
          <cell r="I162">
            <v>1158628.81</v>
          </cell>
          <cell r="J162">
            <v>1289258.1100000001</v>
          </cell>
          <cell r="K162">
            <v>1331931.8799999999</v>
          </cell>
          <cell r="L162">
            <v>1409166.13</v>
          </cell>
          <cell r="M162">
            <v>1485272.39</v>
          </cell>
          <cell r="N162">
            <v>1561222.08</v>
          </cell>
          <cell r="O162">
            <v>1638082.82</v>
          </cell>
        </row>
        <row r="163">
          <cell r="A163" t="str">
            <v xml:space="preserve"> 335.00.616</v>
          </cell>
          <cell r="B163" t="str">
            <v>Add: Capitalized Interest</v>
          </cell>
          <cell r="C163">
            <v>0</v>
          </cell>
          <cell r="D163">
            <v>0</v>
          </cell>
          <cell r="E163">
            <v>39616.53</v>
          </cell>
          <cell r="F163">
            <v>50128.08</v>
          </cell>
          <cell r="G163">
            <v>68076.42</v>
          </cell>
          <cell r="H163">
            <v>79757.61</v>
          </cell>
          <cell r="I163">
            <v>69590.009999999995</v>
          </cell>
          <cell r="J163">
            <v>50174.879999999997</v>
          </cell>
          <cell r="K163">
            <v>39852.97</v>
          </cell>
          <cell r="L163">
            <v>40490.1</v>
          </cell>
          <cell r="M163">
            <v>41022.559999999998</v>
          </cell>
          <cell r="N163">
            <v>40658.230000000003</v>
          </cell>
          <cell r="O163">
            <v>40886.870000000003</v>
          </cell>
        </row>
        <row r="164">
          <cell r="A164" t="str">
            <v xml:space="preserve"> 335.00.617</v>
          </cell>
          <cell r="B164" t="str">
            <v>Total State Additions - Regulated</v>
          </cell>
          <cell r="C164">
            <v>714283</v>
          </cell>
          <cell r="D164">
            <v>683032</v>
          </cell>
          <cell r="E164">
            <v>789099.86</v>
          </cell>
          <cell r="F164">
            <v>936968.15</v>
          </cell>
          <cell r="G164">
            <v>1017511.97</v>
          </cell>
          <cell r="H164">
            <v>1101749.04</v>
          </cell>
          <cell r="I164">
            <v>1228218.82</v>
          </cell>
          <cell r="J164">
            <v>1339432.99</v>
          </cell>
          <cell r="K164">
            <v>1371784.85</v>
          </cell>
          <cell r="L164">
            <v>1449656.22</v>
          </cell>
          <cell r="M164">
            <v>1526294.94</v>
          </cell>
          <cell r="N164">
            <v>1601880.31</v>
          </cell>
          <cell r="O164">
            <v>1678969.69</v>
          </cell>
        </row>
        <row r="165">
          <cell r="A165" t="str">
            <v xml:space="preserve"> 335.00.618</v>
          </cell>
          <cell r="B165" t="str">
            <v>State Permanent Difference</v>
          </cell>
          <cell r="C165">
            <v>-21292</v>
          </cell>
          <cell r="D165">
            <v>-23159</v>
          </cell>
          <cell r="E165">
            <v>-29722.35</v>
          </cell>
          <cell r="F165">
            <v>-37930.74</v>
          </cell>
          <cell r="G165">
            <v>-53150.97</v>
          </cell>
          <cell r="H165">
            <v>-60100.91</v>
          </cell>
          <cell r="I165">
            <v>-59276.67</v>
          </cell>
          <cell r="J165">
            <v>-41683.17</v>
          </cell>
          <cell r="K165">
            <v>-31208.65</v>
          </cell>
          <cell r="L165">
            <v>-30682.37</v>
          </cell>
          <cell r="M165">
            <v>-31458.43</v>
          </cell>
          <cell r="N165">
            <v>-31900.68</v>
          </cell>
          <cell r="O165">
            <v>-32468.53</v>
          </cell>
        </row>
        <row r="166">
          <cell r="A166" t="str">
            <v xml:space="preserve"> 335.00.619</v>
          </cell>
          <cell r="B166" t="str">
            <v>State Temporary Difference</v>
          </cell>
          <cell r="C166">
            <v>708135</v>
          </cell>
          <cell r="D166">
            <v>671059</v>
          </cell>
          <cell r="E166">
            <v>47047.05</v>
          </cell>
          <cell r="F166">
            <v>-145984.47</v>
          </cell>
          <cell r="G166">
            <v>102690.05</v>
          </cell>
          <cell r="H166">
            <v>138842.79</v>
          </cell>
          <cell r="I166">
            <v>127589.42</v>
          </cell>
          <cell r="J166">
            <v>120699.99</v>
          </cell>
          <cell r="K166">
            <v>42352.28</v>
          </cell>
          <cell r="L166">
            <v>62720.959999999999</v>
          </cell>
          <cell r="M166">
            <v>52658.85</v>
          </cell>
          <cell r="N166">
            <v>38039.050000000003</v>
          </cell>
          <cell r="O166">
            <v>19848.77</v>
          </cell>
        </row>
        <row r="167">
          <cell r="A167" t="str">
            <v xml:space="preserve"> 335.00.620</v>
          </cell>
          <cell r="B167" t="str">
            <v>State Deferred Tax - Regulated</v>
          </cell>
          <cell r="C167">
            <v>0</v>
          </cell>
          <cell r="D167">
            <v>0</v>
          </cell>
          <cell r="E167">
            <v>-3886.09</v>
          </cell>
          <cell r="F167">
            <v>11556.13</v>
          </cell>
          <cell r="G167">
            <v>-8128.94</v>
          </cell>
          <cell r="H167">
            <v>-10990.8</v>
          </cell>
          <cell r="I167">
            <v>-10099.98</v>
          </cell>
          <cell r="J167">
            <v>-9554.61</v>
          </cell>
          <cell r="K167">
            <v>-3352.61</v>
          </cell>
          <cell r="L167">
            <v>-4964.99</v>
          </cell>
          <cell r="M167">
            <v>-4168.47</v>
          </cell>
          <cell r="N167">
            <v>-3011.17</v>
          </cell>
          <cell r="O167">
            <v>-1571.23</v>
          </cell>
        </row>
        <row r="168">
          <cell r="A168" t="str">
            <v xml:space="preserve"> 340.00.010</v>
          </cell>
          <cell r="B168" t="str">
            <v>Federal Taxable Income - Regulated</v>
          </cell>
          <cell r="C168">
            <v>2493257</v>
          </cell>
          <cell r="D168">
            <v>1600341.77</v>
          </cell>
          <cell r="E168">
            <v>1371383.06</v>
          </cell>
          <cell r="F168">
            <v>889886.21</v>
          </cell>
          <cell r="G168">
            <v>1309808.83</v>
          </cell>
          <cell r="H168">
            <v>1191598.2</v>
          </cell>
          <cell r="I168">
            <v>1443330.23</v>
          </cell>
          <cell r="J168">
            <v>1633632.54</v>
          </cell>
          <cell r="K168">
            <v>1614131.12</v>
          </cell>
          <cell r="L168">
            <v>1698583.79</v>
          </cell>
          <cell r="M168">
            <v>1700945.1</v>
          </cell>
          <cell r="N168">
            <v>1713901.73</v>
          </cell>
          <cell r="O168">
            <v>1711406.25</v>
          </cell>
        </row>
        <row r="169">
          <cell r="A169" t="str">
            <v xml:space="preserve"> 340.00.020</v>
          </cell>
          <cell r="B169" t="str">
            <v>State Taxable Income - Regulated</v>
          </cell>
          <cell r="C169">
            <v>2755329</v>
          </cell>
          <cell r="D169">
            <v>1783753.77</v>
          </cell>
          <cell r="E169">
            <v>1634770.81</v>
          </cell>
          <cell r="F169">
            <v>916731.58</v>
          </cell>
          <cell r="G169">
            <v>1378003.65</v>
          </cell>
          <cell r="H169">
            <v>1317972.23</v>
          </cell>
          <cell r="I169">
            <v>1565923.39</v>
          </cell>
          <cell r="J169">
            <v>1775234.38</v>
          </cell>
          <cell r="K169">
            <v>1773969.19</v>
          </cell>
          <cell r="L169">
            <v>1866637.14</v>
          </cell>
          <cell r="M169">
            <v>1884612.7</v>
          </cell>
          <cell r="N169">
            <v>1908324.3</v>
          </cell>
          <cell r="O169">
            <v>1915866.24</v>
          </cell>
        </row>
        <row r="170">
          <cell r="A170" t="str">
            <v xml:space="preserve"> 340.00.030</v>
          </cell>
          <cell r="B170" t="str">
            <v>Total Deferred Taxes - Regulated</v>
          </cell>
          <cell r="C170">
            <v>-110619</v>
          </cell>
          <cell r="D170">
            <v>496700</v>
          </cell>
          <cell r="E170">
            <v>-46037.21</v>
          </cell>
          <cell r="F170">
            <v>13202.7</v>
          </cell>
          <cell r="G170">
            <v>-75459.199999999997</v>
          </cell>
          <cell r="H170">
            <v>34179.480000000003</v>
          </cell>
          <cell r="I170">
            <v>43336.32</v>
          </cell>
          <cell r="J170">
            <v>13600.97</v>
          </cell>
          <cell r="K170">
            <v>10268.879999999999</v>
          </cell>
          <cell r="L170">
            <v>-4799.83</v>
          </cell>
          <cell r="M170">
            <v>7427.92</v>
          </cell>
          <cell r="N170">
            <v>8221.93</v>
          </cell>
          <cell r="O170">
            <v>8250.4599999999991</v>
          </cell>
        </row>
        <row r="171">
          <cell r="A171" t="str">
            <v xml:space="preserve"> 340.00.040</v>
          </cell>
          <cell r="B171" t="str">
            <v>Total Income Taxes - Regulated</v>
          </cell>
          <cell r="C171">
            <v>468389</v>
          </cell>
          <cell r="D171">
            <v>482382</v>
          </cell>
          <cell r="E171">
            <v>532460.41</v>
          </cell>
          <cell r="F171">
            <v>349011.5</v>
          </cell>
          <cell r="G171">
            <v>437249.43</v>
          </cell>
          <cell r="H171">
            <v>493817.92</v>
          </cell>
          <cell r="I171">
            <v>599812.03</v>
          </cell>
          <cell r="J171">
            <v>655320.51</v>
          </cell>
          <cell r="K171">
            <v>650253.98</v>
          </cell>
          <cell r="L171">
            <v>670991.41</v>
          </cell>
          <cell r="M171">
            <v>684358.03</v>
          </cell>
          <cell r="N171">
            <v>690431.11</v>
          </cell>
          <cell r="O171">
            <v>689481.65</v>
          </cell>
        </row>
        <row r="172">
          <cell r="A172" t="str">
            <v xml:space="preserve"> 340.00.045</v>
          </cell>
          <cell r="B172" t="str">
            <v>State Income Tax --Year 0 Recorded for 1 year lag effect</v>
          </cell>
          <cell r="C172">
            <v>0</v>
          </cell>
          <cell r="D172">
            <v>0</v>
          </cell>
          <cell r="E172">
            <v>0</v>
          </cell>
          <cell r="F172">
            <v>0</v>
          </cell>
          <cell r="G172">
            <v>0</v>
          </cell>
          <cell r="H172">
            <v>0</v>
          </cell>
          <cell r="I172">
            <v>0</v>
          </cell>
          <cell r="J172">
            <v>0</v>
          </cell>
          <cell r="K172">
            <v>0</v>
          </cell>
          <cell r="L172">
            <v>0</v>
          </cell>
          <cell r="M172">
            <v>0</v>
          </cell>
          <cell r="N172">
            <v>0</v>
          </cell>
          <cell r="O172">
            <v>0</v>
          </cell>
        </row>
        <row r="173">
          <cell r="A173" t="str">
            <v xml:space="preserve"> 340.00.046</v>
          </cell>
          <cell r="B173" t="str">
            <v>State Income Tax--Deduction @ Fed with 1 year lag</v>
          </cell>
          <cell r="C173">
            <v>262072</v>
          </cell>
          <cell r="D173">
            <v>183412</v>
          </cell>
          <cell r="E173">
            <v>50525</v>
          </cell>
          <cell r="F173">
            <v>124828.93</v>
          </cell>
          <cell r="G173">
            <v>60026.9</v>
          </cell>
          <cell r="H173">
            <v>95098.42</v>
          </cell>
          <cell r="I173">
            <v>88802.65</v>
          </cell>
          <cell r="J173">
            <v>105521.77</v>
          </cell>
          <cell r="K173">
            <v>122663.48</v>
          </cell>
          <cell r="L173">
            <v>123999.77</v>
          </cell>
          <cell r="M173">
            <v>131034.35</v>
          </cell>
          <cell r="N173">
            <v>132150.06</v>
          </cell>
          <cell r="O173">
            <v>133713.65</v>
          </cell>
        </row>
        <row r="174">
          <cell r="A174" t="str">
            <v xml:space="preserve"> 365.00.010</v>
          </cell>
          <cell r="B174" t="str">
            <v>Nuclear Decom Trust Withdraw - Q</v>
          </cell>
          <cell r="C174">
            <v>0</v>
          </cell>
          <cell r="D174">
            <v>0</v>
          </cell>
          <cell r="E174">
            <v>-27628</v>
          </cell>
          <cell r="F174">
            <v>-13270</v>
          </cell>
          <cell r="G174">
            <v>-10291</v>
          </cell>
          <cell r="H174">
            <v>-5940</v>
          </cell>
          <cell r="I174">
            <v>-198</v>
          </cell>
          <cell r="J174">
            <v>-202</v>
          </cell>
          <cell r="K174">
            <v>-202</v>
          </cell>
          <cell r="L174">
            <v>-202</v>
          </cell>
          <cell r="M174">
            <v>-202</v>
          </cell>
          <cell r="N174">
            <v>-202</v>
          </cell>
          <cell r="O174">
            <v>-202</v>
          </cell>
        </row>
        <row r="175">
          <cell r="A175" t="str">
            <v xml:space="preserve"> 365.00.020</v>
          </cell>
          <cell r="B175" t="str">
            <v>Nuclear Decom Trust Withdraw - NQ</v>
          </cell>
          <cell r="C175">
            <v>-33149</v>
          </cell>
          <cell r="D175">
            <v>-33149</v>
          </cell>
          <cell r="E175">
            <v>-18826</v>
          </cell>
          <cell r="F175">
            <v>-9042</v>
          </cell>
          <cell r="G175">
            <v>-7013</v>
          </cell>
          <cell r="H175">
            <v>-4048</v>
          </cell>
          <cell r="I175">
            <v>-135</v>
          </cell>
          <cell r="J175">
            <v>-138</v>
          </cell>
          <cell r="K175">
            <v>-138</v>
          </cell>
          <cell r="L175">
            <v>-138</v>
          </cell>
          <cell r="M175">
            <v>-138</v>
          </cell>
          <cell r="N175">
            <v>-138</v>
          </cell>
          <cell r="O175">
            <v>-138</v>
          </cell>
        </row>
        <row r="176">
          <cell r="A176" t="str">
            <v xml:space="preserve"> 365.00.030</v>
          </cell>
          <cell r="B176" t="str">
            <v>Contribution to Nuclear Decom Trust - Q</v>
          </cell>
          <cell r="C176">
            <v>25696</v>
          </cell>
          <cell r="D176">
            <v>25696</v>
          </cell>
          <cell r="E176">
            <v>23439</v>
          </cell>
          <cell r="F176">
            <v>23439</v>
          </cell>
          <cell r="G176">
            <v>23439</v>
          </cell>
          <cell r="H176">
            <v>23439</v>
          </cell>
          <cell r="I176">
            <v>23439</v>
          </cell>
          <cell r="J176">
            <v>23439</v>
          </cell>
          <cell r="K176">
            <v>23439</v>
          </cell>
          <cell r="L176">
            <v>23439</v>
          </cell>
          <cell r="M176">
            <v>23439</v>
          </cell>
          <cell r="N176">
            <v>23439</v>
          </cell>
          <cell r="O176">
            <v>23439</v>
          </cell>
        </row>
        <row r="177">
          <cell r="A177" t="str">
            <v xml:space="preserve"> 365.00.040</v>
          </cell>
          <cell r="B177" t="str">
            <v>Contribution to Nuclear Decom Trust -NQ</v>
          </cell>
          <cell r="C177">
            <v>534</v>
          </cell>
          <cell r="D177">
            <v>534</v>
          </cell>
          <cell r="E177">
            <v>880</v>
          </cell>
          <cell r="F177">
            <v>880</v>
          </cell>
          <cell r="G177">
            <v>880</v>
          </cell>
          <cell r="H177">
            <v>880</v>
          </cell>
          <cell r="I177">
            <v>880</v>
          </cell>
          <cell r="J177">
            <v>880</v>
          </cell>
          <cell r="K177">
            <v>880</v>
          </cell>
          <cell r="L177">
            <v>880</v>
          </cell>
          <cell r="M177">
            <v>880</v>
          </cell>
          <cell r="N177">
            <v>880</v>
          </cell>
          <cell r="O177">
            <v>880</v>
          </cell>
        </row>
        <row r="178">
          <cell r="A178" t="str">
            <v xml:space="preserve"> 365.00.050</v>
          </cell>
          <cell r="B178" t="str">
            <v>Nuclear Decom Inv. Income Rate - Q</v>
          </cell>
          <cell r="C178">
            <v>0</v>
          </cell>
          <cell r="D178">
            <v>0</v>
          </cell>
          <cell r="E178">
            <v>6.14</v>
          </cell>
          <cell r="F178">
            <v>6.14</v>
          </cell>
          <cell r="G178">
            <v>6.14</v>
          </cell>
          <cell r="H178">
            <v>6.14</v>
          </cell>
          <cell r="I178">
            <v>6.14</v>
          </cell>
          <cell r="J178">
            <v>6.14</v>
          </cell>
          <cell r="K178">
            <v>6.14</v>
          </cell>
          <cell r="L178">
            <v>6.14</v>
          </cell>
          <cell r="M178">
            <v>6.14</v>
          </cell>
          <cell r="N178">
            <v>6.14</v>
          </cell>
          <cell r="O178">
            <v>6.14</v>
          </cell>
        </row>
        <row r="179">
          <cell r="A179" t="str">
            <v xml:space="preserve"> 365.00.055</v>
          </cell>
          <cell r="B179" t="str">
            <v>Nuclear Decom Inv. Income Rate - NQ</v>
          </cell>
          <cell r="C179">
            <v>0</v>
          </cell>
          <cell r="D179">
            <v>0</v>
          </cell>
          <cell r="E179">
            <v>20.440000000000001</v>
          </cell>
          <cell r="F179">
            <v>20.440000000000001</v>
          </cell>
          <cell r="G179">
            <v>20.440000000000001</v>
          </cell>
          <cell r="H179">
            <v>20.440000000000001</v>
          </cell>
          <cell r="I179">
            <v>20.440000000000001</v>
          </cell>
          <cell r="J179">
            <v>20.440000000000001</v>
          </cell>
          <cell r="K179">
            <v>16.93</v>
          </cell>
          <cell r="L179">
            <v>16.93</v>
          </cell>
          <cell r="M179">
            <v>16.93</v>
          </cell>
          <cell r="N179">
            <v>16.93</v>
          </cell>
          <cell r="O179">
            <v>16.93</v>
          </cell>
        </row>
        <row r="180">
          <cell r="A180" t="str">
            <v xml:space="preserve"> 365.00.060</v>
          </cell>
          <cell r="B180" t="str">
            <v>Nuclear Decom Trust Beg. Bal - Cost - Q</v>
          </cell>
          <cell r="C180">
            <v>1592553</v>
          </cell>
          <cell r="D180">
            <v>1708693</v>
          </cell>
          <cell r="E180">
            <v>1783147.5</v>
          </cell>
          <cell r="F180">
            <v>1888443.76</v>
          </cell>
          <cell r="G180">
            <v>2014563.21</v>
          </cell>
          <cell r="H180">
            <v>2151405.39</v>
          </cell>
          <cell r="I180">
            <v>2301000.6800000002</v>
          </cell>
          <cell r="J180">
            <v>2465523.12</v>
          </cell>
          <cell r="K180">
            <v>2640143.2400000002</v>
          </cell>
          <cell r="L180">
            <v>2825485.03</v>
          </cell>
          <cell r="M180">
            <v>3022206.82</v>
          </cell>
          <cell r="N180">
            <v>3022206.82</v>
          </cell>
          <cell r="O180">
            <v>3022206.82</v>
          </cell>
        </row>
        <row r="181">
          <cell r="A181" t="str">
            <v xml:space="preserve"> 365.00.065</v>
          </cell>
          <cell r="B181" t="str">
            <v>Nuclear Decom Trust Beg. Bal - Cost - NQ</v>
          </cell>
          <cell r="C181">
            <v>174543</v>
          </cell>
          <cell r="D181">
            <v>144158</v>
          </cell>
          <cell r="E181">
            <v>155977.65</v>
          </cell>
          <cell r="F181">
            <v>146906.78</v>
          </cell>
          <cell r="G181">
            <v>147103.78</v>
          </cell>
          <cell r="H181">
            <v>149340.98000000001</v>
          </cell>
          <cell r="I181">
            <v>154670.49</v>
          </cell>
          <cell r="J181">
            <v>164216.24</v>
          </cell>
          <cell r="K181">
            <v>174302.14</v>
          </cell>
          <cell r="L181">
            <v>184961.93</v>
          </cell>
          <cell r="M181">
            <v>196228.27</v>
          </cell>
          <cell r="N181">
            <v>196228.27</v>
          </cell>
          <cell r="O181">
            <v>196228.27</v>
          </cell>
        </row>
        <row r="182">
          <cell r="A182" t="str">
            <v xml:space="preserve"> 375.00.110</v>
          </cell>
          <cell r="B182" t="str">
            <v>State Taxable Income</v>
          </cell>
          <cell r="C182">
            <v>2585636</v>
          </cell>
          <cell r="D182">
            <v>1665517.77</v>
          </cell>
          <cell r="E182">
            <v>1511246.13</v>
          </cell>
          <cell r="F182">
            <v>758298.4</v>
          </cell>
          <cell r="G182">
            <v>1201344.3799999999</v>
          </cell>
          <cell r="H182">
            <v>1121812.1100000001</v>
          </cell>
          <cell r="I182">
            <v>1333018.76</v>
          </cell>
          <cell r="J182">
            <v>1549563.97</v>
          </cell>
          <cell r="K182">
            <v>1566444.79</v>
          </cell>
          <cell r="L182">
            <v>1655310.18</v>
          </cell>
          <cell r="M182">
            <v>1669404.55</v>
          </cell>
          <cell r="N182">
            <v>1689156.75</v>
          </cell>
          <cell r="O182">
            <v>1693717.02</v>
          </cell>
        </row>
        <row r="183">
          <cell r="A183" t="str">
            <v xml:space="preserve"> 375.00.120</v>
          </cell>
          <cell r="B183" t="str">
            <v>Federal Taxable Income</v>
          </cell>
          <cell r="C183">
            <v>2421530</v>
          </cell>
          <cell r="D183">
            <v>1588000.77</v>
          </cell>
          <cell r="E183">
            <v>1296196.25</v>
          </cell>
          <cell r="F183">
            <v>787948.26</v>
          </cell>
          <cell r="G183">
            <v>1193172.01</v>
          </cell>
          <cell r="H183">
            <v>1059530.8400000001</v>
          </cell>
          <cell r="I183">
            <v>1288439.8400000001</v>
          </cell>
          <cell r="J183">
            <v>1483017.3</v>
          </cell>
          <cell r="K183">
            <v>1474243.8</v>
          </cell>
          <cell r="L183">
            <v>1556448.23</v>
          </cell>
          <cell r="M183">
            <v>1556514.41</v>
          </cell>
          <cell r="N183">
            <v>1567130.08</v>
          </cell>
          <cell r="O183">
            <v>1563304.43</v>
          </cell>
        </row>
        <row r="184">
          <cell r="A184" t="str">
            <v xml:space="preserve"> 375.00.165</v>
          </cell>
          <cell r="B184" t="str">
            <v>State Taxable Income - Nonoperating</v>
          </cell>
          <cell r="C184">
            <v>34520</v>
          </cell>
          <cell r="D184">
            <v>-268055</v>
          </cell>
          <cell r="E184">
            <v>-106598.8</v>
          </cell>
          <cell r="F184">
            <v>-83851.210000000006</v>
          </cell>
          <cell r="G184">
            <v>-116385.60000000001</v>
          </cell>
          <cell r="H184">
            <v>-109007.92</v>
          </cell>
          <cell r="I184">
            <v>-127062.64</v>
          </cell>
          <cell r="J184">
            <v>-93151.53</v>
          </cell>
          <cell r="K184">
            <v>-84716.69</v>
          </cell>
          <cell r="L184">
            <v>-90612.57</v>
          </cell>
          <cell r="M184">
            <v>-90028.11</v>
          </cell>
          <cell r="N184">
            <v>-98910.9</v>
          </cell>
          <cell r="O184">
            <v>-93924.79</v>
          </cell>
        </row>
        <row r="185">
          <cell r="A185" t="str">
            <v xml:space="preserve"> 375.00.170</v>
          </cell>
          <cell r="B185" t="str">
            <v>Federal Taxable Income - Nonoperating</v>
          </cell>
          <cell r="C185">
            <v>34520</v>
          </cell>
          <cell r="D185">
            <v>-268055</v>
          </cell>
          <cell r="E185">
            <v>-108119.9</v>
          </cell>
          <cell r="F185">
            <v>-76523.56</v>
          </cell>
          <cell r="G185">
            <v>-111138.61</v>
          </cell>
          <cell r="H185">
            <v>-101090.56</v>
          </cell>
          <cell r="I185">
            <v>-119630.33</v>
          </cell>
          <cell r="J185">
            <v>-84214.9</v>
          </cell>
          <cell r="K185">
            <v>-78380.52</v>
          </cell>
          <cell r="L185">
            <v>-84823.09</v>
          </cell>
          <cell r="M185">
            <v>-83667.679999999993</v>
          </cell>
          <cell r="N185">
            <v>-92517.28</v>
          </cell>
          <cell r="O185">
            <v>-86767.43</v>
          </cell>
        </row>
        <row r="186">
          <cell r="A186" t="str">
            <v xml:space="preserve"> 385.00.010</v>
          </cell>
          <cell r="B186" t="str">
            <v>Removal Costs</v>
          </cell>
          <cell r="C186">
            <v>97966</v>
          </cell>
          <cell r="D186">
            <v>105895</v>
          </cell>
          <cell r="E186">
            <v>130848.52</v>
          </cell>
          <cell r="F186">
            <v>156698.23000000001</v>
          </cell>
          <cell r="G186">
            <v>167594.06</v>
          </cell>
          <cell r="H186">
            <v>176234.72</v>
          </cell>
          <cell r="I186">
            <v>212852.83</v>
          </cell>
          <cell r="J186">
            <v>205614.41</v>
          </cell>
          <cell r="K186">
            <v>187468.4</v>
          </cell>
          <cell r="L186">
            <v>191270.56</v>
          </cell>
          <cell r="M186">
            <v>195150.34</v>
          </cell>
          <cell r="N186">
            <v>199109.35</v>
          </cell>
          <cell r="O186">
            <v>203149.22</v>
          </cell>
        </row>
        <row r="187">
          <cell r="A187" t="str">
            <v xml:space="preserve"> 385.00.450</v>
          </cell>
          <cell r="B187" t="str">
            <v>Net Cash Provided by Operating Activities:</v>
          </cell>
          <cell r="C187">
            <v>2592290.16</v>
          </cell>
          <cell r="D187">
            <v>2018149</v>
          </cell>
          <cell r="E187">
            <v>1651054.23</v>
          </cell>
          <cell r="F187">
            <v>1657274.93</v>
          </cell>
          <cell r="G187">
            <v>1982490.74</v>
          </cell>
          <cell r="H187">
            <v>1998861.14</v>
          </cell>
          <cell r="I187">
            <v>2200648.9700000002</v>
          </cell>
          <cell r="J187">
            <v>2508123.38</v>
          </cell>
          <cell r="K187">
            <v>2693091.29</v>
          </cell>
          <cell r="L187">
            <v>2766845.84</v>
          </cell>
          <cell r="M187">
            <v>2967673.89</v>
          </cell>
          <cell r="N187">
            <v>3074401.39</v>
          </cell>
          <cell r="O187">
            <v>3244693.26</v>
          </cell>
        </row>
        <row r="188">
          <cell r="A188" t="str">
            <v xml:space="preserve"> 390.00.005</v>
          </cell>
          <cell r="B188" t="str">
            <v>Long-Term Debt Issued</v>
          </cell>
          <cell r="C188">
            <v>-11000</v>
          </cell>
          <cell r="D188">
            <v>1747000</v>
          </cell>
          <cell r="E188">
            <v>1000026.56</v>
          </cell>
          <cell r="F188">
            <v>1112333.3400000001</v>
          </cell>
          <cell r="G188">
            <v>433124.98</v>
          </cell>
          <cell r="H188">
            <v>517044.1</v>
          </cell>
          <cell r="I188">
            <v>673085.27</v>
          </cell>
          <cell r="J188">
            <v>709827.23</v>
          </cell>
          <cell r="K188">
            <v>348580.08</v>
          </cell>
          <cell r="L188">
            <v>309607.15999999997</v>
          </cell>
          <cell r="M188">
            <v>219984.89</v>
          </cell>
          <cell r="N188">
            <v>495589.71</v>
          </cell>
          <cell r="O188">
            <v>469234.16</v>
          </cell>
        </row>
        <row r="189">
          <cell r="A189" t="str">
            <v xml:space="preserve"> 390.00.010</v>
          </cell>
          <cell r="B189" t="str">
            <v>Long-Term Debt Repaid</v>
          </cell>
          <cell r="C189">
            <v>-1263000</v>
          </cell>
          <cell r="D189">
            <v>-616000</v>
          </cell>
          <cell r="E189">
            <v>-965965</v>
          </cell>
          <cell r="F189">
            <v>-681000</v>
          </cell>
          <cell r="G189">
            <v>-150000</v>
          </cell>
          <cell r="H189">
            <v>0</v>
          </cell>
          <cell r="I189">
            <v>-219000</v>
          </cell>
          <cell r="J189">
            <v>-250000</v>
          </cell>
          <cell r="K189">
            <v>0</v>
          </cell>
          <cell r="L189">
            <v>0</v>
          </cell>
          <cell r="M189">
            <v>0</v>
          </cell>
          <cell r="N189">
            <v>-300000</v>
          </cell>
          <cell r="O189">
            <v>-308300</v>
          </cell>
        </row>
        <row r="190">
          <cell r="A190" t="str">
            <v xml:space="preserve"> 390.00.013</v>
          </cell>
          <cell r="B190" t="str">
            <v>Preferred Dividend Paid</v>
          </cell>
          <cell r="C190">
            <v>-10000</v>
          </cell>
          <cell r="D190">
            <v>-6000</v>
          </cell>
          <cell r="E190">
            <v>-29180.04</v>
          </cell>
          <cell r="F190">
            <v>-54192.23</v>
          </cell>
          <cell r="G190">
            <v>-60421.45</v>
          </cell>
          <cell r="H190">
            <v>-70758.59</v>
          </cell>
          <cell r="I190">
            <v>-73175.75</v>
          </cell>
          <cell r="J190">
            <v>-82866.850000000006</v>
          </cell>
          <cell r="K190">
            <v>-89136.51</v>
          </cell>
          <cell r="L190">
            <v>-94256.87</v>
          </cell>
          <cell r="M190">
            <v>-98403.55</v>
          </cell>
          <cell r="N190">
            <v>-101681.96</v>
          </cell>
          <cell r="O190">
            <v>-104499.48</v>
          </cell>
        </row>
        <row r="191">
          <cell r="A191" t="str">
            <v xml:space="preserve"> 390.00.014</v>
          </cell>
          <cell r="B191" t="str">
            <v>Total Dividend Paid</v>
          </cell>
          <cell r="C191">
            <v>-955000</v>
          </cell>
          <cell r="D191">
            <v>-756000</v>
          </cell>
          <cell r="E191">
            <v>-313663.40999999997</v>
          </cell>
          <cell r="F191">
            <v>-294555.74</v>
          </cell>
          <cell r="G191">
            <v>-209694.01</v>
          </cell>
          <cell r="H191">
            <v>-209867.49</v>
          </cell>
          <cell r="I191">
            <v>-359018.51</v>
          </cell>
          <cell r="J191">
            <v>-429153.52</v>
          </cell>
          <cell r="K191">
            <v>-626053.34</v>
          </cell>
          <cell r="L191">
            <v>-726003.36</v>
          </cell>
          <cell r="M191">
            <v>-872398.57</v>
          </cell>
          <cell r="N191">
            <v>-940109.83</v>
          </cell>
          <cell r="O191">
            <v>-1018859.43</v>
          </cell>
        </row>
        <row r="192">
          <cell r="A192" t="str">
            <v xml:space="preserve"> 390.00.015</v>
          </cell>
          <cell r="B192" t="str">
            <v>Common Stock Issued</v>
          </cell>
          <cell r="C192">
            <v>0</v>
          </cell>
          <cell r="D192">
            <v>0</v>
          </cell>
          <cell r="E192">
            <v>0</v>
          </cell>
          <cell r="F192">
            <v>0</v>
          </cell>
          <cell r="G192">
            <v>0</v>
          </cell>
          <cell r="H192">
            <v>0</v>
          </cell>
          <cell r="I192">
            <v>0</v>
          </cell>
          <cell r="J192">
            <v>0</v>
          </cell>
          <cell r="K192">
            <v>0</v>
          </cell>
          <cell r="L192">
            <v>0</v>
          </cell>
          <cell r="M192">
            <v>0</v>
          </cell>
          <cell r="N192">
            <v>0</v>
          </cell>
          <cell r="O192">
            <v>0</v>
          </cell>
        </row>
        <row r="193">
          <cell r="A193" t="str">
            <v xml:space="preserve"> 390.00.019</v>
          </cell>
          <cell r="B193" t="str">
            <v>Total Common Dividends Paid</v>
          </cell>
          <cell r="C193">
            <v>-945000</v>
          </cell>
          <cell r="D193">
            <v>-750000</v>
          </cell>
          <cell r="E193">
            <v>-284483.37</v>
          </cell>
          <cell r="F193">
            <v>-240363.51</v>
          </cell>
          <cell r="G193">
            <v>-149272.56</v>
          </cell>
          <cell r="H193">
            <v>-139108.9</v>
          </cell>
          <cell r="I193">
            <v>-285842.76</v>
          </cell>
          <cell r="J193">
            <v>-346286.66</v>
          </cell>
          <cell r="K193">
            <v>-536916.81999999995</v>
          </cell>
          <cell r="L193">
            <v>-631746.49</v>
          </cell>
          <cell r="M193">
            <v>-773995.03</v>
          </cell>
          <cell r="N193">
            <v>-838427.87</v>
          </cell>
          <cell r="O193">
            <v>-914359.96</v>
          </cell>
        </row>
        <row r="194">
          <cell r="A194" t="str">
            <v xml:space="preserve"> 390.00.045</v>
          </cell>
          <cell r="B194" t="str">
            <v>Preferred Stock Issued</v>
          </cell>
          <cell r="C194">
            <v>3130</v>
          </cell>
          <cell r="D194">
            <v>0</v>
          </cell>
          <cell r="E194">
            <v>650443.15</v>
          </cell>
          <cell r="F194">
            <v>97749.66</v>
          </cell>
          <cell r="G194">
            <v>94210.48</v>
          </cell>
          <cell r="H194">
            <v>109616.84</v>
          </cell>
          <cell r="I194">
            <v>97546.4</v>
          </cell>
          <cell r="J194">
            <v>98925.82</v>
          </cell>
          <cell r="K194">
            <v>75072.23</v>
          </cell>
          <cell r="L194">
            <v>66879.72</v>
          </cell>
          <cell r="M194">
            <v>48076.86</v>
          </cell>
          <cell r="N194">
            <v>42805.8</v>
          </cell>
          <cell r="O194">
            <v>35299.089999999997</v>
          </cell>
        </row>
        <row r="195">
          <cell r="A195" t="str">
            <v>1000.00.010</v>
          </cell>
          <cell r="B195" t="str">
            <v>Electric Revenue</v>
          </cell>
          <cell r="C195">
            <v>8469541</v>
          </cell>
          <cell r="D195">
            <v>8051874</v>
          </cell>
          <cell r="E195">
            <v>10015513.1</v>
          </cell>
          <cell r="F195">
            <v>12108325</v>
          </cell>
          <cell r="G195">
            <v>12543641</v>
          </cell>
          <cell r="H195">
            <v>12022346</v>
          </cell>
          <cell r="I195">
            <v>12113320</v>
          </cell>
          <cell r="J195">
            <v>12558176</v>
          </cell>
          <cell r="K195">
            <v>12752002</v>
          </cell>
          <cell r="L195">
            <v>12828501</v>
          </cell>
          <cell r="M195">
            <v>13254563</v>
          </cell>
          <cell r="N195">
            <v>13694387</v>
          </cell>
          <cell r="O195">
            <v>14147904</v>
          </cell>
        </row>
        <row r="196">
          <cell r="A196" t="str">
            <v>1000.00.020</v>
          </cell>
          <cell r="B196" t="str">
            <v>Electric Rev Adj (Disallowance -Neg)</v>
          </cell>
          <cell r="C196">
            <v>0</v>
          </cell>
          <cell r="D196">
            <v>0</v>
          </cell>
          <cell r="E196">
            <v>0</v>
          </cell>
          <cell r="F196">
            <v>-86</v>
          </cell>
          <cell r="G196">
            <v>0</v>
          </cell>
          <cell r="H196">
            <v>0</v>
          </cell>
          <cell r="I196">
            <v>0</v>
          </cell>
          <cell r="J196">
            <v>0</v>
          </cell>
          <cell r="K196">
            <v>0</v>
          </cell>
          <cell r="L196">
            <v>0</v>
          </cell>
          <cell r="M196">
            <v>0</v>
          </cell>
          <cell r="N196">
            <v>0</v>
          </cell>
          <cell r="O196">
            <v>0</v>
          </cell>
        </row>
        <row r="197">
          <cell r="A197" t="str">
            <v>1000.00.030</v>
          </cell>
          <cell r="B197" t="str">
            <v>CDWR (Neg#)</v>
          </cell>
          <cell r="C197">
            <v>0</v>
          </cell>
          <cell r="D197">
            <v>0</v>
          </cell>
          <cell r="E197">
            <v>-1984802</v>
          </cell>
          <cell r="F197">
            <v>-2672926</v>
          </cell>
          <cell r="G197">
            <v>-2529441</v>
          </cell>
          <cell r="H197">
            <v>-2285985</v>
          </cell>
          <cell r="I197">
            <v>-2153464</v>
          </cell>
          <cell r="J197">
            <v>-2117698</v>
          </cell>
          <cell r="K197">
            <v>-1634057</v>
          </cell>
          <cell r="L197">
            <v>-374848</v>
          </cell>
          <cell r="M197">
            <v>-374848</v>
          </cell>
          <cell r="N197">
            <v>-374848</v>
          </cell>
          <cell r="O197">
            <v>-374848</v>
          </cell>
        </row>
        <row r="198">
          <cell r="A198" t="str">
            <v>1000.00.040</v>
          </cell>
          <cell r="B198" t="str">
            <v>Other Revenue Adjustment</v>
          </cell>
          <cell r="C198">
            <v>0</v>
          </cell>
          <cell r="D198">
            <v>0</v>
          </cell>
          <cell r="E198">
            <v>0</v>
          </cell>
          <cell r="F198">
            <v>-67122.490000000005</v>
          </cell>
          <cell r="G198">
            <v>-58537.919999999998</v>
          </cell>
          <cell r="H198">
            <v>-60634.99</v>
          </cell>
          <cell r="I198">
            <v>-62240.19</v>
          </cell>
          <cell r="J198">
            <v>-75966.7</v>
          </cell>
          <cell r="K198">
            <v>-74293.100000000006</v>
          </cell>
          <cell r="L198">
            <v>-73682.899999999994</v>
          </cell>
          <cell r="M198">
            <v>-68842.880000000005</v>
          </cell>
          <cell r="N198">
            <v>-65980.58</v>
          </cell>
          <cell r="O198">
            <v>-66412.58</v>
          </cell>
        </row>
        <row r="199">
          <cell r="A199" t="str">
            <v>1000.00.050</v>
          </cell>
          <cell r="B199" t="str">
            <v>Revenue Rate Adjustment</v>
          </cell>
          <cell r="C199">
            <v>0</v>
          </cell>
          <cell r="D199">
            <v>0</v>
          </cell>
          <cell r="E199">
            <v>0</v>
          </cell>
          <cell r="F199">
            <v>0</v>
          </cell>
          <cell r="G199">
            <v>0</v>
          </cell>
          <cell r="H199">
            <v>0</v>
          </cell>
          <cell r="I199">
            <v>0</v>
          </cell>
          <cell r="J199">
            <v>0</v>
          </cell>
          <cell r="K199">
            <v>0</v>
          </cell>
          <cell r="L199">
            <v>0</v>
          </cell>
          <cell r="M199">
            <v>0</v>
          </cell>
          <cell r="N199">
            <v>0</v>
          </cell>
          <cell r="O199">
            <v>0</v>
          </cell>
        </row>
        <row r="200">
          <cell r="A200" t="str">
            <v>1000.00.060</v>
          </cell>
          <cell r="B200" t="str">
            <v>Wholesale Energy Sales</v>
          </cell>
          <cell r="C200">
            <v>0</v>
          </cell>
          <cell r="D200">
            <v>0</v>
          </cell>
          <cell r="E200">
            <v>572215</v>
          </cell>
          <cell r="F200">
            <v>350447</v>
          </cell>
          <cell r="G200">
            <v>393916</v>
          </cell>
          <cell r="H200">
            <v>219644</v>
          </cell>
          <cell r="I200">
            <v>149735</v>
          </cell>
          <cell r="J200">
            <v>84849</v>
          </cell>
          <cell r="K200">
            <v>181184</v>
          </cell>
          <cell r="L200">
            <v>160205</v>
          </cell>
          <cell r="M200">
            <v>209112</v>
          </cell>
          <cell r="N200">
            <v>163192</v>
          </cell>
          <cell r="O200">
            <v>142621</v>
          </cell>
        </row>
        <row r="201">
          <cell r="A201" t="str">
            <v>1000.00.070</v>
          </cell>
          <cell r="B201" t="str">
            <v>Investment Income From Decomm Trust</v>
          </cell>
          <cell r="C201">
            <v>93735</v>
          </cell>
          <cell r="D201">
            <v>94235.23</v>
          </cell>
          <cell r="E201">
            <v>141367.09</v>
          </cell>
          <cell r="F201">
            <v>145978.19</v>
          </cell>
          <cell r="G201">
            <v>153762.19</v>
          </cell>
          <cell r="H201">
            <v>162621.59</v>
          </cell>
          <cell r="I201">
            <v>172896.09</v>
          </cell>
          <cell r="J201">
            <v>184948.92</v>
          </cell>
          <cell r="K201">
            <v>191614.15</v>
          </cell>
          <cell r="L201">
            <v>204798.84</v>
          </cell>
          <cell r="M201">
            <v>218784.94</v>
          </cell>
          <cell r="N201">
            <v>218784.94</v>
          </cell>
          <cell r="O201">
            <v>218784.94</v>
          </cell>
        </row>
        <row r="202">
          <cell r="A202" t="str">
            <v>1000.00.090</v>
          </cell>
          <cell r="B202" t="str">
            <v>Other Operating Revenue</v>
          </cell>
          <cell r="C202">
            <v>290224</v>
          </cell>
          <cell r="D202">
            <v>301890.77</v>
          </cell>
          <cell r="E202">
            <v>250852.83</v>
          </cell>
          <cell r="F202">
            <v>258098.35</v>
          </cell>
          <cell r="G202">
            <v>264634.37</v>
          </cell>
          <cell r="H202">
            <v>267451.13</v>
          </cell>
          <cell r="I202">
            <v>273486.19</v>
          </cell>
          <cell r="J202">
            <v>280144.11</v>
          </cell>
          <cell r="K202">
            <v>287032.96000000002</v>
          </cell>
          <cell r="L202">
            <v>294242.28000000003</v>
          </cell>
          <cell r="M202">
            <v>301741.68</v>
          </cell>
          <cell r="N202">
            <v>310018.53000000003</v>
          </cell>
          <cell r="O202">
            <v>318594.21000000002</v>
          </cell>
        </row>
        <row r="203">
          <cell r="A203" t="str">
            <v>1040.00.001</v>
          </cell>
          <cell r="B203" t="str">
            <v>Fuel Expense</v>
          </cell>
          <cell r="C203">
            <v>235393</v>
          </cell>
          <cell r="D203">
            <v>810000</v>
          </cell>
          <cell r="E203">
            <v>166133</v>
          </cell>
          <cell r="F203">
            <v>73941</v>
          </cell>
          <cell r="G203">
            <v>75939</v>
          </cell>
          <cell r="H203">
            <v>68270</v>
          </cell>
          <cell r="I203">
            <v>73377</v>
          </cell>
          <cell r="J203">
            <v>67879</v>
          </cell>
          <cell r="K203">
            <v>82284</v>
          </cell>
          <cell r="L203">
            <v>82576</v>
          </cell>
          <cell r="M203">
            <v>82204</v>
          </cell>
          <cell r="N203">
            <v>78227</v>
          </cell>
          <cell r="O203">
            <v>90942</v>
          </cell>
        </row>
        <row r="204">
          <cell r="A204" t="str">
            <v>1040.00.002</v>
          </cell>
          <cell r="B204" t="str">
            <v>Nuclear Fuel Amortization Expense</v>
          </cell>
          <cell r="C204">
            <v>0</v>
          </cell>
          <cell r="D204">
            <v>0</v>
          </cell>
          <cell r="E204">
            <v>89000</v>
          </cell>
          <cell r="F204">
            <v>84000</v>
          </cell>
          <cell r="G204">
            <v>86000</v>
          </cell>
          <cell r="H204">
            <v>92000</v>
          </cell>
          <cell r="I204">
            <v>92000</v>
          </cell>
          <cell r="J204">
            <v>90000</v>
          </cell>
          <cell r="K204">
            <v>97000</v>
          </cell>
          <cell r="L204">
            <v>104000</v>
          </cell>
          <cell r="M204">
            <v>104000</v>
          </cell>
          <cell r="N204">
            <v>104000</v>
          </cell>
          <cell r="O204">
            <v>104000</v>
          </cell>
        </row>
        <row r="205">
          <cell r="A205" t="str">
            <v>1040.00.101</v>
          </cell>
          <cell r="B205" t="str">
            <v>QF Energy</v>
          </cell>
          <cell r="C205">
            <v>2785955</v>
          </cell>
          <cell r="D205">
            <v>2332000</v>
          </cell>
          <cell r="E205">
            <v>1634735</v>
          </cell>
          <cell r="F205">
            <v>2137654</v>
          </cell>
          <cell r="G205">
            <v>2096362</v>
          </cell>
          <cell r="H205">
            <v>1707441</v>
          </cell>
          <cell r="I205">
            <v>1516647</v>
          </cell>
          <cell r="J205">
            <v>1438173</v>
          </cell>
          <cell r="K205">
            <v>1507911</v>
          </cell>
          <cell r="L205">
            <v>1548414</v>
          </cell>
          <cell r="M205">
            <v>1576070</v>
          </cell>
          <cell r="N205">
            <v>1584511</v>
          </cell>
          <cell r="O205">
            <v>1584101</v>
          </cell>
        </row>
        <row r="206">
          <cell r="A206" t="str">
            <v>1040.00.102</v>
          </cell>
          <cell r="B206" t="str">
            <v>QF Capacity</v>
          </cell>
          <cell r="C206">
            <v>0</v>
          </cell>
          <cell r="D206">
            <v>0</v>
          </cell>
          <cell r="E206">
            <v>587464</v>
          </cell>
          <cell r="F206">
            <v>575835</v>
          </cell>
          <cell r="G206">
            <v>581331</v>
          </cell>
          <cell r="H206">
            <v>508412</v>
          </cell>
          <cell r="I206">
            <v>503486</v>
          </cell>
          <cell r="J206">
            <v>500517</v>
          </cell>
          <cell r="K206">
            <v>496345</v>
          </cell>
          <cell r="L206">
            <v>493933</v>
          </cell>
          <cell r="M206">
            <v>493767</v>
          </cell>
          <cell r="N206">
            <v>493665</v>
          </cell>
          <cell r="O206">
            <v>489266</v>
          </cell>
        </row>
        <row r="207">
          <cell r="A207" t="str">
            <v>1040.00.103</v>
          </cell>
          <cell r="B207" t="str">
            <v>QF Buyout</v>
          </cell>
          <cell r="C207">
            <v>0</v>
          </cell>
          <cell r="D207">
            <v>0</v>
          </cell>
          <cell r="E207">
            <v>75201</v>
          </cell>
          <cell r="F207">
            <v>59586</v>
          </cell>
          <cell r="G207">
            <v>33073</v>
          </cell>
          <cell r="H207">
            <v>6300</v>
          </cell>
          <cell r="I207">
            <v>0</v>
          </cell>
          <cell r="J207">
            <v>0</v>
          </cell>
          <cell r="K207">
            <v>0</v>
          </cell>
          <cell r="L207">
            <v>0</v>
          </cell>
          <cell r="M207">
            <v>0</v>
          </cell>
          <cell r="N207">
            <v>0</v>
          </cell>
          <cell r="O207">
            <v>0</v>
          </cell>
        </row>
        <row r="208">
          <cell r="A208" t="str">
            <v>1040.00.104</v>
          </cell>
          <cell r="B208" t="str">
            <v>Existing Bilateral</v>
          </cell>
          <cell r="C208">
            <v>0</v>
          </cell>
          <cell r="D208">
            <v>0</v>
          </cell>
          <cell r="E208">
            <v>1059239</v>
          </cell>
          <cell r="F208">
            <v>1165264</v>
          </cell>
          <cell r="G208">
            <v>1126138</v>
          </cell>
          <cell r="H208">
            <v>629032</v>
          </cell>
          <cell r="I208">
            <v>218520</v>
          </cell>
          <cell r="J208">
            <v>217705</v>
          </cell>
          <cell r="K208">
            <v>6662</v>
          </cell>
          <cell r="L208">
            <v>6662</v>
          </cell>
          <cell r="M208">
            <v>6662</v>
          </cell>
          <cell r="N208">
            <v>6662</v>
          </cell>
          <cell r="O208">
            <v>6662</v>
          </cell>
        </row>
        <row r="209">
          <cell r="A209" t="str">
            <v>1040.00.105</v>
          </cell>
          <cell r="B209" t="str">
            <v>Uncommitted Bilateral</v>
          </cell>
          <cell r="C209">
            <v>0</v>
          </cell>
          <cell r="D209">
            <v>0</v>
          </cell>
          <cell r="E209">
            <v>-165769</v>
          </cell>
          <cell r="F209">
            <v>69138</v>
          </cell>
          <cell r="G209">
            <v>258078</v>
          </cell>
          <cell r="H209">
            <v>630765</v>
          </cell>
          <cell r="I209">
            <v>959665</v>
          </cell>
          <cell r="J209">
            <v>934730</v>
          </cell>
          <cell r="K209">
            <v>1798541</v>
          </cell>
          <cell r="L209">
            <v>2696065</v>
          </cell>
          <cell r="M209">
            <v>2935565</v>
          </cell>
          <cell r="N209">
            <v>3046071</v>
          </cell>
          <cell r="O209">
            <v>3169068</v>
          </cell>
        </row>
        <row r="210">
          <cell r="A210" t="str">
            <v>1040.00.106</v>
          </cell>
          <cell r="B210" t="str">
            <v>New Renewable</v>
          </cell>
          <cell r="C210">
            <v>0</v>
          </cell>
          <cell r="D210">
            <v>0</v>
          </cell>
          <cell r="E210">
            <v>0</v>
          </cell>
          <cell r="F210">
            <v>76416</v>
          </cell>
          <cell r="G210">
            <v>132328</v>
          </cell>
          <cell r="H210">
            <v>142048</v>
          </cell>
          <cell r="I210">
            <v>142048</v>
          </cell>
          <cell r="J210">
            <v>154658</v>
          </cell>
          <cell r="K210">
            <v>166455</v>
          </cell>
          <cell r="L210">
            <v>183716</v>
          </cell>
          <cell r="M210">
            <v>206677</v>
          </cell>
          <cell r="N210">
            <v>230177</v>
          </cell>
          <cell r="O210">
            <v>264091</v>
          </cell>
        </row>
        <row r="211">
          <cell r="A211" t="str">
            <v>1040.00.107</v>
          </cell>
          <cell r="B211" t="str">
            <v>Net SCE Purchase</v>
          </cell>
          <cell r="C211">
            <v>0</v>
          </cell>
          <cell r="D211">
            <v>0</v>
          </cell>
          <cell r="E211">
            <v>0</v>
          </cell>
          <cell r="F211">
            <v>167385</v>
          </cell>
          <cell r="G211">
            <v>77289</v>
          </cell>
          <cell r="H211">
            <v>166785</v>
          </cell>
          <cell r="I211">
            <v>225387</v>
          </cell>
          <cell r="J211">
            <v>281442</v>
          </cell>
          <cell r="K211">
            <v>139564</v>
          </cell>
          <cell r="L211">
            <v>229608</v>
          </cell>
          <cell r="M211">
            <v>224598</v>
          </cell>
          <cell r="N211">
            <v>260479</v>
          </cell>
          <cell r="O211">
            <v>308382</v>
          </cell>
        </row>
        <row r="212">
          <cell r="A212" t="str">
            <v>1040.00.108</v>
          </cell>
          <cell r="B212" t="str">
            <v>Mountainview</v>
          </cell>
          <cell r="C212">
            <v>0</v>
          </cell>
          <cell r="D212">
            <v>0</v>
          </cell>
          <cell r="E212">
            <v>0</v>
          </cell>
          <cell r="F212">
            <v>395872</v>
          </cell>
          <cell r="G212">
            <v>338473</v>
          </cell>
          <cell r="H212">
            <v>323419</v>
          </cell>
          <cell r="I212">
            <v>278293</v>
          </cell>
          <cell r="J212">
            <v>263609</v>
          </cell>
          <cell r="K212">
            <v>242641</v>
          </cell>
          <cell r="L212">
            <v>274579</v>
          </cell>
          <cell r="M212">
            <v>270933</v>
          </cell>
          <cell r="N212">
            <v>284419</v>
          </cell>
          <cell r="O212">
            <v>290242</v>
          </cell>
        </row>
        <row r="213">
          <cell r="A213" t="str">
            <v>1040.00.109</v>
          </cell>
          <cell r="B213" t="str">
            <v>Others</v>
          </cell>
          <cell r="C213">
            <v>0</v>
          </cell>
          <cell r="D213">
            <v>0</v>
          </cell>
          <cell r="E213">
            <v>8904</v>
          </cell>
          <cell r="F213">
            <v>-263746</v>
          </cell>
          <cell r="G213">
            <v>8904</v>
          </cell>
          <cell r="H213">
            <v>8904</v>
          </cell>
          <cell r="I213">
            <v>8904</v>
          </cell>
          <cell r="J213">
            <v>8904</v>
          </cell>
          <cell r="K213">
            <v>8904</v>
          </cell>
          <cell r="L213">
            <v>8904</v>
          </cell>
          <cell r="M213">
            <v>8904</v>
          </cell>
          <cell r="N213">
            <v>8904</v>
          </cell>
          <cell r="O213">
            <v>8904</v>
          </cell>
        </row>
        <row r="214">
          <cell r="A214" t="str">
            <v>1040.00.200</v>
          </cell>
          <cell r="B214" t="str">
            <v>Total Purchased Power</v>
          </cell>
          <cell r="C214">
            <v>2785955</v>
          </cell>
          <cell r="D214">
            <v>2332000</v>
          </cell>
          <cell r="E214">
            <v>3199774</v>
          </cell>
          <cell r="F214">
            <v>4383404</v>
          </cell>
          <cell r="G214">
            <v>4651976</v>
          </cell>
          <cell r="H214">
            <v>4123106</v>
          </cell>
          <cell r="I214">
            <v>3852950</v>
          </cell>
          <cell r="J214">
            <v>3799738</v>
          </cell>
          <cell r="K214">
            <v>4367023</v>
          </cell>
          <cell r="L214">
            <v>5441881</v>
          </cell>
          <cell r="M214">
            <v>5723176</v>
          </cell>
          <cell r="N214">
            <v>5914888</v>
          </cell>
          <cell r="O214">
            <v>6120716</v>
          </cell>
        </row>
        <row r="215">
          <cell r="A215" t="str">
            <v>1040.00.300</v>
          </cell>
          <cell r="B215" t="str">
            <v>PX/ISO</v>
          </cell>
          <cell r="C215">
            <v>0</v>
          </cell>
          <cell r="D215">
            <v>0</v>
          </cell>
          <cell r="E215">
            <v>324802</v>
          </cell>
          <cell r="F215">
            <v>380877</v>
          </cell>
          <cell r="G215">
            <v>380877</v>
          </cell>
          <cell r="H215">
            <v>380877</v>
          </cell>
          <cell r="I215">
            <v>380877</v>
          </cell>
          <cell r="J215">
            <v>380877</v>
          </cell>
          <cell r="K215">
            <v>380877</v>
          </cell>
          <cell r="L215">
            <v>380877</v>
          </cell>
          <cell r="M215">
            <v>380877</v>
          </cell>
          <cell r="N215">
            <v>380877</v>
          </cell>
          <cell r="O215">
            <v>380877</v>
          </cell>
        </row>
        <row r="216">
          <cell r="A216" t="str">
            <v>1080.00.001</v>
          </cell>
          <cell r="B216" t="str">
            <v>PROACT Reg Adj - Over / (Under)</v>
          </cell>
          <cell r="C216">
            <v>0</v>
          </cell>
          <cell r="D216">
            <v>0</v>
          </cell>
          <cell r="E216">
            <v>0</v>
          </cell>
          <cell r="F216">
            <v>0</v>
          </cell>
          <cell r="G216">
            <v>0</v>
          </cell>
          <cell r="H216">
            <v>0</v>
          </cell>
          <cell r="I216">
            <v>0</v>
          </cell>
          <cell r="J216">
            <v>0</v>
          </cell>
          <cell r="K216">
            <v>0</v>
          </cell>
          <cell r="L216">
            <v>0</v>
          </cell>
          <cell r="M216">
            <v>0</v>
          </cell>
          <cell r="N216">
            <v>0</v>
          </cell>
          <cell r="O216">
            <v>0</v>
          </cell>
        </row>
        <row r="217">
          <cell r="A217" t="str">
            <v>1080.00.002</v>
          </cell>
          <cell r="B217" t="str">
            <v>DSM Reg Adj - Over / (Under)</v>
          </cell>
          <cell r="C217">
            <v>0</v>
          </cell>
          <cell r="D217">
            <v>0</v>
          </cell>
          <cell r="E217">
            <v>0</v>
          </cell>
          <cell r="F217">
            <v>0</v>
          </cell>
          <cell r="G217">
            <v>0</v>
          </cell>
          <cell r="H217">
            <v>0</v>
          </cell>
          <cell r="I217">
            <v>0</v>
          </cell>
          <cell r="J217">
            <v>0</v>
          </cell>
          <cell r="K217">
            <v>0</v>
          </cell>
          <cell r="L217">
            <v>0</v>
          </cell>
          <cell r="M217">
            <v>0</v>
          </cell>
          <cell r="N217">
            <v>0</v>
          </cell>
          <cell r="O217">
            <v>0</v>
          </cell>
        </row>
        <row r="218">
          <cell r="A218" t="str">
            <v>1080.00.003</v>
          </cell>
          <cell r="B218" t="str">
            <v>Other Balancing Acct Reg Adj - Over / (Under)</v>
          </cell>
          <cell r="C218">
            <v>0</v>
          </cell>
          <cell r="D218">
            <v>0</v>
          </cell>
          <cell r="E218">
            <v>291557.03000000003</v>
          </cell>
          <cell r="F218">
            <v>-131913.35999999999</v>
          </cell>
          <cell r="G218">
            <v>-58730.5</v>
          </cell>
          <cell r="H218">
            <v>-43996.93</v>
          </cell>
          <cell r="I218">
            <v>-43033.98</v>
          </cell>
          <cell r="J218">
            <v>38967.19</v>
          </cell>
          <cell r="K218">
            <v>51755.02</v>
          </cell>
          <cell r="L218">
            <v>47999.45</v>
          </cell>
          <cell r="M218">
            <v>11975.5</v>
          </cell>
          <cell r="N218">
            <v>77</v>
          </cell>
          <cell r="O218">
            <v>73</v>
          </cell>
        </row>
        <row r="219">
          <cell r="A219" t="str">
            <v>1080.00.004</v>
          </cell>
          <cell r="B219" t="str">
            <v>Balancing Account Reversal of Write Off</v>
          </cell>
          <cell r="C219">
            <v>892078</v>
          </cell>
          <cell r="D219">
            <v>-447300</v>
          </cell>
          <cell r="E219">
            <v>0</v>
          </cell>
          <cell r="F219">
            <v>0</v>
          </cell>
          <cell r="G219">
            <v>0</v>
          </cell>
          <cell r="H219">
            <v>0</v>
          </cell>
          <cell r="I219">
            <v>0</v>
          </cell>
          <cell r="J219">
            <v>0</v>
          </cell>
          <cell r="K219">
            <v>0</v>
          </cell>
          <cell r="L219">
            <v>0</v>
          </cell>
          <cell r="M219">
            <v>0</v>
          </cell>
          <cell r="N219">
            <v>0</v>
          </cell>
          <cell r="O219">
            <v>0</v>
          </cell>
        </row>
        <row r="220">
          <cell r="A220" t="str">
            <v>1080.00.005</v>
          </cell>
          <cell r="B220" t="str">
            <v>Other Special B/A Adj</v>
          </cell>
          <cell r="C220">
            <v>0</v>
          </cell>
          <cell r="D220">
            <v>0</v>
          </cell>
          <cell r="E220">
            <v>-76035.520000000004</v>
          </cell>
          <cell r="F220">
            <v>-76147.259999999995</v>
          </cell>
          <cell r="G220">
            <v>50615.72</v>
          </cell>
          <cell r="H220">
            <v>45690.78</v>
          </cell>
          <cell r="I220">
            <v>56576.91</v>
          </cell>
          <cell r="J220">
            <v>60116.57</v>
          </cell>
          <cell r="K220">
            <v>48300.46</v>
          </cell>
          <cell r="L220">
            <v>43145.86</v>
          </cell>
          <cell r="M220">
            <v>42484.480000000003</v>
          </cell>
          <cell r="N220">
            <v>42558.48</v>
          </cell>
          <cell r="O220">
            <v>34559.01</v>
          </cell>
        </row>
        <row r="221">
          <cell r="A221" t="str">
            <v>1080.00.100</v>
          </cell>
          <cell r="B221" t="str">
            <v>Provisions for Regulatory Adj Clauses</v>
          </cell>
          <cell r="C221">
            <v>892078</v>
          </cell>
          <cell r="D221">
            <v>-447300</v>
          </cell>
          <cell r="E221">
            <v>215521.51</v>
          </cell>
          <cell r="F221">
            <v>-208060.62</v>
          </cell>
          <cell r="G221">
            <v>-8114.78</v>
          </cell>
          <cell r="H221">
            <v>1693.85</v>
          </cell>
          <cell r="I221">
            <v>13542.93</v>
          </cell>
          <cell r="J221">
            <v>99083.76</v>
          </cell>
          <cell r="K221">
            <v>100055.48</v>
          </cell>
          <cell r="L221">
            <v>91145.31</v>
          </cell>
          <cell r="M221">
            <v>54459.98</v>
          </cell>
          <cell r="N221">
            <v>42635.48</v>
          </cell>
          <cell r="O221">
            <v>34632.01</v>
          </cell>
        </row>
        <row r="222">
          <cell r="A222" t="str">
            <v>1080.00.110</v>
          </cell>
          <cell r="B222" t="str">
            <v>Operations and Maintenance</v>
          </cell>
          <cell r="C222">
            <v>1274794</v>
          </cell>
          <cell r="D222">
            <v>1510967</v>
          </cell>
          <cell r="E222">
            <v>1040188</v>
          </cell>
          <cell r="F222">
            <v>1082103</v>
          </cell>
          <cell r="G222">
            <v>1239757</v>
          </cell>
          <cell r="H222">
            <v>1034833</v>
          </cell>
          <cell r="I222">
            <v>1034513</v>
          </cell>
          <cell r="J222">
            <v>1068724</v>
          </cell>
          <cell r="K222">
            <v>1103394</v>
          </cell>
          <cell r="L222">
            <v>1139678</v>
          </cell>
          <cell r="M222">
            <v>1177422</v>
          </cell>
          <cell r="N222">
            <v>1219079</v>
          </cell>
          <cell r="O222">
            <v>1262240</v>
          </cell>
        </row>
        <row r="223">
          <cell r="A223" t="str">
            <v>1080.00.115</v>
          </cell>
          <cell r="B223" t="str">
            <v>Nuclear Decom. Related O&amp;M Expenses</v>
          </cell>
          <cell r="C223">
            <v>0</v>
          </cell>
          <cell r="D223">
            <v>0</v>
          </cell>
          <cell r="E223">
            <v>8314</v>
          </cell>
          <cell r="F223">
            <v>8314</v>
          </cell>
          <cell r="G223">
            <v>8314</v>
          </cell>
          <cell r="H223">
            <v>8314</v>
          </cell>
          <cell r="I223">
            <v>8314</v>
          </cell>
          <cell r="J223">
            <v>8314</v>
          </cell>
          <cell r="K223">
            <v>8314</v>
          </cell>
          <cell r="L223">
            <v>8314</v>
          </cell>
          <cell r="M223">
            <v>8314</v>
          </cell>
          <cell r="N223">
            <v>8314</v>
          </cell>
          <cell r="O223">
            <v>8314</v>
          </cell>
        </row>
        <row r="224">
          <cell r="A224" t="str">
            <v>1080.00.120</v>
          </cell>
          <cell r="B224" t="str">
            <v>Administrative and General</v>
          </cell>
          <cell r="C224">
            <v>569503</v>
          </cell>
          <cell r="D224">
            <v>738245</v>
          </cell>
          <cell r="E224">
            <v>588831</v>
          </cell>
          <cell r="F224">
            <v>792117</v>
          </cell>
          <cell r="G224">
            <v>680138</v>
          </cell>
          <cell r="H224">
            <v>672463</v>
          </cell>
          <cell r="I224">
            <v>693714</v>
          </cell>
          <cell r="J224">
            <v>716693</v>
          </cell>
          <cell r="K224">
            <v>740467</v>
          </cell>
          <cell r="L224">
            <v>765351</v>
          </cell>
          <cell r="M224">
            <v>791232</v>
          </cell>
          <cell r="N224">
            <v>819798</v>
          </cell>
          <cell r="O224">
            <v>849395</v>
          </cell>
        </row>
        <row r="225">
          <cell r="A225" t="str">
            <v>1080.00.130</v>
          </cell>
          <cell r="B225" t="str">
            <v>Customer Accounts</v>
          </cell>
          <cell r="C225">
            <v>204360</v>
          </cell>
          <cell r="D225">
            <v>207161</v>
          </cell>
          <cell r="E225">
            <v>252173</v>
          </cell>
          <cell r="F225">
            <v>261118</v>
          </cell>
          <cell r="G225">
            <v>227545</v>
          </cell>
          <cell r="H225">
            <v>233554</v>
          </cell>
          <cell r="I225">
            <v>240934</v>
          </cell>
          <cell r="J225">
            <v>248915</v>
          </cell>
          <cell r="K225">
            <v>257172</v>
          </cell>
          <cell r="L225">
            <v>265814</v>
          </cell>
          <cell r="M225">
            <v>274804</v>
          </cell>
          <cell r="N225">
            <v>284725</v>
          </cell>
          <cell r="O225">
            <v>295005</v>
          </cell>
        </row>
        <row r="226">
          <cell r="A226" t="str">
            <v>1080.00.140</v>
          </cell>
          <cell r="B226" t="str">
            <v>Customer Service Expense</v>
          </cell>
          <cell r="C226">
            <v>193713</v>
          </cell>
          <cell r="D226">
            <v>222167</v>
          </cell>
          <cell r="E226">
            <v>44351</v>
          </cell>
          <cell r="F226">
            <v>45924</v>
          </cell>
          <cell r="G226">
            <v>42261</v>
          </cell>
          <cell r="H226">
            <v>43257</v>
          </cell>
          <cell r="I226">
            <v>44624</v>
          </cell>
          <cell r="J226">
            <v>46102</v>
          </cell>
          <cell r="K226">
            <v>47631</v>
          </cell>
          <cell r="L226">
            <v>49232</v>
          </cell>
          <cell r="M226">
            <v>50897</v>
          </cell>
          <cell r="N226">
            <v>52734</v>
          </cell>
          <cell r="O226">
            <v>54638</v>
          </cell>
        </row>
        <row r="227">
          <cell r="A227" t="str">
            <v>1080.00.145</v>
          </cell>
          <cell r="B227" t="str">
            <v>Balancing Account Related Exp.</v>
          </cell>
          <cell r="C227">
            <v>0</v>
          </cell>
          <cell r="D227">
            <v>0</v>
          </cell>
          <cell r="E227">
            <v>431127.94</v>
          </cell>
          <cell r="F227">
            <v>428773.94</v>
          </cell>
          <cell r="G227">
            <v>450873.94</v>
          </cell>
          <cell r="H227">
            <v>486273.94</v>
          </cell>
          <cell r="I227">
            <v>487673.94</v>
          </cell>
          <cell r="J227">
            <v>482595.94</v>
          </cell>
          <cell r="K227">
            <v>441273.94</v>
          </cell>
          <cell r="L227">
            <v>441273.94</v>
          </cell>
          <cell r="M227">
            <v>441273.94</v>
          </cell>
          <cell r="N227">
            <v>441273.94</v>
          </cell>
          <cell r="O227">
            <v>441273.94</v>
          </cell>
        </row>
        <row r="228">
          <cell r="A228" t="str">
            <v>1080.00.150</v>
          </cell>
          <cell r="B228" t="str">
            <v>Property Tax Expense</v>
          </cell>
          <cell r="C228">
            <v>112314</v>
          </cell>
          <cell r="D228">
            <v>119307</v>
          </cell>
          <cell r="E228">
            <v>116566.86</v>
          </cell>
          <cell r="F228">
            <v>143483.54</v>
          </cell>
          <cell r="G228">
            <v>153041.34</v>
          </cell>
          <cell r="H228">
            <v>163832.95999999999</v>
          </cell>
          <cell r="I228">
            <v>175202.89</v>
          </cell>
          <cell r="J228">
            <v>189010.01</v>
          </cell>
          <cell r="K228">
            <v>196210.77</v>
          </cell>
          <cell r="L228">
            <v>203029.62</v>
          </cell>
          <cell r="M228">
            <v>209106.21</v>
          </cell>
          <cell r="N228">
            <v>214489.64</v>
          </cell>
          <cell r="O228">
            <v>219497.48</v>
          </cell>
        </row>
        <row r="229">
          <cell r="A229" t="str">
            <v>1080.00.161</v>
          </cell>
          <cell r="B229" t="str">
            <v>Franchise Fee &amp; Uncollectibles</v>
          </cell>
          <cell r="C229">
            <v>132513</v>
          </cell>
          <cell r="D229">
            <v>83760</v>
          </cell>
          <cell r="E229">
            <v>117734.82</v>
          </cell>
          <cell r="F229">
            <v>137390.78</v>
          </cell>
          <cell r="G229">
            <v>143357.35999999999</v>
          </cell>
          <cell r="H229">
            <v>143139.09</v>
          </cell>
          <cell r="I229">
            <v>144779.84</v>
          </cell>
          <cell r="J229">
            <v>149418.76999999999</v>
          </cell>
          <cell r="K229">
            <v>155109.1</v>
          </cell>
          <cell r="L229">
            <v>156458.19</v>
          </cell>
          <cell r="M229">
            <v>162156.18</v>
          </cell>
          <cell r="N229">
            <v>166905.97</v>
          </cell>
          <cell r="O229">
            <v>172120.39</v>
          </cell>
        </row>
        <row r="230">
          <cell r="A230" t="str">
            <v>1080.00.162</v>
          </cell>
          <cell r="B230" t="str">
            <v>Other Operating Related Taxes</v>
          </cell>
          <cell r="C230">
            <v>0</v>
          </cell>
          <cell r="D230">
            <v>0</v>
          </cell>
          <cell r="E230">
            <v>60000</v>
          </cell>
          <cell r="F230">
            <v>69106.259999999995</v>
          </cell>
          <cell r="G230">
            <v>70806.81</v>
          </cell>
          <cell r="H230">
            <v>74372.490000000005</v>
          </cell>
          <cell r="I230">
            <v>70493.94</v>
          </cell>
          <cell r="J230">
            <v>70841.55</v>
          </cell>
          <cell r="K230">
            <v>71201.210000000006</v>
          </cell>
          <cell r="L230">
            <v>71577.600000000006</v>
          </cell>
          <cell r="M230">
            <v>71969.14</v>
          </cell>
          <cell r="N230">
            <v>72401.27</v>
          </cell>
          <cell r="O230">
            <v>72848.990000000005</v>
          </cell>
        </row>
        <row r="231">
          <cell r="A231" t="str">
            <v>1080.00.169</v>
          </cell>
          <cell r="B231" t="str">
            <v>Total Other Taxes</v>
          </cell>
          <cell r="C231">
            <v>132513</v>
          </cell>
          <cell r="D231">
            <v>83760</v>
          </cell>
          <cell r="E231">
            <v>177734.82</v>
          </cell>
          <cell r="F231">
            <v>206497.04</v>
          </cell>
          <cell r="G231">
            <v>214164.16</v>
          </cell>
          <cell r="H231">
            <v>217511.58</v>
          </cell>
          <cell r="I231">
            <v>215273.79</v>
          </cell>
          <cell r="J231">
            <v>220260.32</v>
          </cell>
          <cell r="K231">
            <v>226310.31</v>
          </cell>
          <cell r="L231">
            <v>228035.79</v>
          </cell>
          <cell r="M231">
            <v>234125.32</v>
          </cell>
          <cell r="N231">
            <v>239307.24</v>
          </cell>
          <cell r="O231">
            <v>244969.38</v>
          </cell>
        </row>
        <row r="232">
          <cell r="A232" t="str">
            <v>1080.00.173</v>
          </cell>
          <cell r="B232" t="str">
            <v>Other Operating Expense (3)</v>
          </cell>
          <cell r="C232">
            <v>0</v>
          </cell>
          <cell r="D232">
            <v>0</v>
          </cell>
          <cell r="E232">
            <v>1196</v>
          </cell>
          <cell r="F232">
            <v>4550</v>
          </cell>
          <cell r="G232">
            <v>6562</v>
          </cell>
          <cell r="H232">
            <v>12319</v>
          </cell>
          <cell r="I232">
            <v>19800</v>
          </cell>
          <cell r="J232">
            <v>19982</v>
          </cell>
          <cell r="K232">
            <v>13811</v>
          </cell>
          <cell r="L232">
            <v>3228</v>
          </cell>
          <cell r="M232">
            <v>738</v>
          </cell>
          <cell r="N232">
            <v>0</v>
          </cell>
          <cell r="O232">
            <v>0</v>
          </cell>
        </row>
        <row r="233">
          <cell r="A233" t="str">
            <v>1080.00.181</v>
          </cell>
          <cell r="B233" t="str">
            <v>Deferred ITC (net) - Business Unit</v>
          </cell>
          <cell r="C233">
            <v>-8286</v>
          </cell>
          <cell r="D233">
            <v>-8409</v>
          </cell>
          <cell r="E233">
            <v>-7867.23</v>
          </cell>
          <cell r="F233">
            <v>-8717.56</v>
          </cell>
          <cell r="G233">
            <v>-8654.7099999999991</v>
          </cell>
          <cell r="H233">
            <v>-8583.17</v>
          </cell>
          <cell r="I233">
            <v>-8485.48</v>
          </cell>
          <cell r="J233">
            <v>-7486.15</v>
          </cell>
          <cell r="K233">
            <v>-7887</v>
          </cell>
          <cell r="L233">
            <v>-7814</v>
          </cell>
          <cell r="M233">
            <v>-5662</v>
          </cell>
          <cell r="N233">
            <v>-4102.67</v>
          </cell>
          <cell r="O233">
            <v>-2972.78</v>
          </cell>
        </row>
        <row r="234">
          <cell r="A234" t="str">
            <v>1080.00.182</v>
          </cell>
          <cell r="B234" t="str">
            <v>Deferred ITC (net) - Gen Plant Alloc</v>
          </cell>
          <cell r="C234">
            <v>0</v>
          </cell>
          <cell r="D234">
            <v>0</v>
          </cell>
          <cell r="E234">
            <v>-258</v>
          </cell>
          <cell r="F234">
            <v>-257</v>
          </cell>
          <cell r="G234">
            <v>-255</v>
          </cell>
          <cell r="H234">
            <v>-252</v>
          </cell>
          <cell r="I234">
            <v>-249</v>
          </cell>
          <cell r="J234">
            <v>-245</v>
          </cell>
          <cell r="K234">
            <v>0</v>
          </cell>
          <cell r="L234">
            <v>0</v>
          </cell>
          <cell r="M234">
            <v>0</v>
          </cell>
          <cell r="N234">
            <v>0</v>
          </cell>
          <cell r="O234">
            <v>0</v>
          </cell>
        </row>
        <row r="235">
          <cell r="A235" t="str">
            <v>1080.00.190</v>
          </cell>
          <cell r="B235" t="str">
            <v>Investment Tax Credit</v>
          </cell>
          <cell r="C235">
            <v>-8286</v>
          </cell>
          <cell r="D235">
            <v>-8409</v>
          </cell>
          <cell r="E235">
            <v>-8125.23</v>
          </cell>
          <cell r="F235">
            <v>-8974.56</v>
          </cell>
          <cell r="G235">
            <v>-8909.7099999999991</v>
          </cell>
          <cell r="H235">
            <v>-8835.17</v>
          </cell>
          <cell r="I235">
            <v>-8734.48</v>
          </cell>
          <cell r="J235">
            <v>-7731.15</v>
          </cell>
          <cell r="K235">
            <v>-7887</v>
          </cell>
          <cell r="L235">
            <v>-7814</v>
          </cell>
          <cell r="M235">
            <v>-5662</v>
          </cell>
          <cell r="N235">
            <v>-4102.67</v>
          </cell>
          <cell r="O235">
            <v>-2972.78</v>
          </cell>
        </row>
        <row r="236">
          <cell r="A236" t="str">
            <v>1090.00.010</v>
          </cell>
          <cell r="B236" t="str">
            <v>(Gain)/Loss on Sale of Regulated Assets</v>
          </cell>
          <cell r="C236">
            <v>5104</v>
          </cell>
          <cell r="D236">
            <v>193</v>
          </cell>
          <cell r="E236">
            <v>0</v>
          </cell>
          <cell r="F236">
            <v>0</v>
          </cell>
          <cell r="G236">
            <v>0</v>
          </cell>
          <cell r="H236">
            <v>0</v>
          </cell>
          <cell r="I236">
            <v>0</v>
          </cell>
          <cell r="J236">
            <v>0</v>
          </cell>
          <cell r="K236">
            <v>0</v>
          </cell>
          <cell r="L236">
            <v>0</v>
          </cell>
          <cell r="M236">
            <v>0</v>
          </cell>
          <cell r="N236">
            <v>0</v>
          </cell>
          <cell r="O236">
            <v>0</v>
          </cell>
        </row>
        <row r="237">
          <cell r="A237" t="str">
            <v>1110.00.000</v>
          </cell>
          <cell r="B237" t="str">
            <v>Total Depr &amp; Decomm Expense</v>
          </cell>
          <cell r="C237">
            <v>831445</v>
          </cell>
          <cell r="D237">
            <v>808137.23</v>
          </cell>
          <cell r="E237">
            <v>915169.42</v>
          </cell>
          <cell r="F237">
            <v>1057137.26</v>
          </cell>
          <cell r="G237">
            <v>1127516.74</v>
          </cell>
          <cell r="H237">
            <v>1208932.02</v>
          </cell>
          <cell r="I237">
            <v>1355843.9</v>
          </cell>
          <cell r="J237">
            <v>1498526.03</v>
          </cell>
          <cell r="K237">
            <v>1547865.03</v>
          </cell>
          <cell r="L237">
            <v>1638283.96</v>
          </cell>
          <cell r="M237">
            <v>1728376.33</v>
          </cell>
          <cell r="N237">
            <v>1804326.03</v>
          </cell>
          <cell r="O237">
            <v>1881186.76</v>
          </cell>
        </row>
        <row r="238">
          <cell r="A238" t="str">
            <v>1110.00.100</v>
          </cell>
          <cell r="B238" t="str">
            <v>Depreciation Expense - Regulated Assets</v>
          </cell>
          <cell r="C238">
            <v>714283</v>
          </cell>
          <cell r="D238">
            <v>683032</v>
          </cell>
          <cell r="E238">
            <v>749483.33</v>
          </cell>
          <cell r="F238">
            <v>886840.07</v>
          </cell>
          <cell r="G238">
            <v>949435.55</v>
          </cell>
          <cell r="H238">
            <v>1021991.43</v>
          </cell>
          <cell r="I238">
            <v>1158628.81</v>
          </cell>
          <cell r="J238">
            <v>1289258.1100000001</v>
          </cell>
          <cell r="K238">
            <v>1331931.8799999999</v>
          </cell>
          <cell r="L238">
            <v>1409166.13</v>
          </cell>
          <cell r="M238">
            <v>1485272.39</v>
          </cell>
          <cell r="N238">
            <v>1561222.08</v>
          </cell>
          <cell r="O238">
            <v>1638082.82</v>
          </cell>
        </row>
        <row r="239">
          <cell r="A239" t="str">
            <v>1110.00.104</v>
          </cell>
          <cell r="B239" t="str">
            <v>Other Nuclear Decomm Expense</v>
          </cell>
          <cell r="C239">
            <v>-2803</v>
          </cell>
          <cell r="D239">
            <v>4640</v>
          </cell>
          <cell r="E239">
            <v>0</v>
          </cell>
          <cell r="F239">
            <v>0</v>
          </cell>
          <cell r="G239">
            <v>0</v>
          </cell>
          <cell r="H239">
            <v>0</v>
          </cell>
          <cell r="I239">
            <v>0</v>
          </cell>
          <cell r="J239">
            <v>0</v>
          </cell>
          <cell r="K239">
            <v>0</v>
          </cell>
          <cell r="L239">
            <v>0</v>
          </cell>
          <cell r="M239">
            <v>0</v>
          </cell>
          <cell r="N239">
            <v>0</v>
          </cell>
          <cell r="O239">
            <v>0</v>
          </cell>
        </row>
        <row r="240">
          <cell r="A240" t="str">
            <v>1110.00.105</v>
          </cell>
          <cell r="B240" t="str">
            <v>Contrib./Inv. Income  to Nuclear Decomm Trust - Qualify</v>
          </cell>
          <cell r="C240">
            <v>116140</v>
          </cell>
          <cell r="D240">
            <v>119931.23</v>
          </cell>
          <cell r="E240">
            <v>132924.26</v>
          </cell>
          <cell r="F240">
            <v>139389.45000000001</v>
          </cell>
          <cell r="G240">
            <v>147133.18</v>
          </cell>
          <cell r="H240">
            <v>155535.29</v>
          </cell>
          <cell r="I240">
            <v>164720.44</v>
          </cell>
          <cell r="J240">
            <v>174822.12</v>
          </cell>
          <cell r="K240">
            <v>185543.79</v>
          </cell>
          <cell r="L240">
            <v>196923.78</v>
          </cell>
          <cell r="M240">
            <v>209002.5</v>
          </cell>
          <cell r="N240">
            <v>209002.5</v>
          </cell>
          <cell r="O240">
            <v>209002.5</v>
          </cell>
        </row>
        <row r="241">
          <cell r="A241" t="str">
            <v>1110.00.106</v>
          </cell>
          <cell r="B241" t="str">
            <v>Contribution/Inv. Inc to Nuclear Decomm Trust - NonQualify</v>
          </cell>
          <cell r="C241">
            <v>3825</v>
          </cell>
          <cell r="D241">
            <v>534</v>
          </cell>
          <cell r="E241">
            <v>32761.83</v>
          </cell>
          <cell r="F241">
            <v>30907.75</v>
          </cell>
          <cell r="G241">
            <v>30948.01</v>
          </cell>
          <cell r="H241">
            <v>31405.3</v>
          </cell>
          <cell r="I241">
            <v>32494.65</v>
          </cell>
          <cell r="J241">
            <v>34445.800000000003</v>
          </cell>
          <cell r="K241">
            <v>30389.35</v>
          </cell>
          <cell r="L241">
            <v>32194.05</v>
          </cell>
          <cell r="M241">
            <v>34101.449999999997</v>
          </cell>
          <cell r="N241">
            <v>34101.449999999997</v>
          </cell>
          <cell r="O241">
            <v>34101.449999999997</v>
          </cell>
        </row>
        <row r="242">
          <cell r="A242" t="str">
            <v>1110.00.107</v>
          </cell>
          <cell r="B242" t="str">
            <v>Contribution &amp; Earn-Nuc Decom Trust</v>
          </cell>
          <cell r="C242">
            <v>119965</v>
          </cell>
          <cell r="D242">
            <v>120465.23</v>
          </cell>
          <cell r="E242">
            <v>165686.09</v>
          </cell>
          <cell r="F242">
            <v>170297.19</v>
          </cell>
          <cell r="G242">
            <v>178081.19</v>
          </cell>
          <cell r="H242">
            <v>186940.59</v>
          </cell>
          <cell r="I242">
            <v>197215.09</v>
          </cell>
          <cell r="J242">
            <v>209267.92</v>
          </cell>
          <cell r="K242">
            <v>215933.15</v>
          </cell>
          <cell r="L242">
            <v>229117.84</v>
          </cell>
          <cell r="M242">
            <v>243103.94</v>
          </cell>
          <cell r="N242">
            <v>243103.94</v>
          </cell>
          <cell r="O242">
            <v>243103.94</v>
          </cell>
        </row>
        <row r="243">
          <cell r="A243" t="str">
            <v>1110.00.200</v>
          </cell>
          <cell r="B243" t="str">
            <v>Decommissioning Expenses</v>
          </cell>
          <cell r="C243">
            <v>117162</v>
          </cell>
          <cell r="D243">
            <v>125105.23</v>
          </cell>
          <cell r="E243">
            <v>165686.09</v>
          </cell>
          <cell r="F243">
            <v>170297.19</v>
          </cell>
          <cell r="G243">
            <v>178081.19</v>
          </cell>
          <cell r="H243">
            <v>186940.59</v>
          </cell>
          <cell r="I243">
            <v>197215.09</v>
          </cell>
          <cell r="J243">
            <v>209267.92</v>
          </cell>
          <cell r="K243">
            <v>215933.15</v>
          </cell>
          <cell r="L243">
            <v>229117.84</v>
          </cell>
          <cell r="M243">
            <v>243103.94</v>
          </cell>
          <cell r="N243">
            <v>243103.94</v>
          </cell>
          <cell r="O243">
            <v>243103.94</v>
          </cell>
        </row>
        <row r="244">
          <cell r="A244" t="str">
            <v>1115.00.100</v>
          </cell>
          <cell r="B244" t="str">
            <v>Amortization Expense</v>
          </cell>
          <cell r="C244">
            <v>49577</v>
          </cell>
          <cell r="D244">
            <v>51863</v>
          </cell>
          <cell r="E244">
            <v>0</v>
          </cell>
          <cell r="F244">
            <v>0</v>
          </cell>
          <cell r="G244">
            <v>0</v>
          </cell>
          <cell r="H244">
            <v>0</v>
          </cell>
          <cell r="I244">
            <v>0</v>
          </cell>
          <cell r="J244">
            <v>0</v>
          </cell>
          <cell r="K244">
            <v>0</v>
          </cell>
          <cell r="L244">
            <v>0</v>
          </cell>
          <cell r="M244">
            <v>0</v>
          </cell>
          <cell r="N244">
            <v>0</v>
          </cell>
          <cell r="O244">
            <v>0</v>
          </cell>
        </row>
        <row r="245">
          <cell r="A245" t="str">
            <v>1155.00.000</v>
          </cell>
          <cell r="B245" t="str">
            <v>AFUDC on Equity Funds</v>
          </cell>
          <cell r="C245">
            <v>21292</v>
          </cell>
          <cell r="D245">
            <v>23159</v>
          </cell>
          <cell r="E245">
            <v>29722.35</v>
          </cell>
          <cell r="F245">
            <v>37930.74</v>
          </cell>
          <cell r="G245">
            <v>53150.97</v>
          </cell>
          <cell r="H245">
            <v>60100.91</v>
          </cell>
          <cell r="I245">
            <v>59276.67</v>
          </cell>
          <cell r="J245">
            <v>41683.17</v>
          </cell>
          <cell r="K245">
            <v>31208.65</v>
          </cell>
          <cell r="L245">
            <v>30682.37</v>
          </cell>
          <cell r="M245">
            <v>31458.43</v>
          </cell>
          <cell r="N245">
            <v>31900.68</v>
          </cell>
          <cell r="O245">
            <v>32468.53</v>
          </cell>
        </row>
        <row r="246">
          <cell r="A246" t="str">
            <v>1160.00.001</v>
          </cell>
          <cell r="B246" t="str">
            <v>Unregulated Revenue</v>
          </cell>
          <cell r="C246">
            <v>0</v>
          </cell>
          <cell r="D246">
            <v>0</v>
          </cell>
          <cell r="E246">
            <v>33968.06</v>
          </cell>
          <cell r="F246">
            <v>37806.51</v>
          </cell>
          <cell r="G246">
            <v>39750.57</v>
          </cell>
          <cell r="H246">
            <v>41938.019999999997</v>
          </cell>
          <cell r="I246">
            <v>45208.21</v>
          </cell>
          <cell r="J246">
            <v>48116.19</v>
          </cell>
          <cell r="K246">
            <v>51132.78</v>
          </cell>
          <cell r="L246">
            <v>54694.86</v>
          </cell>
          <cell r="M246">
            <v>58515.68</v>
          </cell>
          <cell r="N246">
            <v>58515.68</v>
          </cell>
          <cell r="O246">
            <v>58515.68</v>
          </cell>
        </row>
        <row r="247">
          <cell r="A247" t="str">
            <v>1160.00.021</v>
          </cell>
          <cell r="B247" t="str">
            <v>PROACT Carrying Charges-Interests</v>
          </cell>
          <cell r="C247">
            <v>0</v>
          </cell>
          <cell r="D247">
            <v>0</v>
          </cell>
          <cell r="E247">
            <v>0</v>
          </cell>
          <cell r="F247">
            <v>0</v>
          </cell>
          <cell r="G247">
            <v>0</v>
          </cell>
          <cell r="H247">
            <v>0</v>
          </cell>
          <cell r="I247">
            <v>0</v>
          </cell>
          <cell r="J247">
            <v>0</v>
          </cell>
          <cell r="K247">
            <v>0</v>
          </cell>
          <cell r="L247">
            <v>0</v>
          </cell>
          <cell r="M247">
            <v>0</v>
          </cell>
          <cell r="N247">
            <v>0</v>
          </cell>
          <cell r="O247">
            <v>0</v>
          </cell>
        </row>
        <row r="248">
          <cell r="A248" t="str">
            <v>1160.00.022</v>
          </cell>
          <cell r="B248" t="str">
            <v>DSM Carrying Charges - Interests</v>
          </cell>
          <cell r="C248">
            <v>0</v>
          </cell>
          <cell r="D248">
            <v>0</v>
          </cell>
          <cell r="E248">
            <v>0</v>
          </cell>
          <cell r="F248">
            <v>0</v>
          </cell>
          <cell r="G248">
            <v>0</v>
          </cell>
          <cell r="H248">
            <v>0</v>
          </cell>
          <cell r="I248">
            <v>0</v>
          </cell>
          <cell r="J248">
            <v>0</v>
          </cell>
          <cell r="K248">
            <v>0</v>
          </cell>
          <cell r="L248">
            <v>0</v>
          </cell>
          <cell r="M248">
            <v>0</v>
          </cell>
          <cell r="N248">
            <v>0</v>
          </cell>
          <cell r="O248">
            <v>0</v>
          </cell>
        </row>
        <row r="249">
          <cell r="A249" t="str">
            <v>1160.00.023</v>
          </cell>
          <cell r="B249" t="str">
            <v>Other Balancing Acct Carrying Charges - Interests</v>
          </cell>
          <cell r="C249">
            <v>75668</v>
          </cell>
          <cell r="D249">
            <v>0</v>
          </cell>
          <cell r="E249">
            <v>5141.17</v>
          </cell>
          <cell r="F249">
            <v>4580.57</v>
          </cell>
          <cell r="G249">
            <v>2654.02</v>
          </cell>
          <cell r="H249">
            <v>4029.19</v>
          </cell>
          <cell r="I249">
            <v>5355.02</v>
          </cell>
          <cell r="J249">
            <v>6677.45</v>
          </cell>
          <cell r="K249">
            <v>5592.43</v>
          </cell>
          <cell r="L249">
            <v>3088.83</v>
          </cell>
          <cell r="M249">
            <v>623.24</v>
          </cell>
          <cell r="N249">
            <v>77</v>
          </cell>
          <cell r="O249">
            <v>73</v>
          </cell>
        </row>
        <row r="250">
          <cell r="A250" t="str">
            <v>1160.00.024</v>
          </cell>
          <cell r="B250" t="str">
            <v>Interest on Balancing Acct Reversal of Write Off</v>
          </cell>
          <cell r="C250">
            <v>0</v>
          </cell>
          <cell r="D250">
            <v>0</v>
          </cell>
          <cell r="E250">
            <v>0</v>
          </cell>
          <cell r="F250">
            <v>0</v>
          </cell>
          <cell r="G250">
            <v>0</v>
          </cell>
          <cell r="H250">
            <v>0</v>
          </cell>
          <cell r="I250">
            <v>0</v>
          </cell>
          <cell r="J250">
            <v>0</v>
          </cell>
          <cell r="K250">
            <v>0</v>
          </cell>
          <cell r="L250">
            <v>0</v>
          </cell>
          <cell r="M250">
            <v>0</v>
          </cell>
          <cell r="N250">
            <v>0</v>
          </cell>
          <cell r="O250">
            <v>0</v>
          </cell>
        </row>
        <row r="251">
          <cell r="A251" t="str">
            <v>1160.00.070</v>
          </cell>
          <cell r="B251" t="str">
            <v>Other Non-Operating Income</v>
          </cell>
          <cell r="C251">
            <v>50692</v>
          </cell>
          <cell r="D251">
            <v>60841</v>
          </cell>
          <cell r="E251">
            <v>0</v>
          </cell>
          <cell r="F251">
            <v>0</v>
          </cell>
          <cell r="G251">
            <v>-31780.99</v>
          </cell>
          <cell r="H251">
            <v>-26557.07</v>
          </cell>
          <cell r="I251">
            <v>-47753.11</v>
          </cell>
          <cell r="J251">
            <v>-15375.95</v>
          </cell>
          <cell r="K251">
            <v>-8530.76</v>
          </cell>
          <cell r="L251">
            <v>-16870.52</v>
          </cell>
          <cell r="M251">
            <v>-18960.61</v>
          </cell>
          <cell r="N251">
            <v>-27690.59</v>
          </cell>
          <cell r="O251">
            <v>-1521.48</v>
          </cell>
        </row>
        <row r="252">
          <cell r="A252" t="str">
            <v>1180.00.000</v>
          </cell>
          <cell r="B252" t="str">
            <v>Other Non-Operating Expenses</v>
          </cell>
          <cell r="C252">
            <v>41000</v>
          </cell>
          <cell r="D252">
            <v>349000</v>
          </cell>
          <cell r="E252">
            <v>116024.38</v>
          </cell>
          <cell r="F252">
            <v>109657.55</v>
          </cell>
          <cell r="G252">
            <v>111133.1</v>
          </cell>
          <cell r="H252">
            <v>104739.81</v>
          </cell>
          <cell r="I252">
            <v>106469.41</v>
          </cell>
          <cell r="J252">
            <v>108335.19</v>
          </cell>
          <cell r="K252">
            <v>109365.45</v>
          </cell>
          <cell r="L252">
            <v>110248.23</v>
          </cell>
          <cell r="M252">
            <v>111184.5</v>
          </cell>
          <cell r="N252">
            <v>111107.53</v>
          </cell>
          <cell r="O252">
            <v>131138.35</v>
          </cell>
        </row>
        <row r="253">
          <cell r="A253" t="str">
            <v>1180.00.001</v>
          </cell>
          <cell r="B253" t="str">
            <v>Unregulated O&amp;M Expense</v>
          </cell>
          <cell r="C253">
            <v>41000</v>
          </cell>
          <cell r="D253">
            <v>69000</v>
          </cell>
          <cell r="E253">
            <v>17528.759999999998</v>
          </cell>
          <cell r="F253">
            <v>18392.349999999999</v>
          </cell>
          <cell r="G253">
            <v>19080.53</v>
          </cell>
          <cell r="H253">
            <v>19823.37</v>
          </cell>
          <cell r="I253">
            <v>20658.560000000001</v>
          </cell>
          <cell r="J253">
            <v>21482.79</v>
          </cell>
          <cell r="K253">
            <v>22333.37</v>
          </cell>
          <cell r="L253">
            <v>23250.07</v>
          </cell>
          <cell r="M253">
            <v>24226.71</v>
          </cell>
          <cell r="N253">
            <v>24226.71</v>
          </cell>
          <cell r="O253">
            <v>24226.71</v>
          </cell>
        </row>
        <row r="254">
          <cell r="A254" t="str">
            <v>1180.00.002</v>
          </cell>
          <cell r="B254" t="str">
            <v>Unregulated A&amp;G Expense</v>
          </cell>
          <cell r="C254">
            <v>0</v>
          </cell>
          <cell r="D254">
            <v>0</v>
          </cell>
          <cell r="E254">
            <v>0</v>
          </cell>
          <cell r="F254">
            <v>0</v>
          </cell>
          <cell r="G254">
            <v>0</v>
          </cell>
          <cell r="H254">
            <v>0</v>
          </cell>
          <cell r="I254">
            <v>0</v>
          </cell>
          <cell r="J254">
            <v>0</v>
          </cell>
          <cell r="K254">
            <v>0</v>
          </cell>
          <cell r="L254">
            <v>0</v>
          </cell>
          <cell r="M254">
            <v>0</v>
          </cell>
          <cell r="N254">
            <v>0</v>
          </cell>
          <cell r="O254">
            <v>0</v>
          </cell>
        </row>
        <row r="255">
          <cell r="A255" t="str">
            <v>1180.00.003</v>
          </cell>
          <cell r="B255" t="str">
            <v>Unregulated Property Taxes Expense</v>
          </cell>
          <cell r="C255">
            <v>0</v>
          </cell>
          <cell r="D255">
            <v>0</v>
          </cell>
          <cell r="E255">
            <v>987.24</v>
          </cell>
          <cell r="F255">
            <v>977.76</v>
          </cell>
          <cell r="G255">
            <v>938.08</v>
          </cell>
          <cell r="H255">
            <v>943.11</v>
          </cell>
          <cell r="I255">
            <v>940.38</v>
          </cell>
          <cell r="J255">
            <v>1004.44</v>
          </cell>
          <cell r="K255">
            <v>988.97</v>
          </cell>
          <cell r="L255">
            <v>971.67</v>
          </cell>
          <cell r="M255">
            <v>952.27</v>
          </cell>
          <cell r="N255">
            <v>930.86</v>
          </cell>
          <cell r="O255">
            <v>907.54</v>
          </cell>
        </row>
        <row r="256">
          <cell r="A256" t="str">
            <v>1180.00.004</v>
          </cell>
          <cell r="B256" t="str">
            <v>Unregulated Interest Expenses</v>
          </cell>
          <cell r="C256">
            <v>0</v>
          </cell>
          <cell r="D256">
            <v>0</v>
          </cell>
          <cell r="E256">
            <v>2718.48</v>
          </cell>
          <cell r="F256">
            <v>2675.55</v>
          </cell>
          <cell r="G256">
            <v>2608.6</v>
          </cell>
          <cell r="H256">
            <v>2561.4299999999998</v>
          </cell>
          <cell r="I256">
            <v>2564.5700000000002</v>
          </cell>
          <cell r="J256">
            <v>2648.07</v>
          </cell>
          <cell r="K256">
            <v>2714.22</v>
          </cell>
          <cell r="L256">
            <v>2669.6</v>
          </cell>
          <cell r="M256">
            <v>2619.63</v>
          </cell>
          <cell r="N256">
            <v>2564.0700000000002</v>
          </cell>
          <cell r="O256">
            <v>2503.17</v>
          </cell>
        </row>
        <row r="257">
          <cell r="A257" t="str">
            <v>1180.00.005</v>
          </cell>
          <cell r="B257" t="str">
            <v>Unregulated Depreciation Expense</v>
          </cell>
          <cell r="C257">
            <v>0</v>
          </cell>
          <cell r="D257">
            <v>0</v>
          </cell>
          <cell r="E257">
            <v>13979.89</v>
          </cell>
          <cell r="F257">
            <v>14801.89</v>
          </cell>
          <cell r="G257">
            <v>15695.89</v>
          </cell>
          <cell r="H257">
            <v>8601.89</v>
          </cell>
          <cell r="I257">
            <v>9495.89</v>
          </cell>
          <cell r="J257">
            <v>10389.89</v>
          </cell>
          <cell r="K257">
            <v>10518.89</v>
          </cell>
          <cell r="L257">
            <v>10546.89</v>
          </cell>
          <cell r="M257">
            <v>10575.89</v>
          </cell>
          <cell r="N257">
            <v>10575.89</v>
          </cell>
          <cell r="O257">
            <v>10690.92</v>
          </cell>
        </row>
        <row r="258">
          <cell r="A258" t="str">
            <v>1180.00.007</v>
          </cell>
          <cell r="B258" t="str">
            <v>Corporate A&amp;G (Tax Deductible)</v>
          </cell>
          <cell r="C258">
            <v>0</v>
          </cell>
          <cell r="D258">
            <v>0</v>
          </cell>
          <cell r="E258">
            <v>102358</v>
          </cell>
          <cell r="F258">
            <v>82358</v>
          </cell>
          <cell r="G258">
            <v>82358</v>
          </cell>
          <cell r="H258">
            <v>82358</v>
          </cell>
          <cell r="I258">
            <v>82358</v>
          </cell>
          <cell r="J258">
            <v>82358</v>
          </cell>
          <cell r="K258">
            <v>82358</v>
          </cell>
          <cell r="L258">
            <v>82358</v>
          </cell>
          <cell r="M258">
            <v>82358</v>
          </cell>
          <cell r="N258">
            <v>82358</v>
          </cell>
          <cell r="O258">
            <v>102358</v>
          </cell>
        </row>
        <row r="259">
          <cell r="A259" t="str">
            <v>1180.00.008</v>
          </cell>
          <cell r="B259" t="str">
            <v>Corporate A&amp;G (Non Tax Deductible)</v>
          </cell>
          <cell r="C259">
            <v>0</v>
          </cell>
          <cell r="D259">
            <v>0</v>
          </cell>
          <cell r="E259">
            <v>-21548</v>
          </cell>
          <cell r="F259">
            <v>-9548</v>
          </cell>
          <cell r="G259">
            <v>-9548</v>
          </cell>
          <cell r="H259">
            <v>-9548</v>
          </cell>
          <cell r="I259">
            <v>-9548</v>
          </cell>
          <cell r="J259">
            <v>-9548</v>
          </cell>
          <cell r="K259">
            <v>-9548</v>
          </cell>
          <cell r="L259">
            <v>-9548</v>
          </cell>
          <cell r="M259">
            <v>-9548</v>
          </cell>
          <cell r="N259">
            <v>-9548</v>
          </cell>
          <cell r="O259">
            <v>-9548</v>
          </cell>
        </row>
        <row r="260">
          <cell r="A260" t="str">
            <v>1180.00.009</v>
          </cell>
          <cell r="B260" t="str">
            <v>Misc. Non-Operating Expenses</v>
          </cell>
          <cell r="C260">
            <v>0</v>
          </cell>
          <cell r="D260">
            <v>280000</v>
          </cell>
          <cell r="E260">
            <v>0</v>
          </cell>
          <cell r="F260">
            <v>0</v>
          </cell>
          <cell r="G260">
            <v>0</v>
          </cell>
          <cell r="H260">
            <v>0</v>
          </cell>
          <cell r="I260">
            <v>0</v>
          </cell>
          <cell r="J260">
            <v>0</v>
          </cell>
          <cell r="K260">
            <v>0</v>
          </cell>
          <cell r="L260">
            <v>0</v>
          </cell>
          <cell r="M260">
            <v>0</v>
          </cell>
          <cell r="N260">
            <v>0</v>
          </cell>
          <cell r="O260">
            <v>0</v>
          </cell>
        </row>
        <row r="261">
          <cell r="A261" t="str">
            <v>1180.00.010</v>
          </cell>
          <cell r="B261" t="str">
            <v>Total Unregulated Operating Expenses</v>
          </cell>
          <cell r="C261">
            <v>41000</v>
          </cell>
          <cell r="D261">
            <v>349000</v>
          </cell>
          <cell r="E261">
            <v>116024.38</v>
          </cell>
          <cell r="F261">
            <v>109657.55</v>
          </cell>
          <cell r="G261">
            <v>111133.1</v>
          </cell>
          <cell r="H261">
            <v>104739.81</v>
          </cell>
          <cell r="I261">
            <v>106469.41</v>
          </cell>
          <cell r="J261">
            <v>108335.19</v>
          </cell>
          <cell r="K261">
            <v>109365.45</v>
          </cell>
          <cell r="L261">
            <v>110248.23</v>
          </cell>
          <cell r="M261">
            <v>111184.5</v>
          </cell>
          <cell r="N261">
            <v>111107.53</v>
          </cell>
          <cell r="O261">
            <v>131138.35</v>
          </cell>
        </row>
        <row r="262">
          <cell r="A262" t="str">
            <v>1220.00.000</v>
          </cell>
          <cell r="B262" t="str">
            <v>Interest &amp; Dividend Income</v>
          </cell>
          <cell r="C262">
            <v>24828</v>
          </cell>
          <cell r="D262">
            <v>20104</v>
          </cell>
          <cell r="E262">
            <v>5012.16</v>
          </cell>
          <cell r="F262">
            <v>4218.95</v>
          </cell>
          <cell r="G262">
            <v>920.2</v>
          </cell>
          <cell r="H262">
            <v>989.4</v>
          </cell>
          <cell r="I262">
            <v>1051.8</v>
          </cell>
          <cell r="J262">
            <v>1056</v>
          </cell>
          <cell r="K262">
            <v>1056</v>
          </cell>
          <cell r="L262">
            <v>1056.4000000000001</v>
          </cell>
          <cell r="M262">
            <v>1057.8</v>
          </cell>
          <cell r="N262">
            <v>1058.2</v>
          </cell>
          <cell r="O262">
            <v>0</v>
          </cell>
        </row>
        <row r="263">
          <cell r="A263" t="str">
            <v>1300.00.000</v>
          </cell>
          <cell r="B263" t="str">
            <v>Total Short-Term Int Exp</v>
          </cell>
          <cell r="C263">
            <v>421</v>
          </cell>
          <cell r="D263">
            <v>0</v>
          </cell>
          <cell r="E263">
            <v>15645</v>
          </cell>
          <cell r="F263">
            <v>17579.2</v>
          </cell>
          <cell r="G263">
            <v>25275.77</v>
          </cell>
          <cell r="H263">
            <v>20018.2</v>
          </cell>
          <cell r="I263">
            <v>45811.19</v>
          </cell>
          <cell r="J263">
            <v>16756.39</v>
          </cell>
          <cell r="K263">
            <v>13383.4</v>
          </cell>
          <cell r="L263">
            <v>10876.44</v>
          </cell>
          <cell r="M263">
            <v>25438.6</v>
          </cell>
          <cell r="N263">
            <v>25449.9</v>
          </cell>
          <cell r="O263">
            <v>34210.400000000001</v>
          </cell>
        </row>
        <row r="264">
          <cell r="A264" t="str">
            <v>1350.00.000</v>
          </cell>
          <cell r="B264" t="str">
            <v>Int &amp; Amortization Exp</v>
          </cell>
          <cell r="C264">
            <v>295084</v>
          </cell>
          <cell r="D264">
            <v>323041</v>
          </cell>
          <cell r="E264">
            <v>237880.17</v>
          </cell>
          <cell r="F264">
            <v>249616.71</v>
          </cell>
          <cell r="G264">
            <v>288627.89</v>
          </cell>
          <cell r="H264">
            <v>309183.55</v>
          </cell>
          <cell r="I264">
            <v>319107.06</v>
          </cell>
          <cell r="J264">
            <v>381538.81</v>
          </cell>
          <cell r="K264">
            <v>419685.07</v>
          </cell>
          <cell r="L264">
            <v>443425.93</v>
          </cell>
          <cell r="M264">
            <v>447528.7</v>
          </cell>
          <cell r="N264">
            <v>458958.52</v>
          </cell>
          <cell r="O264">
            <v>473759.93</v>
          </cell>
        </row>
        <row r="265">
          <cell r="A265" t="str">
            <v>1360.00.000</v>
          </cell>
          <cell r="B265" t="str">
            <v>Other Int &amp; Dividend Exp</v>
          </cell>
          <cell r="C265">
            <v>58282</v>
          </cell>
          <cell r="D265">
            <v>0</v>
          </cell>
          <cell r="E265">
            <v>0</v>
          </cell>
          <cell r="F265">
            <v>0</v>
          </cell>
          <cell r="G265">
            <v>0</v>
          </cell>
          <cell r="H265">
            <v>0</v>
          </cell>
          <cell r="I265">
            <v>0</v>
          </cell>
          <cell r="J265">
            <v>0</v>
          </cell>
          <cell r="K265">
            <v>0</v>
          </cell>
          <cell r="L265">
            <v>0</v>
          </cell>
          <cell r="M265">
            <v>0</v>
          </cell>
          <cell r="N265">
            <v>0</v>
          </cell>
          <cell r="O265">
            <v>0</v>
          </cell>
        </row>
        <row r="266">
          <cell r="A266" t="str">
            <v>1370.00.000</v>
          </cell>
          <cell r="B266" t="str">
            <v>Total Long-Term Int Exp</v>
          </cell>
          <cell r="C266">
            <v>353366</v>
          </cell>
          <cell r="D266">
            <v>323041</v>
          </cell>
          <cell r="E266">
            <v>237880.17</v>
          </cell>
          <cell r="F266">
            <v>249616.71</v>
          </cell>
          <cell r="G266">
            <v>288627.89</v>
          </cell>
          <cell r="H266">
            <v>309183.55</v>
          </cell>
          <cell r="I266">
            <v>319107.06</v>
          </cell>
          <cell r="J266">
            <v>381538.81</v>
          </cell>
          <cell r="K266">
            <v>419685.07</v>
          </cell>
          <cell r="L266">
            <v>443425.93</v>
          </cell>
          <cell r="M266">
            <v>447528.7</v>
          </cell>
          <cell r="N266">
            <v>458958.52</v>
          </cell>
          <cell r="O266">
            <v>473759.93</v>
          </cell>
        </row>
        <row r="267">
          <cell r="A267" t="str">
            <v>1400.00.000</v>
          </cell>
          <cell r="B267" t="str">
            <v>Int &amp; Amortization on Debt</v>
          </cell>
          <cell r="C267">
            <v>388606</v>
          </cell>
          <cell r="D267">
            <v>363275</v>
          </cell>
          <cell r="E267">
            <v>274817.17</v>
          </cell>
          <cell r="F267">
            <v>286959.53999999998</v>
          </cell>
          <cell r="G267">
            <v>332475.09000000003</v>
          </cell>
          <cell r="H267">
            <v>347707.21</v>
          </cell>
          <cell r="I267">
            <v>383389.06</v>
          </cell>
          <cell r="J267">
            <v>416027.83</v>
          </cell>
          <cell r="K267">
            <v>450597.35</v>
          </cell>
          <cell r="L267">
            <v>471786.27</v>
          </cell>
          <cell r="M267">
            <v>490451.20000000001</v>
          </cell>
          <cell r="N267">
            <v>498718.08</v>
          </cell>
          <cell r="O267">
            <v>520658.25</v>
          </cell>
        </row>
        <row r="268">
          <cell r="A268" t="str">
            <v>1415.00.000</v>
          </cell>
          <cell r="B268" t="str">
            <v>AFUDC Debt/Capitalized Interest</v>
          </cell>
          <cell r="C268">
            <v>6148</v>
          </cell>
          <cell r="D268">
            <v>11973</v>
          </cell>
          <cell r="E268">
            <v>27509.97</v>
          </cell>
          <cell r="F268">
            <v>19814.97</v>
          </cell>
          <cell r="G268">
            <v>26172.77</v>
          </cell>
          <cell r="H268">
            <v>29595.08</v>
          </cell>
          <cell r="I268">
            <v>29189.200000000001</v>
          </cell>
          <cell r="J268">
            <v>20525.75</v>
          </cell>
          <cell r="K268">
            <v>15367.86</v>
          </cell>
          <cell r="L268">
            <v>15108.71</v>
          </cell>
          <cell r="M268">
            <v>15490.86</v>
          </cell>
          <cell r="N268">
            <v>15708.63</v>
          </cell>
          <cell r="O268">
            <v>15988.26</v>
          </cell>
        </row>
        <row r="269">
          <cell r="A269" t="str">
            <v>1610.00.001</v>
          </cell>
          <cell r="B269" t="str">
            <v>Current Federal Income Taxes</v>
          </cell>
          <cell r="C269">
            <v>395596</v>
          </cell>
          <cell r="D269">
            <v>-64843</v>
          </cell>
          <cell r="E269">
            <v>453668.69</v>
          </cell>
          <cell r="F269">
            <v>275781.89</v>
          </cell>
          <cell r="G269">
            <v>417610.21</v>
          </cell>
          <cell r="H269">
            <v>370835.79</v>
          </cell>
          <cell r="I269">
            <v>450953.94</v>
          </cell>
          <cell r="J269">
            <v>519056.06</v>
          </cell>
          <cell r="K269">
            <v>515985.33</v>
          </cell>
          <cell r="L269">
            <v>544756.88</v>
          </cell>
          <cell r="M269">
            <v>544780.04</v>
          </cell>
          <cell r="N269">
            <v>548495.53</v>
          </cell>
          <cell r="O269">
            <v>547156.55000000005</v>
          </cell>
        </row>
        <row r="270">
          <cell r="A270" t="str">
            <v>1610.00.002</v>
          </cell>
          <cell r="B270" t="str">
            <v>Current State Income Taxes</v>
          </cell>
          <cell r="C270">
            <v>183412</v>
          </cell>
          <cell r="D270">
            <v>50525</v>
          </cell>
          <cell r="E270">
            <v>124828.93</v>
          </cell>
          <cell r="F270">
            <v>60026.9</v>
          </cell>
          <cell r="G270">
            <v>95098.42</v>
          </cell>
          <cell r="H270">
            <v>88802.65</v>
          </cell>
          <cell r="I270">
            <v>105521.77</v>
          </cell>
          <cell r="J270">
            <v>122663.48</v>
          </cell>
          <cell r="K270">
            <v>123999.77</v>
          </cell>
          <cell r="L270">
            <v>131034.35</v>
          </cell>
          <cell r="M270">
            <v>132150.06</v>
          </cell>
          <cell r="N270">
            <v>133713.65</v>
          </cell>
          <cell r="O270">
            <v>134074.64000000001</v>
          </cell>
        </row>
        <row r="271">
          <cell r="A271" t="str">
            <v>1610.00.100</v>
          </cell>
          <cell r="B271" t="str">
            <v>Total Current Income Taxes (Oper. Income)</v>
          </cell>
          <cell r="C271">
            <v>579008</v>
          </cell>
          <cell r="D271">
            <v>-14318</v>
          </cell>
          <cell r="E271">
            <v>578497.62</v>
          </cell>
          <cell r="F271">
            <v>335808.79</v>
          </cell>
          <cell r="G271">
            <v>512708.63</v>
          </cell>
          <cell r="H271">
            <v>459638.44</v>
          </cell>
          <cell r="I271">
            <v>556475.71</v>
          </cell>
          <cell r="J271">
            <v>641719.54</v>
          </cell>
          <cell r="K271">
            <v>639985.1</v>
          </cell>
          <cell r="L271">
            <v>675791.24</v>
          </cell>
          <cell r="M271">
            <v>676930.11</v>
          </cell>
          <cell r="N271">
            <v>682209.18</v>
          </cell>
          <cell r="O271">
            <v>681231.19</v>
          </cell>
        </row>
        <row r="272">
          <cell r="A272" t="str">
            <v>1615.00.011</v>
          </cell>
          <cell r="B272" t="str">
            <v>Current Federal Income Taxes (Non-Operating)</v>
          </cell>
          <cell r="C272">
            <v>4406</v>
          </cell>
          <cell r="D272">
            <v>-26213</v>
          </cell>
          <cell r="E272">
            <v>-37841.96</v>
          </cell>
          <cell r="F272">
            <v>-26783.24</v>
          </cell>
          <cell r="G272">
            <v>-38898.51</v>
          </cell>
          <cell r="H272">
            <v>-35381.699999999997</v>
          </cell>
          <cell r="I272">
            <v>-41870.620000000003</v>
          </cell>
          <cell r="J272">
            <v>-29475.21</v>
          </cell>
          <cell r="K272">
            <v>-27433.18</v>
          </cell>
          <cell r="L272">
            <v>-29688.080000000002</v>
          </cell>
          <cell r="M272">
            <v>-29283.69</v>
          </cell>
          <cell r="N272">
            <v>-32381.05</v>
          </cell>
          <cell r="O272">
            <v>-30368.6</v>
          </cell>
        </row>
        <row r="273">
          <cell r="A273" t="str">
            <v>1615.00.012</v>
          </cell>
          <cell r="B273" t="str">
            <v>Current State Income Taxes (Non-Operating)</v>
          </cell>
          <cell r="C273">
            <v>0</v>
          </cell>
          <cell r="D273">
            <v>0</v>
          </cell>
          <cell r="E273">
            <v>-8805.06</v>
          </cell>
          <cell r="F273">
            <v>-6637.66</v>
          </cell>
          <cell r="G273">
            <v>-9213.08</v>
          </cell>
          <cell r="H273">
            <v>-8629.07</v>
          </cell>
          <cell r="I273">
            <v>-10058.280000000001</v>
          </cell>
          <cell r="J273">
            <v>-7373.87</v>
          </cell>
          <cell r="K273">
            <v>-6706.17</v>
          </cell>
          <cell r="L273">
            <v>-7172.89</v>
          </cell>
          <cell r="M273">
            <v>-7126.62</v>
          </cell>
          <cell r="N273">
            <v>-7829.79</v>
          </cell>
          <cell r="O273">
            <v>-7435.09</v>
          </cell>
        </row>
        <row r="274">
          <cell r="A274" t="str">
            <v>1615.00.100</v>
          </cell>
          <cell r="B274" t="str">
            <v>Current Income Taxes (Non-Operating)</v>
          </cell>
          <cell r="C274">
            <v>4406</v>
          </cell>
          <cell r="D274">
            <v>-26213</v>
          </cell>
          <cell r="E274">
            <v>-46647.03</v>
          </cell>
          <cell r="F274">
            <v>-33420.910000000003</v>
          </cell>
          <cell r="G274">
            <v>-48111.6</v>
          </cell>
          <cell r="H274">
            <v>-44010.76</v>
          </cell>
          <cell r="I274">
            <v>-51928.9</v>
          </cell>
          <cell r="J274">
            <v>-36849.089999999997</v>
          </cell>
          <cell r="K274">
            <v>-34139.35</v>
          </cell>
          <cell r="L274">
            <v>-36860.97</v>
          </cell>
          <cell r="M274">
            <v>-36410.31</v>
          </cell>
          <cell r="N274">
            <v>-40210.83</v>
          </cell>
          <cell r="O274">
            <v>-37803.69</v>
          </cell>
        </row>
        <row r="275">
          <cell r="A275" t="str">
            <v>1630.00.000</v>
          </cell>
          <cell r="B275" t="str">
            <v>Current Provision for Income Taxes (Excl. NOL)</v>
          </cell>
          <cell r="C275">
            <v>583414</v>
          </cell>
          <cell r="D275">
            <v>-40531</v>
          </cell>
          <cell r="E275">
            <v>531850.59</v>
          </cell>
          <cell r="F275">
            <v>302387.89</v>
          </cell>
          <cell r="G275">
            <v>464597.03</v>
          </cell>
          <cell r="H275">
            <v>415627.68</v>
          </cell>
          <cell r="I275">
            <v>504546.81</v>
          </cell>
          <cell r="J275">
            <v>604870.44999999995</v>
          </cell>
          <cell r="K275">
            <v>605845.75</v>
          </cell>
          <cell r="L275">
            <v>638930.26</v>
          </cell>
          <cell r="M275">
            <v>640519.80000000005</v>
          </cell>
          <cell r="N275">
            <v>641998.34</v>
          </cell>
          <cell r="O275">
            <v>643427.5</v>
          </cell>
        </row>
        <row r="276">
          <cell r="A276" t="str">
            <v>1660.00.000</v>
          </cell>
          <cell r="B276" t="str">
            <v>Total Deferred Income Taxes</v>
          </cell>
          <cell r="C276">
            <v>-110619</v>
          </cell>
          <cell r="D276">
            <v>496700</v>
          </cell>
          <cell r="E276">
            <v>-67893.990000000005</v>
          </cell>
          <cell r="F276">
            <v>34065.47</v>
          </cell>
          <cell r="G276">
            <v>-90508.39</v>
          </cell>
          <cell r="H276">
            <v>31671.56</v>
          </cell>
          <cell r="I276">
            <v>30166.35</v>
          </cell>
          <cell r="J276">
            <v>565.30999999999995</v>
          </cell>
          <cell r="K276">
            <v>2846.62</v>
          </cell>
          <cell r="L276">
            <v>-14198.43</v>
          </cell>
          <cell r="M276">
            <v>102.53</v>
          </cell>
          <cell r="N276">
            <v>2012.39</v>
          </cell>
          <cell r="O276">
            <v>3113.39</v>
          </cell>
        </row>
        <row r="277">
          <cell r="A277" t="str">
            <v>1660.00.001</v>
          </cell>
          <cell r="B277" t="str">
            <v>Deferred Fed Tax - APB 11 Sunk</v>
          </cell>
          <cell r="C277">
            <v>214324</v>
          </cell>
          <cell r="D277">
            <v>320287</v>
          </cell>
          <cell r="E277">
            <v>-50488.87</v>
          </cell>
          <cell r="F277">
            <v>-90065.77</v>
          </cell>
          <cell r="G277">
            <v>-113382.07</v>
          </cell>
          <cell r="H277">
            <v>-27019.8</v>
          </cell>
          <cell r="I277">
            <v>-40698.97</v>
          </cell>
          <cell r="J277">
            <v>-51218.27</v>
          </cell>
          <cell r="K277">
            <v>-62072.31</v>
          </cell>
          <cell r="L277">
            <v>-73105.350000000006</v>
          </cell>
          <cell r="M277">
            <v>-80548.399999999994</v>
          </cell>
          <cell r="N277">
            <v>-91654.44</v>
          </cell>
          <cell r="O277">
            <v>-102736.01</v>
          </cell>
        </row>
        <row r="278">
          <cell r="A278" t="str">
            <v>1660.00.002</v>
          </cell>
          <cell r="B278" t="str">
            <v>Deferred State Tax - APB 11 Sunk</v>
          </cell>
          <cell r="C278">
            <v>0</v>
          </cell>
          <cell r="D278">
            <v>0</v>
          </cell>
          <cell r="E278">
            <v>-5584.48</v>
          </cell>
          <cell r="F278">
            <v>-16608.18</v>
          </cell>
          <cell r="G278">
            <v>-16242.48</v>
          </cell>
          <cell r="H278">
            <v>-227.3</v>
          </cell>
          <cell r="I278">
            <v>-1208.3</v>
          </cell>
          <cell r="J278">
            <v>0</v>
          </cell>
          <cell r="K278">
            <v>0</v>
          </cell>
          <cell r="L278">
            <v>0</v>
          </cell>
          <cell r="M278">
            <v>0</v>
          </cell>
          <cell r="N278">
            <v>0</v>
          </cell>
          <cell r="O278">
            <v>0</v>
          </cell>
        </row>
        <row r="279">
          <cell r="A279" t="str">
            <v>1660.00.011</v>
          </cell>
          <cell r="B279" t="str">
            <v>Deferred Fed Tax - APB 11  Incremental</v>
          </cell>
          <cell r="C279">
            <v>0</v>
          </cell>
          <cell r="D279">
            <v>0</v>
          </cell>
          <cell r="E279">
            <v>9082.19</v>
          </cell>
          <cell r="F279">
            <v>5251.82</v>
          </cell>
          <cell r="G279">
            <v>16428.939999999999</v>
          </cell>
          <cell r="H279">
            <v>25442.54</v>
          </cell>
          <cell r="I279">
            <v>40571.910000000003</v>
          </cell>
          <cell r="J279">
            <v>45911.16</v>
          </cell>
          <cell r="K279">
            <v>56435.79</v>
          </cell>
          <cell r="L279">
            <v>61812.480000000003</v>
          </cell>
          <cell r="M279">
            <v>67407.69</v>
          </cell>
          <cell r="N279">
            <v>73571.7</v>
          </cell>
          <cell r="O279">
            <v>80220.72</v>
          </cell>
        </row>
        <row r="280">
          <cell r="A280" t="str">
            <v>1660.00.012</v>
          </cell>
          <cell r="B280" t="str">
            <v>Deferred State Tax - APB 11  Incremental</v>
          </cell>
          <cell r="C280">
            <v>0</v>
          </cell>
          <cell r="D280">
            <v>0</v>
          </cell>
          <cell r="E280">
            <v>-131.53</v>
          </cell>
          <cell r="F280">
            <v>-1573.24</v>
          </cell>
          <cell r="G280">
            <v>-2461.79</v>
          </cell>
          <cell r="H280">
            <v>-1658.95</v>
          </cell>
          <cell r="I280">
            <v>2561.5700000000002</v>
          </cell>
          <cell r="J280">
            <v>3816.01</v>
          </cell>
          <cell r="K280">
            <v>3874.16</v>
          </cell>
          <cell r="L280">
            <v>1093.8699999999999</v>
          </cell>
          <cell r="M280">
            <v>632.88</v>
          </cell>
          <cell r="N280">
            <v>261.37</v>
          </cell>
          <cell r="O280">
            <v>-168.87</v>
          </cell>
        </row>
        <row r="281">
          <cell r="A281" t="str">
            <v>1660.00.025</v>
          </cell>
          <cell r="B281" t="str">
            <v>FED Def Tax Adj. CAL</v>
          </cell>
          <cell r="C281">
            <v>0</v>
          </cell>
          <cell r="D281">
            <v>0</v>
          </cell>
          <cell r="E281">
            <v>86013.92</v>
          </cell>
          <cell r="F281">
            <v>30832.42</v>
          </cell>
          <cell r="G281">
            <v>35875.019999999997</v>
          </cell>
          <cell r="H281">
            <v>36705.46</v>
          </cell>
          <cell r="I281">
            <v>45397.19</v>
          </cell>
          <cell r="J281">
            <v>52188.959999999999</v>
          </cell>
          <cell r="K281">
            <v>49953.81</v>
          </cell>
          <cell r="L281">
            <v>40749.800000000003</v>
          </cell>
          <cell r="M281">
            <v>41548.720000000001</v>
          </cell>
          <cell r="N281">
            <v>43128.57</v>
          </cell>
          <cell r="O281">
            <v>44808.46</v>
          </cell>
        </row>
        <row r="282">
          <cell r="A282" t="str">
            <v>1660.00.030</v>
          </cell>
          <cell r="B282" t="str">
            <v>Total Deferred Tax - APB 11</v>
          </cell>
          <cell r="C282">
            <v>214324</v>
          </cell>
          <cell r="D282">
            <v>320287</v>
          </cell>
          <cell r="E282">
            <v>38891.230000000003</v>
          </cell>
          <cell r="F282">
            <v>-72162.95</v>
          </cell>
          <cell r="G282">
            <v>-79782.38</v>
          </cell>
          <cell r="H282">
            <v>33241.949999999997</v>
          </cell>
          <cell r="I282">
            <v>46623.39</v>
          </cell>
          <cell r="J282">
            <v>50697.86</v>
          </cell>
          <cell r="K282">
            <v>48191.45</v>
          </cell>
          <cell r="L282">
            <v>30550.799999999999</v>
          </cell>
          <cell r="M282">
            <v>29040.9</v>
          </cell>
          <cell r="N282">
            <v>25307.200000000001</v>
          </cell>
          <cell r="O282">
            <v>22124.31</v>
          </cell>
        </row>
        <row r="283">
          <cell r="A283" t="str">
            <v>1660.00.035</v>
          </cell>
          <cell r="B283" t="str">
            <v>Deferred Tax - Regulatory Asset</v>
          </cell>
          <cell r="C283">
            <v>-5346</v>
          </cell>
          <cell r="D283">
            <v>-4292</v>
          </cell>
          <cell r="E283">
            <v>-99041.59</v>
          </cell>
          <cell r="F283">
            <v>-254409.77</v>
          </cell>
          <cell r="G283">
            <v>-186554.38</v>
          </cell>
          <cell r="H283">
            <v>-2009.85</v>
          </cell>
          <cell r="I283">
            <v>-5484.75</v>
          </cell>
          <cell r="J283">
            <v>11184.45</v>
          </cell>
          <cell r="K283">
            <v>-30838.62</v>
          </cell>
          <cell r="L283">
            <v>-52282.21</v>
          </cell>
          <cell r="M283">
            <v>-70182.210000000006</v>
          </cell>
          <cell r="N283">
            <v>-95325.09</v>
          </cell>
          <cell r="O283">
            <v>-120450.16</v>
          </cell>
        </row>
        <row r="284">
          <cell r="A284" t="str">
            <v>1660.00.040</v>
          </cell>
          <cell r="B284" t="str">
            <v>Deferred Tax - Balancing Accounts</v>
          </cell>
          <cell r="C284">
            <v>-324943</v>
          </cell>
          <cell r="D284">
            <v>176413</v>
          </cell>
          <cell r="E284">
            <v>-84928.44</v>
          </cell>
          <cell r="F284">
            <v>85365.66</v>
          </cell>
          <cell r="G284">
            <v>4323.18</v>
          </cell>
          <cell r="H284">
            <v>937.53</v>
          </cell>
          <cell r="I284">
            <v>-3287.07</v>
          </cell>
          <cell r="J284">
            <v>-37096.879999999997</v>
          </cell>
          <cell r="K284">
            <v>-37922.57</v>
          </cell>
          <cell r="L284">
            <v>-35350.620000000003</v>
          </cell>
          <cell r="M284">
            <v>-21612.98</v>
          </cell>
          <cell r="N284">
            <v>-17085.27</v>
          </cell>
          <cell r="O284">
            <v>-13873.85</v>
          </cell>
        </row>
        <row r="285">
          <cell r="A285" t="str">
            <v>1660.00.050</v>
          </cell>
          <cell r="B285" t="str">
            <v>Deferred Tax - SFAS 109</v>
          </cell>
          <cell r="C285">
            <v>5346</v>
          </cell>
          <cell r="D285">
            <v>4292</v>
          </cell>
          <cell r="E285">
            <v>99041.59</v>
          </cell>
          <cell r="F285">
            <v>254409.77</v>
          </cell>
          <cell r="G285">
            <v>186554.38</v>
          </cell>
          <cell r="H285">
            <v>2009.85</v>
          </cell>
          <cell r="I285">
            <v>5484.75</v>
          </cell>
          <cell r="J285">
            <v>-11184.45</v>
          </cell>
          <cell r="K285">
            <v>30838.62</v>
          </cell>
          <cell r="L285">
            <v>52282.21</v>
          </cell>
          <cell r="M285">
            <v>70182.210000000006</v>
          </cell>
          <cell r="N285">
            <v>95325.09</v>
          </cell>
          <cell r="O285">
            <v>120450.16</v>
          </cell>
        </row>
        <row r="286">
          <cell r="A286" t="str">
            <v>1668.00.000</v>
          </cell>
          <cell r="B286" t="str">
            <v>Total Deferred Taxes</v>
          </cell>
          <cell r="C286">
            <v>-187009</v>
          </cell>
          <cell r="D286">
            <v>486947</v>
          </cell>
          <cell r="E286">
            <v>-64129.35</v>
          </cell>
          <cell r="F286">
            <v>34178.94</v>
          </cell>
          <cell r="G286">
            <v>-90500.45</v>
          </cell>
          <cell r="H286">
            <v>33352.79</v>
          </cell>
          <cell r="I286">
            <v>31399.78</v>
          </cell>
          <cell r="J286">
            <v>1076.5</v>
          </cell>
          <cell r="K286">
            <v>4427.21</v>
          </cell>
          <cell r="L286">
            <v>-12331.82</v>
          </cell>
          <cell r="M286">
            <v>1854.17</v>
          </cell>
          <cell r="N286">
            <v>3844.83</v>
          </cell>
          <cell r="O286">
            <v>4716.25</v>
          </cell>
        </row>
        <row r="287">
          <cell r="A287" t="str">
            <v>1680.00.000</v>
          </cell>
          <cell r="B287" t="str">
            <v>Total Other Taxes</v>
          </cell>
          <cell r="C287">
            <v>55521</v>
          </cell>
          <cell r="D287">
            <v>57339</v>
          </cell>
          <cell r="E287">
            <v>0</v>
          </cell>
          <cell r="F287">
            <v>0</v>
          </cell>
          <cell r="G287">
            <v>0</v>
          </cell>
          <cell r="H287">
            <v>0</v>
          </cell>
          <cell r="I287">
            <v>0</v>
          </cell>
          <cell r="J287">
            <v>0</v>
          </cell>
          <cell r="K287">
            <v>0</v>
          </cell>
          <cell r="L287">
            <v>0</v>
          </cell>
          <cell r="M287">
            <v>0</v>
          </cell>
          <cell r="N287">
            <v>0</v>
          </cell>
          <cell r="O287">
            <v>0</v>
          </cell>
        </row>
        <row r="288">
          <cell r="A288" t="str">
            <v>1690.00.000</v>
          </cell>
          <cell r="B288" t="str">
            <v>Total Taxes</v>
          </cell>
          <cell r="C288">
            <v>451926</v>
          </cell>
          <cell r="D288">
            <v>503755</v>
          </cell>
          <cell r="E288">
            <v>467721.24</v>
          </cell>
          <cell r="F288">
            <v>336566.83</v>
          </cell>
          <cell r="G288">
            <v>374096.58</v>
          </cell>
          <cell r="H288">
            <v>448980.47</v>
          </cell>
          <cell r="I288">
            <v>535946.59</v>
          </cell>
          <cell r="J288">
            <v>605946.94999999995</v>
          </cell>
          <cell r="K288">
            <v>610272.96</v>
          </cell>
          <cell r="L288">
            <v>626598.43999999994</v>
          </cell>
          <cell r="M288">
            <v>642373.97</v>
          </cell>
          <cell r="N288">
            <v>645843.17000000004</v>
          </cell>
          <cell r="O288">
            <v>648143.75</v>
          </cell>
        </row>
        <row r="289">
          <cell r="A289" t="str">
            <v>1730.00.000</v>
          </cell>
          <cell r="B289" t="str">
            <v>Extraordinary Items</v>
          </cell>
          <cell r="C289">
            <v>50117</v>
          </cell>
          <cell r="D289">
            <v>0</v>
          </cell>
          <cell r="E289">
            <v>0</v>
          </cell>
          <cell r="F289">
            <v>0</v>
          </cell>
          <cell r="G289">
            <v>0</v>
          </cell>
          <cell r="H289">
            <v>0</v>
          </cell>
          <cell r="I289">
            <v>0</v>
          </cell>
          <cell r="J289">
            <v>0</v>
          </cell>
          <cell r="K289">
            <v>0</v>
          </cell>
          <cell r="L289">
            <v>0</v>
          </cell>
          <cell r="M289">
            <v>0</v>
          </cell>
          <cell r="N289">
            <v>0</v>
          </cell>
          <cell r="O289">
            <v>0</v>
          </cell>
        </row>
        <row r="290">
          <cell r="A290" t="str">
            <v>1730.00.001</v>
          </cell>
          <cell r="B290" t="str">
            <v>Income from Discontinued Operation</v>
          </cell>
          <cell r="C290">
            <v>81789</v>
          </cell>
          <cell r="D290">
            <v>0</v>
          </cell>
          <cell r="E290">
            <v>0</v>
          </cell>
          <cell r="F290">
            <v>0</v>
          </cell>
          <cell r="G290">
            <v>0</v>
          </cell>
          <cell r="H290">
            <v>0</v>
          </cell>
          <cell r="I290">
            <v>0</v>
          </cell>
          <cell r="J290">
            <v>0</v>
          </cell>
          <cell r="K290">
            <v>0</v>
          </cell>
          <cell r="L290">
            <v>0</v>
          </cell>
          <cell r="M290">
            <v>0</v>
          </cell>
          <cell r="N290">
            <v>0</v>
          </cell>
          <cell r="O290">
            <v>0</v>
          </cell>
        </row>
        <row r="291">
          <cell r="A291" t="str">
            <v>1730.00.002</v>
          </cell>
          <cell r="B291" t="str">
            <v>Income Tax on Discontinued Operation</v>
          </cell>
          <cell r="C291">
            <v>-31672</v>
          </cell>
          <cell r="D291">
            <v>0</v>
          </cell>
          <cell r="E291">
            <v>0</v>
          </cell>
          <cell r="F291">
            <v>0</v>
          </cell>
          <cell r="G291">
            <v>0</v>
          </cell>
          <cell r="H291">
            <v>0</v>
          </cell>
          <cell r="I291">
            <v>0</v>
          </cell>
          <cell r="J291">
            <v>0</v>
          </cell>
          <cell r="K291">
            <v>0</v>
          </cell>
          <cell r="L291">
            <v>0</v>
          </cell>
          <cell r="M291">
            <v>0</v>
          </cell>
          <cell r="N291">
            <v>0</v>
          </cell>
          <cell r="O291">
            <v>0</v>
          </cell>
        </row>
        <row r="292">
          <cell r="A292" t="str">
            <v>1800.00.000</v>
          </cell>
          <cell r="B292" t="str">
            <v>Preferred Dividends</v>
          </cell>
          <cell r="C292">
            <v>10335</v>
          </cell>
          <cell r="D292">
            <v>5627</v>
          </cell>
          <cell r="E292">
            <v>29180.04</v>
          </cell>
          <cell r="F292">
            <v>54192.23</v>
          </cell>
          <cell r="G292">
            <v>60421.45</v>
          </cell>
          <cell r="H292">
            <v>70758.59</v>
          </cell>
          <cell r="I292">
            <v>73175.75</v>
          </cell>
          <cell r="J292">
            <v>82866.850000000006</v>
          </cell>
          <cell r="K292">
            <v>89136.51</v>
          </cell>
          <cell r="L292">
            <v>94256.87</v>
          </cell>
          <cell r="M292">
            <v>98403.55</v>
          </cell>
          <cell r="N292">
            <v>101681.96</v>
          </cell>
          <cell r="O292">
            <v>104499.48</v>
          </cell>
        </row>
        <row r="293">
          <cell r="A293" t="str">
            <v>1850.00.000</v>
          </cell>
          <cell r="B293" t="str">
            <v>Balance for Common Shareholders</v>
          </cell>
          <cell r="C293">
            <v>922123</v>
          </cell>
          <cell r="D293">
            <v>914714.77</v>
          </cell>
          <cell r="E293">
            <v>645999.56999999995</v>
          </cell>
          <cell r="F293">
            <v>704485.05</v>
          </cell>
          <cell r="G293">
            <v>652775.25</v>
          </cell>
          <cell r="H293">
            <v>724950</v>
          </cell>
          <cell r="I293">
            <v>807174.1</v>
          </cell>
          <cell r="J293">
            <v>874990.19</v>
          </cell>
          <cell r="K293">
            <v>938136.16</v>
          </cell>
          <cell r="L293">
            <v>989181.43</v>
          </cell>
          <cell r="M293">
            <v>1030939.14</v>
          </cell>
          <cell r="N293">
            <v>1067201.1100000001</v>
          </cell>
          <cell r="O293">
            <v>1103013.96</v>
          </cell>
        </row>
        <row r="294">
          <cell r="A294" t="str">
            <v>2000.00.000</v>
          </cell>
          <cell r="B294" t="str">
            <v>Total Cash</v>
          </cell>
          <cell r="C294">
            <v>122374</v>
          </cell>
          <cell r="D294">
            <v>57000</v>
          </cell>
          <cell r="E294">
            <v>170000</v>
          </cell>
          <cell r="F294">
            <v>20000</v>
          </cell>
          <cell r="G294">
            <v>20000</v>
          </cell>
          <cell r="H294">
            <v>20000</v>
          </cell>
          <cell r="I294">
            <v>20000</v>
          </cell>
          <cell r="J294">
            <v>20000</v>
          </cell>
          <cell r="K294">
            <v>20000</v>
          </cell>
          <cell r="L294">
            <v>20000</v>
          </cell>
          <cell r="M294">
            <v>20000</v>
          </cell>
          <cell r="N294">
            <v>20000</v>
          </cell>
          <cell r="O294">
            <v>20000</v>
          </cell>
        </row>
        <row r="295">
          <cell r="A295" t="str">
            <v>2000.00.100</v>
          </cell>
          <cell r="B295" t="str">
            <v>Cash</v>
          </cell>
          <cell r="C295">
            <v>122374</v>
          </cell>
          <cell r="D295">
            <v>57000</v>
          </cell>
          <cell r="E295">
            <v>170000</v>
          </cell>
          <cell r="F295">
            <v>20000</v>
          </cell>
          <cell r="G295">
            <v>20000</v>
          </cell>
          <cell r="H295">
            <v>20000</v>
          </cell>
          <cell r="I295">
            <v>20000</v>
          </cell>
          <cell r="J295">
            <v>20000</v>
          </cell>
          <cell r="K295">
            <v>20000</v>
          </cell>
          <cell r="L295">
            <v>20000</v>
          </cell>
          <cell r="M295">
            <v>20000</v>
          </cell>
          <cell r="N295">
            <v>20000</v>
          </cell>
          <cell r="O295">
            <v>20000</v>
          </cell>
        </row>
        <row r="296">
          <cell r="A296" t="str">
            <v>2020.00.001</v>
          </cell>
          <cell r="B296" t="str">
            <v>Customer Receivables</v>
          </cell>
          <cell r="C296">
            <v>606169</v>
          </cell>
          <cell r="D296">
            <v>379136</v>
          </cell>
          <cell r="E296">
            <v>908187.8</v>
          </cell>
          <cell r="F296">
            <v>1094933.51</v>
          </cell>
          <cell r="G296">
            <v>1134114.55</v>
          </cell>
          <cell r="H296">
            <v>1087908.02</v>
          </cell>
          <cell r="I296">
            <v>1096409.06</v>
          </cell>
          <cell r="J296">
            <v>1136447.32</v>
          </cell>
          <cell r="K296">
            <v>1154159.3899999999</v>
          </cell>
          <cell r="L296">
            <v>1161450.82</v>
          </cell>
          <cell r="M296">
            <v>1199872.8</v>
          </cell>
          <cell r="N296">
            <v>1239571.68</v>
          </cell>
          <cell r="O296">
            <v>1280509.27</v>
          </cell>
        </row>
        <row r="297">
          <cell r="A297" t="str">
            <v>2020.00.002</v>
          </cell>
          <cell r="B297" t="str">
            <v>Accrued Utility Revenues</v>
          </cell>
          <cell r="C297">
            <v>273868</v>
          </cell>
          <cell r="D297">
            <v>319727</v>
          </cell>
          <cell r="E297">
            <v>0</v>
          </cell>
          <cell r="F297">
            <v>0</v>
          </cell>
          <cell r="G297">
            <v>0</v>
          </cell>
          <cell r="H297">
            <v>0</v>
          </cell>
          <cell r="I297">
            <v>0</v>
          </cell>
          <cell r="J297">
            <v>0</v>
          </cell>
          <cell r="K297">
            <v>0</v>
          </cell>
          <cell r="L297">
            <v>0</v>
          </cell>
          <cell r="M297">
            <v>0</v>
          </cell>
          <cell r="N297">
            <v>0</v>
          </cell>
          <cell r="O297">
            <v>0</v>
          </cell>
        </row>
        <row r="298">
          <cell r="A298" t="str">
            <v>2020.00.010</v>
          </cell>
          <cell r="B298" t="str">
            <v>Customer Accounts Receivable</v>
          </cell>
          <cell r="C298">
            <v>880037</v>
          </cell>
          <cell r="D298">
            <v>698863</v>
          </cell>
          <cell r="E298">
            <v>908187.8</v>
          </cell>
          <cell r="F298">
            <v>1094933.51</v>
          </cell>
          <cell r="G298">
            <v>1134114.55</v>
          </cell>
          <cell r="H298">
            <v>1087908.02</v>
          </cell>
          <cell r="I298">
            <v>1096409.06</v>
          </cell>
          <cell r="J298">
            <v>1136447.32</v>
          </cell>
          <cell r="K298">
            <v>1154159.3899999999</v>
          </cell>
          <cell r="L298">
            <v>1161450.82</v>
          </cell>
          <cell r="M298">
            <v>1199872.8</v>
          </cell>
          <cell r="N298">
            <v>1239571.68</v>
          </cell>
          <cell r="O298">
            <v>1280509.27</v>
          </cell>
        </row>
        <row r="299">
          <cell r="A299" t="str">
            <v>2020.00.011</v>
          </cell>
          <cell r="B299" t="str">
            <v>Rec from Mission Gp &amp; EIX</v>
          </cell>
          <cell r="C299">
            <v>0</v>
          </cell>
          <cell r="D299">
            <v>0</v>
          </cell>
          <cell r="E299">
            <v>0</v>
          </cell>
          <cell r="F299">
            <v>0</v>
          </cell>
          <cell r="G299">
            <v>0</v>
          </cell>
          <cell r="H299">
            <v>0</v>
          </cell>
          <cell r="I299">
            <v>0</v>
          </cell>
          <cell r="J299">
            <v>0</v>
          </cell>
          <cell r="K299">
            <v>0</v>
          </cell>
          <cell r="L299">
            <v>0</v>
          </cell>
          <cell r="M299">
            <v>0</v>
          </cell>
          <cell r="N299">
            <v>0</v>
          </cell>
          <cell r="O299">
            <v>0</v>
          </cell>
        </row>
        <row r="300">
          <cell r="A300" t="str">
            <v>2020.00.012</v>
          </cell>
          <cell r="B300" t="str">
            <v>Misc. Receivables</v>
          </cell>
          <cell r="C300">
            <v>88530</v>
          </cell>
          <cell r="D300">
            <v>16976</v>
          </cell>
          <cell r="E300">
            <v>145375</v>
          </cell>
          <cell r="F300">
            <v>145375</v>
          </cell>
          <cell r="G300">
            <v>145375</v>
          </cell>
          <cell r="H300">
            <v>145375</v>
          </cell>
          <cell r="I300">
            <v>145375</v>
          </cell>
          <cell r="J300">
            <v>145375</v>
          </cell>
          <cell r="K300">
            <v>145375</v>
          </cell>
          <cell r="L300">
            <v>145375</v>
          </cell>
          <cell r="M300">
            <v>145375</v>
          </cell>
          <cell r="N300">
            <v>145375</v>
          </cell>
          <cell r="O300">
            <v>84000</v>
          </cell>
        </row>
        <row r="301">
          <cell r="A301" t="str">
            <v>2020.00.013</v>
          </cell>
          <cell r="B301" t="str">
            <v>Other Receivables</v>
          </cell>
          <cell r="C301">
            <v>147643</v>
          </cell>
          <cell r="D301">
            <v>262526</v>
          </cell>
          <cell r="E301">
            <v>262526</v>
          </cell>
          <cell r="F301">
            <v>262526</v>
          </cell>
          <cell r="G301">
            <v>262526</v>
          </cell>
          <cell r="H301">
            <v>262526</v>
          </cell>
          <cell r="I301">
            <v>262526</v>
          </cell>
          <cell r="J301">
            <v>262526</v>
          </cell>
          <cell r="K301">
            <v>262526</v>
          </cell>
          <cell r="L301">
            <v>262526</v>
          </cell>
          <cell r="M301">
            <v>262526</v>
          </cell>
          <cell r="N301">
            <v>262526</v>
          </cell>
          <cell r="O301">
            <v>262526</v>
          </cell>
        </row>
        <row r="302">
          <cell r="A302" t="str">
            <v>2020.00.020</v>
          </cell>
          <cell r="B302" t="str">
            <v>Other Accounts Receivable</v>
          </cell>
          <cell r="C302">
            <v>236173</v>
          </cell>
          <cell r="D302">
            <v>279502</v>
          </cell>
          <cell r="E302">
            <v>407901</v>
          </cell>
          <cell r="F302">
            <v>407901</v>
          </cell>
          <cell r="G302">
            <v>407901</v>
          </cell>
          <cell r="H302">
            <v>407901</v>
          </cell>
          <cell r="I302">
            <v>407901</v>
          </cell>
          <cell r="J302">
            <v>407901</v>
          </cell>
          <cell r="K302">
            <v>407901</v>
          </cell>
          <cell r="L302">
            <v>407901</v>
          </cell>
          <cell r="M302">
            <v>407901</v>
          </cell>
          <cell r="N302">
            <v>407901</v>
          </cell>
          <cell r="O302">
            <v>346526</v>
          </cell>
        </row>
        <row r="303">
          <cell r="A303" t="str">
            <v>2030.00.000</v>
          </cell>
          <cell r="B303" t="str">
            <v>Allowance for Doubtful Accounts</v>
          </cell>
          <cell r="C303">
            <v>30219</v>
          </cell>
          <cell r="D303">
            <v>30806</v>
          </cell>
          <cell r="E303">
            <v>30806</v>
          </cell>
          <cell r="F303">
            <v>30806</v>
          </cell>
          <cell r="G303">
            <v>30806</v>
          </cell>
          <cell r="H303">
            <v>30806</v>
          </cell>
          <cell r="I303">
            <v>30806</v>
          </cell>
          <cell r="J303">
            <v>30806</v>
          </cell>
          <cell r="K303">
            <v>30806</v>
          </cell>
          <cell r="L303">
            <v>30806</v>
          </cell>
          <cell r="M303">
            <v>30806</v>
          </cell>
          <cell r="N303">
            <v>30806</v>
          </cell>
          <cell r="O303">
            <v>30806</v>
          </cell>
        </row>
        <row r="304">
          <cell r="A304" t="str">
            <v>2035.00.000</v>
          </cell>
          <cell r="B304" t="str">
            <v>Net Receivables</v>
          </cell>
          <cell r="C304">
            <v>1085991</v>
          </cell>
          <cell r="D304">
            <v>947559</v>
          </cell>
          <cell r="E304">
            <v>1285282.8</v>
          </cell>
          <cell r="F304">
            <v>1472028.51</v>
          </cell>
          <cell r="G304">
            <v>1511209.55</v>
          </cell>
          <cell r="H304">
            <v>1465003.02</v>
          </cell>
          <cell r="I304">
            <v>1473504.06</v>
          </cell>
          <cell r="J304">
            <v>1513542.32</v>
          </cell>
          <cell r="K304">
            <v>1531254.39</v>
          </cell>
          <cell r="L304">
            <v>1538545.82</v>
          </cell>
          <cell r="M304">
            <v>1576967.8</v>
          </cell>
          <cell r="N304">
            <v>1616666.68</v>
          </cell>
          <cell r="O304">
            <v>1596229.27</v>
          </cell>
        </row>
        <row r="305">
          <cell r="A305" t="str">
            <v>2040.00.000</v>
          </cell>
          <cell r="B305" t="str">
            <v>Total Fuel, and M&amp;S Inventory</v>
          </cell>
          <cell r="C305">
            <v>317774</v>
          </cell>
          <cell r="D305">
            <v>332226</v>
          </cell>
          <cell r="E305">
            <v>336789.66</v>
          </cell>
          <cell r="F305">
            <v>331544.36</v>
          </cell>
          <cell r="G305">
            <v>343483.04</v>
          </cell>
          <cell r="H305">
            <v>337520.11</v>
          </cell>
          <cell r="I305">
            <v>345167.51</v>
          </cell>
          <cell r="J305">
            <v>345167.51</v>
          </cell>
          <cell r="K305">
            <v>345167.51</v>
          </cell>
          <cell r="L305">
            <v>345167.51</v>
          </cell>
          <cell r="M305">
            <v>345167.51</v>
          </cell>
          <cell r="N305">
            <v>345167.51</v>
          </cell>
          <cell r="O305">
            <v>345167.51</v>
          </cell>
        </row>
        <row r="306">
          <cell r="A306" t="str">
            <v>2040.00.010</v>
          </cell>
          <cell r="B306" t="str">
            <v>GRC Fuel Inventory</v>
          </cell>
          <cell r="C306">
            <v>0</v>
          </cell>
          <cell r="D306">
            <v>1330</v>
          </cell>
          <cell r="E306">
            <v>0</v>
          </cell>
          <cell r="F306">
            <v>0</v>
          </cell>
          <cell r="G306">
            <v>0</v>
          </cell>
          <cell r="H306">
            <v>0</v>
          </cell>
          <cell r="I306">
            <v>0</v>
          </cell>
          <cell r="J306">
            <v>0</v>
          </cell>
          <cell r="K306">
            <v>0</v>
          </cell>
          <cell r="L306">
            <v>0</v>
          </cell>
          <cell r="M306">
            <v>0</v>
          </cell>
          <cell r="N306">
            <v>0</v>
          </cell>
          <cell r="O306">
            <v>0</v>
          </cell>
        </row>
        <row r="307">
          <cell r="A307" t="str">
            <v>2040.00.020</v>
          </cell>
          <cell r="B307" t="str">
            <v>Non GRC Inventory</v>
          </cell>
          <cell r="C307">
            <v>9575</v>
          </cell>
          <cell r="D307">
            <v>6836</v>
          </cell>
          <cell r="E307">
            <v>8166</v>
          </cell>
          <cell r="F307">
            <v>8166</v>
          </cell>
          <cell r="G307">
            <v>8166</v>
          </cell>
          <cell r="H307">
            <v>8166</v>
          </cell>
          <cell r="I307">
            <v>8166</v>
          </cell>
          <cell r="J307">
            <v>8166</v>
          </cell>
          <cell r="K307">
            <v>8166</v>
          </cell>
          <cell r="L307">
            <v>8166</v>
          </cell>
          <cell r="M307">
            <v>8166</v>
          </cell>
          <cell r="N307">
            <v>8166</v>
          </cell>
          <cell r="O307">
            <v>8166</v>
          </cell>
        </row>
        <row r="308">
          <cell r="A308" t="str">
            <v>2040.00.050</v>
          </cell>
          <cell r="B308" t="str">
            <v>Total Fuel Inventory</v>
          </cell>
          <cell r="C308">
            <v>9575</v>
          </cell>
          <cell r="D308">
            <v>8166</v>
          </cell>
          <cell r="E308">
            <v>8166</v>
          </cell>
          <cell r="F308">
            <v>8166</v>
          </cell>
          <cell r="G308">
            <v>8166</v>
          </cell>
          <cell r="H308">
            <v>8166</v>
          </cell>
          <cell r="I308">
            <v>8166</v>
          </cell>
          <cell r="J308">
            <v>8166</v>
          </cell>
          <cell r="K308">
            <v>8166</v>
          </cell>
          <cell r="L308">
            <v>8166</v>
          </cell>
          <cell r="M308">
            <v>8166</v>
          </cell>
          <cell r="N308">
            <v>8166</v>
          </cell>
          <cell r="O308">
            <v>8166</v>
          </cell>
        </row>
        <row r="309">
          <cell r="A309" t="str">
            <v>2040.00.060</v>
          </cell>
          <cell r="B309" t="str">
            <v>GRC Nuclear Fuel Inventory</v>
          </cell>
          <cell r="C309">
            <v>100264</v>
          </cell>
          <cell r="D309">
            <v>88745</v>
          </cell>
          <cell r="E309">
            <v>0</v>
          </cell>
          <cell r="F309">
            <v>0</v>
          </cell>
          <cell r="G309">
            <v>0</v>
          </cell>
          <cell r="H309">
            <v>0</v>
          </cell>
          <cell r="I309">
            <v>0</v>
          </cell>
          <cell r="J309">
            <v>0</v>
          </cell>
          <cell r="K309">
            <v>0</v>
          </cell>
          <cell r="L309">
            <v>0</v>
          </cell>
          <cell r="M309">
            <v>0</v>
          </cell>
          <cell r="N309">
            <v>0</v>
          </cell>
          <cell r="O309">
            <v>0</v>
          </cell>
        </row>
        <row r="310">
          <cell r="A310" t="str">
            <v>2040.00.070</v>
          </cell>
          <cell r="B310" t="str">
            <v>Non GRC Nuclear Fuel Inventory</v>
          </cell>
          <cell r="C310">
            <v>40155</v>
          </cell>
          <cell r="D310">
            <v>62422</v>
          </cell>
          <cell r="E310">
            <v>151167</v>
          </cell>
          <cell r="F310">
            <v>151167</v>
          </cell>
          <cell r="G310">
            <v>151167</v>
          </cell>
          <cell r="H310">
            <v>151167</v>
          </cell>
          <cell r="I310">
            <v>151167</v>
          </cell>
          <cell r="J310">
            <v>151167</v>
          </cell>
          <cell r="K310">
            <v>151167</v>
          </cell>
          <cell r="L310">
            <v>151167</v>
          </cell>
          <cell r="M310">
            <v>151167</v>
          </cell>
          <cell r="N310">
            <v>151167</v>
          </cell>
          <cell r="O310">
            <v>151167</v>
          </cell>
        </row>
        <row r="311">
          <cell r="A311" t="str">
            <v>2040.00.090</v>
          </cell>
          <cell r="B311" t="str">
            <v>Total Nuclear Fuel Inventory</v>
          </cell>
          <cell r="C311">
            <v>140419</v>
          </cell>
          <cell r="D311">
            <v>151167</v>
          </cell>
          <cell r="E311">
            <v>151167</v>
          </cell>
          <cell r="F311">
            <v>151167</v>
          </cell>
          <cell r="G311">
            <v>151167</v>
          </cell>
          <cell r="H311">
            <v>151167</v>
          </cell>
          <cell r="I311">
            <v>151167</v>
          </cell>
          <cell r="J311">
            <v>151167</v>
          </cell>
          <cell r="K311">
            <v>151167</v>
          </cell>
          <cell r="L311">
            <v>151167</v>
          </cell>
          <cell r="M311">
            <v>151167</v>
          </cell>
          <cell r="N311">
            <v>151167</v>
          </cell>
          <cell r="O311">
            <v>151167</v>
          </cell>
        </row>
        <row r="312">
          <cell r="A312" t="str">
            <v>2040.00.100</v>
          </cell>
          <cell r="B312" t="str">
            <v>Total Fuel Inventory</v>
          </cell>
          <cell r="C312">
            <v>149994</v>
          </cell>
          <cell r="D312">
            <v>159333</v>
          </cell>
          <cell r="E312">
            <v>159333</v>
          </cell>
          <cell r="F312">
            <v>159333</v>
          </cell>
          <cell r="G312">
            <v>159333</v>
          </cell>
          <cell r="H312">
            <v>159333</v>
          </cell>
          <cell r="I312">
            <v>159333</v>
          </cell>
          <cell r="J312">
            <v>159333</v>
          </cell>
          <cell r="K312">
            <v>159333</v>
          </cell>
          <cell r="L312">
            <v>159333</v>
          </cell>
          <cell r="M312">
            <v>159333</v>
          </cell>
          <cell r="N312">
            <v>159333</v>
          </cell>
          <cell r="O312">
            <v>159333</v>
          </cell>
        </row>
        <row r="313">
          <cell r="A313" t="str">
            <v>2040.00.200</v>
          </cell>
          <cell r="B313" t="str">
            <v>Materials and Supplies Inventory</v>
          </cell>
          <cell r="C313">
            <v>167780</v>
          </cell>
          <cell r="D313">
            <v>172893</v>
          </cell>
          <cell r="E313">
            <v>177456.67</v>
          </cell>
          <cell r="F313">
            <v>172211.36</v>
          </cell>
          <cell r="G313">
            <v>184150.04</v>
          </cell>
          <cell r="H313">
            <v>178187.11</v>
          </cell>
          <cell r="I313">
            <v>185834.51</v>
          </cell>
          <cell r="J313">
            <v>185834.51</v>
          </cell>
          <cell r="K313">
            <v>185834.51</v>
          </cell>
          <cell r="L313">
            <v>185834.51</v>
          </cell>
          <cell r="M313">
            <v>185834.51</v>
          </cell>
          <cell r="N313">
            <v>185834.51</v>
          </cell>
          <cell r="O313">
            <v>185834.51</v>
          </cell>
        </row>
        <row r="314">
          <cell r="A314" t="str">
            <v>2050.00.000</v>
          </cell>
          <cell r="B314" t="str">
            <v>Short-Term Investments</v>
          </cell>
          <cell r="C314">
            <v>26856</v>
          </cell>
          <cell r="D314">
            <v>40762</v>
          </cell>
          <cell r="E314">
            <v>40762</v>
          </cell>
          <cell r="F314">
            <v>40762</v>
          </cell>
          <cell r="G314">
            <v>40762</v>
          </cell>
          <cell r="H314">
            <v>40762</v>
          </cell>
          <cell r="I314">
            <v>40762</v>
          </cell>
          <cell r="J314">
            <v>40762</v>
          </cell>
          <cell r="K314">
            <v>40762</v>
          </cell>
          <cell r="L314">
            <v>40762</v>
          </cell>
          <cell r="M314">
            <v>40762</v>
          </cell>
          <cell r="N314">
            <v>40762</v>
          </cell>
          <cell r="O314">
            <v>40762</v>
          </cell>
        </row>
        <row r="315">
          <cell r="A315" t="str">
            <v>2060.00.000</v>
          </cell>
          <cell r="B315" t="str">
            <v>Prepayments</v>
          </cell>
          <cell r="C315">
            <v>39572</v>
          </cell>
          <cell r="D315">
            <v>30563</v>
          </cell>
          <cell r="E315">
            <v>30563</v>
          </cell>
          <cell r="F315">
            <v>30563</v>
          </cell>
          <cell r="G315">
            <v>30563</v>
          </cell>
          <cell r="H315">
            <v>30563</v>
          </cell>
          <cell r="I315">
            <v>30563</v>
          </cell>
          <cell r="J315">
            <v>30563</v>
          </cell>
          <cell r="K315">
            <v>30563</v>
          </cell>
          <cell r="L315">
            <v>30563</v>
          </cell>
          <cell r="M315">
            <v>30563</v>
          </cell>
          <cell r="N315">
            <v>30563</v>
          </cell>
          <cell r="O315">
            <v>30563</v>
          </cell>
        </row>
        <row r="316">
          <cell r="A316" t="str">
            <v>2060.00.010</v>
          </cell>
          <cell r="B316" t="str">
            <v>Prepayment - Taxes</v>
          </cell>
          <cell r="C316">
            <v>1214</v>
          </cell>
          <cell r="D316">
            <v>1491</v>
          </cell>
          <cell r="E316">
            <v>1491</v>
          </cell>
          <cell r="F316">
            <v>1491</v>
          </cell>
          <cell r="G316">
            <v>1491</v>
          </cell>
          <cell r="H316">
            <v>1491</v>
          </cell>
          <cell r="I316">
            <v>1491</v>
          </cell>
          <cell r="J316">
            <v>1491</v>
          </cell>
          <cell r="K316">
            <v>1491</v>
          </cell>
          <cell r="L316">
            <v>1491</v>
          </cell>
          <cell r="M316">
            <v>1491</v>
          </cell>
          <cell r="N316">
            <v>1491</v>
          </cell>
          <cell r="O316">
            <v>1491</v>
          </cell>
        </row>
        <row r="317">
          <cell r="A317" t="str">
            <v>2060.00.020</v>
          </cell>
          <cell r="B317" t="str">
            <v>Prepayment - Ins &amp; Misc</v>
          </cell>
          <cell r="C317">
            <v>38358</v>
          </cell>
          <cell r="D317">
            <v>29072</v>
          </cell>
          <cell r="E317">
            <v>29072</v>
          </cell>
          <cell r="F317">
            <v>29072</v>
          </cell>
          <cell r="G317">
            <v>29072</v>
          </cell>
          <cell r="H317">
            <v>29072</v>
          </cell>
          <cell r="I317">
            <v>29072</v>
          </cell>
          <cell r="J317">
            <v>29072</v>
          </cell>
          <cell r="K317">
            <v>29072</v>
          </cell>
          <cell r="L317">
            <v>29072</v>
          </cell>
          <cell r="M317">
            <v>29072</v>
          </cell>
          <cell r="N317">
            <v>29072</v>
          </cell>
          <cell r="O317">
            <v>29072</v>
          </cell>
        </row>
        <row r="318">
          <cell r="A318" t="str">
            <v>2070.00.000</v>
          </cell>
          <cell r="B318" t="str">
            <v>Intercompany Current Assets</v>
          </cell>
          <cell r="C318">
            <v>0</v>
          </cell>
          <cell r="D318">
            <v>0</v>
          </cell>
          <cell r="E318">
            <v>0</v>
          </cell>
          <cell r="F318">
            <v>0</v>
          </cell>
          <cell r="G318">
            <v>0</v>
          </cell>
          <cell r="H318">
            <v>0</v>
          </cell>
          <cell r="I318">
            <v>0</v>
          </cell>
          <cell r="J318">
            <v>0</v>
          </cell>
          <cell r="K318">
            <v>0</v>
          </cell>
          <cell r="L318">
            <v>0</v>
          </cell>
          <cell r="M318">
            <v>0</v>
          </cell>
          <cell r="N318">
            <v>0</v>
          </cell>
          <cell r="O318">
            <v>0</v>
          </cell>
        </row>
        <row r="319">
          <cell r="A319" t="str">
            <v>2090.00.000</v>
          </cell>
          <cell r="B319" t="str">
            <v>Total Other Current Assets</v>
          </cell>
          <cell r="C319">
            <v>1514942</v>
          </cell>
          <cell r="D319">
            <v>1843892</v>
          </cell>
          <cell r="E319">
            <v>2129017.59</v>
          </cell>
          <cell r="F319">
            <v>2383427.36</v>
          </cell>
          <cell r="G319">
            <v>2569981.7400000002</v>
          </cell>
          <cell r="H319">
            <v>2571991.58</v>
          </cell>
          <cell r="I319">
            <v>2577476.33</v>
          </cell>
          <cell r="J319">
            <v>2566291.89</v>
          </cell>
          <cell r="K319">
            <v>2597130.5099999998</v>
          </cell>
          <cell r="L319">
            <v>2649412.71</v>
          </cell>
          <cell r="M319">
            <v>2719594.92</v>
          </cell>
          <cell r="N319">
            <v>2814920.01</v>
          </cell>
          <cell r="O319">
            <v>2935370.17</v>
          </cell>
        </row>
        <row r="320">
          <cell r="A320" t="str">
            <v>2090.00.080</v>
          </cell>
          <cell r="B320" t="str">
            <v>Regulatory Assets - RRB</v>
          </cell>
          <cell r="C320">
            <v>0</v>
          </cell>
          <cell r="D320">
            <v>0</v>
          </cell>
          <cell r="E320">
            <v>0</v>
          </cell>
          <cell r="F320">
            <v>0</v>
          </cell>
          <cell r="G320">
            <v>0</v>
          </cell>
          <cell r="H320">
            <v>0</v>
          </cell>
          <cell r="I320">
            <v>0</v>
          </cell>
          <cell r="J320">
            <v>0</v>
          </cell>
          <cell r="K320">
            <v>0</v>
          </cell>
          <cell r="L320">
            <v>0</v>
          </cell>
          <cell r="M320">
            <v>0</v>
          </cell>
          <cell r="N320">
            <v>0</v>
          </cell>
          <cell r="O320">
            <v>0</v>
          </cell>
        </row>
        <row r="321">
          <cell r="A321" t="str">
            <v>2090.00.090</v>
          </cell>
          <cell r="B321" t="str">
            <v>Regulatory Assets - FAS109</v>
          </cell>
          <cell r="C321">
            <v>973801</v>
          </cell>
          <cell r="D321">
            <v>1018000</v>
          </cell>
          <cell r="E321">
            <v>1117041.5900000001</v>
          </cell>
          <cell r="F321">
            <v>1371451.36</v>
          </cell>
          <cell r="G321">
            <v>1558005.74</v>
          </cell>
          <cell r="H321">
            <v>1560015.58</v>
          </cell>
          <cell r="I321">
            <v>1565500.33</v>
          </cell>
          <cell r="J321">
            <v>1554315.89</v>
          </cell>
          <cell r="K321">
            <v>1585154.51</v>
          </cell>
          <cell r="L321">
            <v>1637436.71</v>
          </cell>
          <cell r="M321">
            <v>1707618.92</v>
          </cell>
          <cell r="N321">
            <v>1802944.01</v>
          </cell>
          <cell r="O321">
            <v>1923394.17</v>
          </cell>
        </row>
        <row r="322">
          <cell r="A322" t="str">
            <v>2090.00.095</v>
          </cell>
          <cell r="B322" t="str">
            <v>Other Regulatory Assets</v>
          </cell>
          <cell r="C322">
            <v>298519</v>
          </cell>
          <cell r="D322">
            <v>553182</v>
          </cell>
          <cell r="E322">
            <v>739266</v>
          </cell>
          <cell r="F322">
            <v>739266</v>
          </cell>
          <cell r="G322">
            <v>739266</v>
          </cell>
          <cell r="H322">
            <v>739266</v>
          </cell>
          <cell r="I322">
            <v>739266</v>
          </cell>
          <cell r="J322">
            <v>739266</v>
          </cell>
          <cell r="K322">
            <v>739266</v>
          </cell>
          <cell r="L322">
            <v>739266</v>
          </cell>
          <cell r="M322">
            <v>739266</v>
          </cell>
          <cell r="N322">
            <v>739266</v>
          </cell>
          <cell r="O322">
            <v>739266</v>
          </cell>
        </row>
        <row r="323">
          <cell r="A323" t="str">
            <v>2090.00.096</v>
          </cell>
          <cell r="B323" t="str">
            <v>Collectable Salvage Costs</v>
          </cell>
          <cell r="C323">
            <v>0</v>
          </cell>
          <cell r="D323">
            <v>0</v>
          </cell>
          <cell r="E323">
            <v>0</v>
          </cell>
          <cell r="F323">
            <v>0</v>
          </cell>
          <cell r="G323">
            <v>0</v>
          </cell>
          <cell r="H323">
            <v>0</v>
          </cell>
          <cell r="I323">
            <v>0</v>
          </cell>
          <cell r="J323">
            <v>0</v>
          </cell>
          <cell r="K323">
            <v>0</v>
          </cell>
          <cell r="L323">
            <v>0</v>
          </cell>
          <cell r="M323">
            <v>0</v>
          </cell>
          <cell r="N323">
            <v>0</v>
          </cell>
          <cell r="O323">
            <v>0</v>
          </cell>
        </row>
        <row r="324">
          <cell r="A324" t="str">
            <v>2090.00.105</v>
          </cell>
          <cell r="B324" t="str">
            <v>Other Current and Accrued Assets</v>
          </cell>
          <cell r="C324">
            <v>0</v>
          </cell>
          <cell r="D324">
            <v>0</v>
          </cell>
          <cell r="E324">
            <v>0</v>
          </cell>
          <cell r="F324">
            <v>0</v>
          </cell>
          <cell r="G324">
            <v>0</v>
          </cell>
          <cell r="H324">
            <v>0</v>
          </cell>
          <cell r="I324">
            <v>0</v>
          </cell>
          <cell r="J324">
            <v>0</v>
          </cell>
          <cell r="K324">
            <v>0</v>
          </cell>
          <cell r="L324">
            <v>0</v>
          </cell>
          <cell r="M324">
            <v>0</v>
          </cell>
          <cell r="N324">
            <v>0</v>
          </cell>
          <cell r="O324">
            <v>0</v>
          </cell>
        </row>
        <row r="325">
          <cell r="A325" t="str">
            <v>2090.00.110</v>
          </cell>
          <cell r="B325" t="str">
            <v>Total Deferred Debits</v>
          </cell>
          <cell r="C325">
            <v>242622</v>
          </cell>
          <cell r="D325">
            <v>272710</v>
          </cell>
          <cell r="E325">
            <v>272710</v>
          </cell>
          <cell r="F325">
            <v>272710</v>
          </cell>
          <cell r="G325">
            <v>272710</v>
          </cell>
          <cell r="H325">
            <v>272710</v>
          </cell>
          <cell r="I325">
            <v>272710</v>
          </cell>
          <cell r="J325">
            <v>272710</v>
          </cell>
          <cell r="K325">
            <v>272710</v>
          </cell>
          <cell r="L325">
            <v>272710</v>
          </cell>
          <cell r="M325">
            <v>272710</v>
          </cell>
          <cell r="N325">
            <v>272710</v>
          </cell>
          <cell r="O325">
            <v>272710</v>
          </cell>
        </row>
        <row r="326">
          <cell r="A326" t="str">
            <v>2090.00.120</v>
          </cell>
          <cell r="B326" t="str">
            <v>Unrecovered Plant Costs</v>
          </cell>
          <cell r="C326">
            <v>0</v>
          </cell>
          <cell r="D326">
            <v>0</v>
          </cell>
          <cell r="E326">
            <v>0</v>
          </cell>
          <cell r="F326">
            <v>0</v>
          </cell>
          <cell r="G326">
            <v>0</v>
          </cell>
          <cell r="H326">
            <v>0</v>
          </cell>
          <cell r="I326">
            <v>0</v>
          </cell>
          <cell r="J326">
            <v>0</v>
          </cell>
          <cell r="K326">
            <v>0</v>
          </cell>
          <cell r="L326">
            <v>0</v>
          </cell>
          <cell r="M326">
            <v>0</v>
          </cell>
          <cell r="N326">
            <v>0</v>
          </cell>
          <cell r="O326">
            <v>0</v>
          </cell>
        </row>
        <row r="327">
          <cell r="A327" t="str">
            <v>2090.00.130</v>
          </cell>
          <cell r="B327" t="str">
            <v>Unamortized Nuclear Investment-Net</v>
          </cell>
          <cell r="C327">
            <v>0</v>
          </cell>
          <cell r="D327">
            <v>0</v>
          </cell>
          <cell r="E327">
            <v>0</v>
          </cell>
          <cell r="F327">
            <v>0</v>
          </cell>
          <cell r="G327">
            <v>0</v>
          </cell>
          <cell r="H327">
            <v>0</v>
          </cell>
          <cell r="I327">
            <v>0</v>
          </cell>
          <cell r="J327">
            <v>0</v>
          </cell>
          <cell r="K327">
            <v>0</v>
          </cell>
          <cell r="L327">
            <v>0</v>
          </cell>
          <cell r="M327">
            <v>0</v>
          </cell>
          <cell r="N327">
            <v>0</v>
          </cell>
          <cell r="O327">
            <v>0</v>
          </cell>
        </row>
        <row r="328">
          <cell r="A328" t="str">
            <v>2095.00.000</v>
          </cell>
          <cell r="B328" t="str">
            <v>Other Current Assets - Non-Operating</v>
          </cell>
          <cell r="C328">
            <v>0</v>
          </cell>
          <cell r="D328">
            <v>0</v>
          </cell>
          <cell r="E328">
            <v>0</v>
          </cell>
          <cell r="F328">
            <v>0</v>
          </cell>
          <cell r="G328">
            <v>0</v>
          </cell>
          <cell r="H328">
            <v>0</v>
          </cell>
          <cell r="I328">
            <v>0</v>
          </cell>
          <cell r="J328">
            <v>0</v>
          </cell>
          <cell r="K328">
            <v>0</v>
          </cell>
          <cell r="L328">
            <v>0</v>
          </cell>
          <cell r="M328">
            <v>0</v>
          </cell>
          <cell r="N328">
            <v>0</v>
          </cell>
          <cell r="O328">
            <v>0</v>
          </cell>
        </row>
        <row r="329">
          <cell r="A329" t="str">
            <v>2100.00.000</v>
          </cell>
          <cell r="B329" t="str">
            <v>Total Current Assets</v>
          </cell>
          <cell r="C329">
            <v>3107509</v>
          </cell>
          <cell r="D329">
            <v>3252002</v>
          </cell>
          <cell r="E329">
            <v>3992415.06</v>
          </cell>
          <cell r="F329">
            <v>4278325.2300000004</v>
          </cell>
          <cell r="G329">
            <v>4515999.33</v>
          </cell>
          <cell r="H329">
            <v>4465839.71</v>
          </cell>
          <cell r="I329">
            <v>4487472.9000000004</v>
          </cell>
          <cell r="J329">
            <v>4516326.71</v>
          </cell>
          <cell r="K329">
            <v>4564877.4000000004</v>
          </cell>
          <cell r="L329">
            <v>4624451.04</v>
          </cell>
          <cell r="M329">
            <v>4733055.2300000004</v>
          </cell>
          <cell r="N329">
            <v>4868079.2</v>
          </cell>
          <cell r="O329">
            <v>4968091.95</v>
          </cell>
        </row>
        <row r="330">
          <cell r="A330" t="str">
            <v>2170.00.000</v>
          </cell>
          <cell r="B330" t="str">
            <v>Total Fixed Assets</v>
          </cell>
          <cell r="C330">
            <v>22299466</v>
          </cell>
          <cell r="D330">
            <v>23162328</v>
          </cell>
          <cell r="E330">
            <v>24660059.239999998</v>
          </cell>
          <cell r="F330">
            <v>26159665.390000001</v>
          </cell>
          <cell r="G330">
            <v>27449302.829999998</v>
          </cell>
          <cell r="H330">
            <v>29204319.59</v>
          </cell>
          <cell r="I330">
            <v>31287634.59</v>
          </cell>
          <cell r="J330">
            <v>33441898.190000001</v>
          </cell>
          <cell r="K330">
            <v>35245641.869999997</v>
          </cell>
          <cell r="L330">
            <v>36880183.770000003</v>
          </cell>
          <cell r="M330">
            <v>38508515.789999999</v>
          </cell>
          <cell r="N330">
            <v>40140807.810000002</v>
          </cell>
          <cell r="O330">
            <v>41801894.579999998</v>
          </cell>
        </row>
        <row r="331">
          <cell r="A331" t="str">
            <v>2170.00.011</v>
          </cell>
          <cell r="B331" t="str">
            <v>Gross Sunk Plant</v>
          </cell>
          <cell r="C331">
            <v>22009367</v>
          </cell>
          <cell r="D331">
            <v>21626257</v>
          </cell>
          <cell r="E331">
            <v>21361256.789999999</v>
          </cell>
          <cell r="F331">
            <v>20743201.359999999</v>
          </cell>
          <cell r="G331">
            <v>20409880.280000001</v>
          </cell>
          <cell r="H331">
            <v>20107913.739999998</v>
          </cell>
          <cell r="I331">
            <v>19799906.57</v>
          </cell>
          <cell r="J331">
            <v>19485773.370000001</v>
          </cell>
          <cell r="K331">
            <v>19167089.649999999</v>
          </cell>
          <cell r="L331">
            <v>18842032.989999998</v>
          </cell>
          <cell r="M331">
            <v>18510474.77</v>
          </cell>
          <cell r="N331">
            <v>18172284.280000001</v>
          </cell>
          <cell r="O331">
            <v>17827330.649999999</v>
          </cell>
        </row>
        <row r="332">
          <cell r="A332" t="str">
            <v>2170.00.021</v>
          </cell>
          <cell r="B332" t="str">
            <v>Gross Incremental Plant</v>
          </cell>
          <cell r="C332">
            <v>120714</v>
          </cell>
          <cell r="D332">
            <v>1374442</v>
          </cell>
          <cell r="E332">
            <v>3121192.45</v>
          </cell>
          <cell r="F332">
            <v>5229999.04</v>
          </cell>
          <cell r="G332">
            <v>6846057.5499999998</v>
          </cell>
          <cell r="H332">
            <v>8896140.8499999996</v>
          </cell>
          <cell r="I332">
            <v>11280563.029999999</v>
          </cell>
          <cell r="J332">
            <v>13735155.82</v>
          </cell>
          <cell r="K332">
            <v>15850683.23</v>
          </cell>
          <cell r="L332">
            <v>17803381.789999999</v>
          </cell>
          <cell r="M332">
            <v>19756372.02</v>
          </cell>
          <cell r="N332">
            <v>21719954.530000001</v>
          </cell>
          <cell r="O332">
            <v>23719094.93</v>
          </cell>
        </row>
        <row r="333">
          <cell r="A333" t="str">
            <v>2170.00.100</v>
          </cell>
          <cell r="B333" t="str">
            <v>Total Gross Plant</v>
          </cell>
          <cell r="C333">
            <v>22130081</v>
          </cell>
          <cell r="D333">
            <v>23000699</v>
          </cell>
          <cell r="E333">
            <v>24482449.239999998</v>
          </cell>
          <cell r="F333">
            <v>25973200.390000001</v>
          </cell>
          <cell r="G333">
            <v>27255937.829999998</v>
          </cell>
          <cell r="H333">
            <v>29004054.59</v>
          </cell>
          <cell r="I333">
            <v>31080469.59</v>
          </cell>
          <cell r="J333">
            <v>33220929.190000001</v>
          </cell>
          <cell r="K333">
            <v>35017772.869999997</v>
          </cell>
          <cell r="L333">
            <v>36645414.770000003</v>
          </cell>
          <cell r="M333">
            <v>38266846.789999999</v>
          </cell>
          <cell r="N333">
            <v>39892238.810000002</v>
          </cell>
          <cell r="O333">
            <v>41546425.579999998</v>
          </cell>
        </row>
        <row r="334">
          <cell r="A334" t="str">
            <v>2170.00.366</v>
          </cell>
          <cell r="B334" t="str">
            <v>General Sunk Plant - Unregulated</v>
          </cell>
          <cell r="C334">
            <v>100173.66</v>
          </cell>
          <cell r="D334">
            <v>147439</v>
          </cell>
          <cell r="E334">
            <v>147439</v>
          </cell>
          <cell r="F334">
            <v>147439</v>
          </cell>
          <cell r="G334">
            <v>147439</v>
          </cell>
          <cell r="H334">
            <v>147439</v>
          </cell>
          <cell r="I334">
            <v>147439</v>
          </cell>
          <cell r="J334">
            <v>147439</v>
          </cell>
          <cell r="K334">
            <v>147439</v>
          </cell>
          <cell r="L334">
            <v>147439</v>
          </cell>
          <cell r="M334">
            <v>147439</v>
          </cell>
          <cell r="N334">
            <v>147439</v>
          </cell>
          <cell r="O334">
            <v>147439</v>
          </cell>
        </row>
        <row r="335">
          <cell r="A335" t="str">
            <v>2170.00.367</v>
          </cell>
          <cell r="B335" t="str">
            <v>General Incremental Plant - Unregulated</v>
          </cell>
          <cell r="C335">
            <v>39966.339999999997</v>
          </cell>
          <cell r="D335">
            <v>0</v>
          </cell>
          <cell r="E335">
            <v>15981</v>
          </cell>
          <cell r="F335">
            <v>24836</v>
          </cell>
          <cell r="G335">
            <v>31736</v>
          </cell>
          <cell r="H335">
            <v>38636</v>
          </cell>
          <cell r="I335">
            <v>45536</v>
          </cell>
          <cell r="J335">
            <v>59340</v>
          </cell>
          <cell r="K335">
            <v>66240</v>
          </cell>
          <cell r="L335">
            <v>73140</v>
          </cell>
          <cell r="M335">
            <v>80040</v>
          </cell>
          <cell r="N335">
            <v>86940</v>
          </cell>
          <cell r="O335">
            <v>93840</v>
          </cell>
        </row>
        <row r="336">
          <cell r="A336" t="str">
            <v>2170.00.370</v>
          </cell>
          <cell r="B336" t="str">
            <v>Total Gross General Plant - Unregulated</v>
          </cell>
          <cell r="C336">
            <v>140140</v>
          </cell>
          <cell r="D336">
            <v>147439</v>
          </cell>
          <cell r="E336">
            <v>163420</v>
          </cell>
          <cell r="F336">
            <v>172275</v>
          </cell>
          <cell r="G336">
            <v>179175</v>
          </cell>
          <cell r="H336">
            <v>186075</v>
          </cell>
          <cell r="I336">
            <v>192975</v>
          </cell>
          <cell r="J336">
            <v>206779</v>
          </cell>
          <cell r="K336">
            <v>213679</v>
          </cell>
          <cell r="L336">
            <v>220579</v>
          </cell>
          <cell r="M336">
            <v>227479</v>
          </cell>
          <cell r="N336">
            <v>234379</v>
          </cell>
          <cell r="O336">
            <v>241279</v>
          </cell>
        </row>
        <row r="337">
          <cell r="A337" t="str">
            <v>2170.00.450</v>
          </cell>
          <cell r="B337" t="str">
            <v>Non GRC Plant Adjustment</v>
          </cell>
          <cell r="C337">
            <v>29245</v>
          </cell>
          <cell r="D337">
            <v>14190</v>
          </cell>
          <cell r="E337">
            <v>14190</v>
          </cell>
          <cell r="F337">
            <v>14190</v>
          </cell>
          <cell r="G337">
            <v>14190</v>
          </cell>
          <cell r="H337">
            <v>14190</v>
          </cell>
          <cell r="I337">
            <v>14190</v>
          </cell>
          <cell r="J337">
            <v>14190</v>
          </cell>
          <cell r="K337">
            <v>14190</v>
          </cell>
          <cell r="L337">
            <v>14190</v>
          </cell>
          <cell r="M337">
            <v>14190</v>
          </cell>
          <cell r="N337">
            <v>14190</v>
          </cell>
          <cell r="O337">
            <v>14190</v>
          </cell>
        </row>
        <row r="338">
          <cell r="A338" t="str">
            <v>2170.01.000</v>
          </cell>
          <cell r="B338" t="str">
            <v>Plant Additions: Transfer from CWIP</v>
          </cell>
          <cell r="C338">
            <v>1225196.25</v>
          </cell>
          <cell r="D338">
            <v>635742</v>
          </cell>
          <cell r="E338">
            <v>1762731.45</v>
          </cell>
          <cell r="F338">
            <v>2117661.59</v>
          </cell>
          <cell r="G338">
            <v>1622958.51</v>
          </cell>
          <cell r="H338">
            <v>2056983.31</v>
          </cell>
          <cell r="I338">
            <v>2391322.1800000002</v>
          </cell>
          <cell r="J338">
            <v>2468396.79</v>
          </cell>
          <cell r="K338">
            <v>2122427.41</v>
          </cell>
          <cell r="L338">
            <v>1959598.56</v>
          </cell>
          <cell r="M338">
            <v>1959890.23</v>
          </cell>
          <cell r="N338">
            <v>1970482.51</v>
          </cell>
          <cell r="O338">
            <v>2006040.4</v>
          </cell>
        </row>
        <row r="339">
          <cell r="A339" t="str">
            <v>2170.01.021</v>
          </cell>
          <cell r="B339" t="str">
            <v>Add from CWIP: Incremental Plant</v>
          </cell>
          <cell r="C339">
            <v>1080187</v>
          </cell>
          <cell r="D339">
            <v>1238090</v>
          </cell>
          <cell r="E339">
            <v>1746750.45</v>
          </cell>
          <cell r="F339">
            <v>2108806.59</v>
          </cell>
          <cell r="G339">
            <v>1616058.51</v>
          </cell>
          <cell r="H339">
            <v>2050083.31</v>
          </cell>
          <cell r="I339">
            <v>2384422.1800000002</v>
          </cell>
          <cell r="J339">
            <v>2454592.79</v>
          </cell>
          <cell r="K339">
            <v>2115527.41</v>
          </cell>
          <cell r="L339">
            <v>1952698.56</v>
          </cell>
          <cell r="M339">
            <v>1952990.23</v>
          </cell>
          <cell r="N339">
            <v>1963582.51</v>
          </cell>
          <cell r="O339">
            <v>1999140.4</v>
          </cell>
        </row>
        <row r="340">
          <cell r="A340" t="str">
            <v>2170.01.367</v>
          </cell>
          <cell r="B340" t="str">
            <v>Add from CWIP: General Incremenal Plant - Unregulated</v>
          </cell>
          <cell r="C340">
            <v>25267.25</v>
          </cell>
          <cell r="D340">
            <v>3187</v>
          </cell>
          <cell r="E340">
            <v>15981</v>
          </cell>
          <cell r="F340">
            <v>8855</v>
          </cell>
          <cell r="G340">
            <v>6900</v>
          </cell>
          <cell r="H340">
            <v>6900</v>
          </cell>
          <cell r="I340">
            <v>6900</v>
          </cell>
          <cell r="J340">
            <v>13804</v>
          </cell>
          <cell r="K340">
            <v>6900</v>
          </cell>
          <cell r="L340">
            <v>6900</v>
          </cell>
          <cell r="M340">
            <v>6900</v>
          </cell>
          <cell r="N340">
            <v>6900</v>
          </cell>
          <cell r="O340">
            <v>6900</v>
          </cell>
        </row>
        <row r="341">
          <cell r="A341" t="str">
            <v>2170.01.370</v>
          </cell>
          <cell r="B341" t="str">
            <v>Total General Add from CWIP - Unregulated</v>
          </cell>
          <cell r="C341">
            <v>25267.25</v>
          </cell>
          <cell r="D341">
            <v>3187</v>
          </cell>
          <cell r="E341">
            <v>15981</v>
          </cell>
          <cell r="F341">
            <v>8855</v>
          </cell>
          <cell r="G341">
            <v>6900</v>
          </cell>
          <cell r="H341">
            <v>6900</v>
          </cell>
          <cell r="I341">
            <v>6900</v>
          </cell>
          <cell r="J341">
            <v>13804</v>
          </cell>
          <cell r="K341">
            <v>6900</v>
          </cell>
          <cell r="L341">
            <v>6900</v>
          </cell>
          <cell r="M341">
            <v>6900</v>
          </cell>
          <cell r="N341">
            <v>6900</v>
          </cell>
          <cell r="O341">
            <v>6900</v>
          </cell>
        </row>
        <row r="342">
          <cell r="A342" t="str">
            <v>2170.01.450</v>
          </cell>
          <cell r="B342" t="str">
            <v>Add from CWIP: Non GRC Plant Adjustments</v>
          </cell>
          <cell r="C342">
            <v>119742</v>
          </cell>
          <cell r="D342">
            <v>-605535</v>
          </cell>
          <cell r="E342">
            <v>0</v>
          </cell>
          <cell r="F342">
            <v>0</v>
          </cell>
          <cell r="G342">
            <v>0</v>
          </cell>
          <cell r="H342">
            <v>0</v>
          </cell>
          <cell r="I342">
            <v>0</v>
          </cell>
          <cell r="J342">
            <v>0</v>
          </cell>
          <cell r="K342">
            <v>0</v>
          </cell>
          <cell r="L342">
            <v>0</v>
          </cell>
          <cell r="M342">
            <v>0</v>
          </cell>
          <cell r="N342">
            <v>0</v>
          </cell>
          <cell r="O342">
            <v>0</v>
          </cell>
        </row>
        <row r="343">
          <cell r="A343" t="str">
            <v>2170.03.000</v>
          </cell>
          <cell r="B343" t="str">
            <v>Gross Retirements</v>
          </cell>
          <cell r="C343">
            <v>153006.25</v>
          </cell>
          <cell r="D343">
            <v>-227120</v>
          </cell>
          <cell r="E343">
            <v>265000.21000000002</v>
          </cell>
          <cell r="F343">
            <v>618055.43000000005</v>
          </cell>
          <cell r="G343">
            <v>333321.07</v>
          </cell>
          <cell r="H343">
            <v>301966.53999999998</v>
          </cell>
          <cell r="I343">
            <v>308007.17</v>
          </cell>
          <cell r="J343">
            <v>314133.2</v>
          </cell>
          <cell r="K343">
            <v>318683.71999999997</v>
          </cell>
          <cell r="L343">
            <v>325056.65999999997</v>
          </cell>
          <cell r="M343">
            <v>331558.21000000002</v>
          </cell>
          <cell r="N343">
            <v>338190.5</v>
          </cell>
          <cell r="O343">
            <v>344953.63</v>
          </cell>
        </row>
        <row r="344">
          <cell r="A344" t="str">
            <v>2170.03.011</v>
          </cell>
          <cell r="B344" t="str">
            <v>Gross Retirements: Sunk Plant</v>
          </cell>
          <cell r="C344">
            <v>-2490461</v>
          </cell>
          <cell r="D344">
            <v>383110</v>
          </cell>
          <cell r="E344">
            <v>265000.21000000002</v>
          </cell>
          <cell r="F344">
            <v>618055.43000000005</v>
          </cell>
          <cell r="G344">
            <v>333321.07</v>
          </cell>
          <cell r="H344">
            <v>301966.53999999998</v>
          </cell>
          <cell r="I344">
            <v>308007.17</v>
          </cell>
          <cell r="J344">
            <v>314133.2</v>
          </cell>
          <cell r="K344">
            <v>318683.71999999997</v>
          </cell>
          <cell r="L344">
            <v>325056.65999999997</v>
          </cell>
          <cell r="M344">
            <v>331558.21000000002</v>
          </cell>
          <cell r="N344">
            <v>338190.5</v>
          </cell>
          <cell r="O344">
            <v>344953.63</v>
          </cell>
        </row>
        <row r="345">
          <cell r="A345" t="str">
            <v>2170.03.021</v>
          </cell>
          <cell r="B345" t="str">
            <v>Gross Retirements: Incremental Plant</v>
          </cell>
          <cell r="C345">
            <v>2612837</v>
          </cell>
          <cell r="D345">
            <v>-15638</v>
          </cell>
          <cell r="E345">
            <v>0</v>
          </cell>
          <cell r="F345">
            <v>0</v>
          </cell>
          <cell r="G345">
            <v>0</v>
          </cell>
          <cell r="H345">
            <v>0</v>
          </cell>
          <cell r="I345">
            <v>0</v>
          </cell>
          <cell r="J345">
            <v>0</v>
          </cell>
          <cell r="K345">
            <v>0</v>
          </cell>
          <cell r="L345">
            <v>0</v>
          </cell>
          <cell r="M345">
            <v>0</v>
          </cell>
          <cell r="N345">
            <v>0</v>
          </cell>
          <cell r="O345">
            <v>0</v>
          </cell>
        </row>
        <row r="346">
          <cell r="A346" t="str">
            <v>2170.03.100</v>
          </cell>
          <cell r="B346" t="str">
            <v>Total  Gross Retirements</v>
          </cell>
          <cell r="C346">
            <v>122376</v>
          </cell>
          <cell r="D346">
            <v>367472</v>
          </cell>
          <cell r="E346">
            <v>265000.21000000002</v>
          </cell>
          <cell r="F346">
            <v>618055.43000000005</v>
          </cell>
          <cell r="G346">
            <v>333321.07</v>
          </cell>
          <cell r="H346">
            <v>301966.53999999998</v>
          </cell>
          <cell r="I346">
            <v>308007.17</v>
          </cell>
          <cell r="J346">
            <v>314133.2</v>
          </cell>
          <cell r="K346">
            <v>318683.71999999997</v>
          </cell>
          <cell r="L346">
            <v>325056.65999999997</v>
          </cell>
          <cell r="M346">
            <v>331558.21000000002</v>
          </cell>
          <cell r="N346">
            <v>338190.5</v>
          </cell>
          <cell r="O346">
            <v>344953.63</v>
          </cell>
        </row>
        <row r="347">
          <cell r="A347" t="str">
            <v>2170.03.366</v>
          </cell>
          <cell r="B347" t="str">
            <v>Gross Retirements: General Sunk Plant - Unregulated</v>
          </cell>
          <cell r="C347">
            <v>-114715.66</v>
          </cell>
          <cell r="D347">
            <v>-47265.34</v>
          </cell>
          <cell r="E347">
            <v>0</v>
          </cell>
          <cell r="F347">
            <v>0</v>
          </cell>
          <cell r="G347">
            <v>0</v>
          </cell>
          <cell r="H347">
            <v>0</v>
          </cell>
          <cell r="I347">
            <v>0</v>
          </cell>
          <cell r="J347">
            <v>0</v>
          </cell>
          <cell r="K347">
            <v>0</v>
          </cell>
          <cell r="L347">
            <v>0</v>
          </cell>
          <cell r="M347">
            <v>0</v>
          </cell>
          <cell r="N347">
            <v>0</v>
          </cell>
          <cell r="O347">
            <v>0</v>
          </cell>
        </row>
        <row r="348">
          <cell r="A348" t="str">
            <v>2170.03.367</v>
          </cell>
          <cell r="B348" t="str">
            <v>Gross Retirements: General Incremental Plant - Unregulated</v>
          </cell>
          <cell r="C348">
            <v>54848.91</v>
          </cell>
          <cell r="D348">
            <v>43153.34</v>
          </cell>
          <cell r="E348">
            <v>0</v>
          </cell>
          <cell r="F348">
            <v>0</v>
          </cell>
          <cell r="G348">
            <v>0</v>
          </cell>
          <cell r="H348">
            <v>0</v>
          </cell>
          <cell r="I348">
            <v>0</v>
          </cell>
          <cell r="J348">
            <v>0</v>
          </cell>
          <cell r="K348">
            <v>0</v>
          </cell>
          <cell r="L348">
            <v>0</v>
          </cell>
          <cell r="M348">
            <v>0</v>
          </cell>
          <cell r="N348">
            <v>0</v>
          </cell>
          <cell r="O348">
            <v>0</v>
          </cell>
        </row>
        <row r="349">
          <cell r="A349" t="str">
            <v>2170.03.370</v>
          </cell>
          <cell r="B349" t="str">
            <v>Total General Gross Retirements - Unregulated</v>
          </cell>
          <cell r="C349">
            <v>-59866.75</v>
          </cell>
          <cell r="D349">
            <v>-4112</v>
          </cell>
          <cell r="E349">
            <v>0</v>
          </cell>
          <cell r="F349">
            <v>0</v>
          </cell>
          <cell r="G349">
            <v>0</v>
          </cell>
          <cell r="H349">
            <v>0</v>
          </cell>
          <cell r="I349">
            <v>0</v>
          </cell>
          <cell r="J349">
            <v>0</v>
          </cell>
          <cell r="K349">
            <v>0</v>
          </cell>
          <cell r="L349">
            <v>0</v>
          </cell>
          <cell r="M349">
            <v>0</v>
          </cell>
          <cell r="N349">
            <v>0</v>
          </cell>
          <cell r="O349">
            <v>0</v>
          </cell>
        </row>
        <row r="350">
          <cell r="A350" t="str">
            <v>2170.03.450</v>
          </cell>
          <cell r="B350" t="str">
            <v>Gross Retirements: Non GRC Plant Adjustments</v>
          </cell>
          <cell r="C350">
            <v>90497</v>
          </cell>
          <cell r="D350">
            <v>-590480</v>
          </cell>
          <cell r="E350">
            <v>0</v>
          </cell>
          <cell r="F350">
            <v>0</v>
          </cell>
          <cell r="G350">
            <v>0</v>
          </cell>
          <cell r="H350">
            <v>0</v>
          </cell>
          <cell r="I350">
            <v>0</v>
          </cell>
          <cell r="J350">
            <v>0</v>
          </cell>
          <cell r="K350">
            <v>0</v>
          </cell>
          <cell r="L350">
            <v>0</v>
          </cell>
          <cell r="M350">
            <v>0</v>
          </cell>
          <cell r="N350">
            <v>0</v>
          </cell>
          <cell r="O350">
            <v>0</v>
          </cell>
        </row>
        <row r="351">
          <cell r="A351" t="str">
            <v>2175.00.000</v>
          </cell>
          <cell r="B351" t="str">
            <v>Beginning Plant Balance</v>
          </cell>
          <cell r="C351">
            <v>21227276</v>
          </cell>
          <cell r="D351">
            <v>22299466</v>
          </cell>
          <cell r="E351">
            <v>23162328</v>
          </cell>
          <cell r="F351">
            <v>24660059.239999998</v>
          </cell>
          <cell r="G351">
            <v>26159665.390000001</v>
          </cell>
          <cell r="H351">
            <v>27449302.829999998</v>
          </cell>
          <cell r="I351">
            <v>29204319.59</v>
          </cell>
          <cell r="J351">
            <v>31287634.59</v>
          </cell>
          <cell r="K351">
            <v>33441898.190000001</v>
          </cell>
          <cell r="L351">
            <v>35245641.869999997</v>
          </cell>
          <cell r="M351">
            <v>36880183.770000003</v>
          </cell>
          <cell r="N351">
            <v>38508515.789999999</v>
          </cell>
          <cell r="O351">
            <v>40140807.810000002</v>
          </cell>
        </row>
        <row r="352">
          <cell r="A352" t="str">
            <v>2180.00.000</v>
          </cell>
          <cell r="B352" t="str">
            <v>Construction Work in Progress</v>
          </cell>
          <cell r="C352">
            <v>645412</v>
          </cell>
          <cell r="D352">
            <v>1381470</v>
          </cell>
          <cell r="E352">
            <v>1037153.79</v>
          </cell>
          <cell r="F352">
            <v>907655.69</v>
          </cell>
          <cell r="G352">
            <v>1331466.8500000001</v>
          </cell>
          <cell r="H352">
            <v>1413496.81</v>
          </cell>
          <cell r="I352">
            <v>1186409.72</v>
          </cell>
          <cell r="J352">
            <v>802993.44</v>
          </cell>
          <cell r="K352">
            <v>765809.25</v>
          </cell>
          <cell r="L352">
            <v>801505.73</v>
          </cell>
          <cell r="M352">
            <v>803709.57</v>
          </cell>
          <cell r="N352">
            <v>809534.14</v>
          </cell>
          <cell r="O352">
            <v>825929.44</v>
          </cell>
        </row>
        <row r="353">
          <cell r="A353" t="str">
            <v>2180.00.021</v>
          </cell>
          <cell r="B353" t="str">
            <v>CWIP:  Incremental Plant</v>
          </cell>
          <cell r="C353">
            <v>511636</v>
          </cell>
          <cell r="D353">
            <v>1186305</v>
          </cell>
          <cell r="E353">
            <v>1037153.79</v>
          </cell>
          <cell r="F353">
            <v>907655.69</v>
          </cell>
          <cell r="G353">
            <v>1331466.8500000001</v>
          </cell>
          <cell r="H353">
            <v>1413496.81</v>
          </cell>
          <cell r="I353">
            <v>1186409.72</v>
          </cell>
          <cell r="J353">
            <v>802993.44</v>
          </cell>
          <cell r="K353">
            <v>765809.25</v>
          </cell>
          <cell r="L353">
            <v>801505.73</v>
          </cell>
          <cell r="M353">
            <v>803709.57</v>
          </cell>
          <cell r="N353">
            <v>809534.14</v>
          </cell>
          <cell r="O353">
            <v>825929.44</v>
          </cell>
        </row>
        <row r="354">
          <cell r="A354" t="str">
            <v>2180.00.100</v>
          </cell>
          <cell r="B354" t="str">
            <v>CWIP: Total  Plant</v>
          </cell>
          <cell r="C354">
            <v>511636</v>
          </cell>
          <cell r="D354">
            <v>1186305</v>
          </cell>
          <cell r="E354">
            <v>1037153.79</v>
          </cell>
          <cell r="F354">
            <v>907655.69</v>
          </cell>
          <cell r="G354">
            <v>1331466.8500000001</v>
          </cell>
          <cell r="H354">
            <v>1413496.81</v>
          </cell>
          <cell r="I354">
            <v>1186409.72</v>
          </cell>
          <cell r="J354">
            <v>802993.44</v>
          </cell>
          <cell r="K354">
            <v>765809.25</v>
          </cell>
          <cell r="L354">
            <v>801505.73</v>
          </cell>
          <cell r="M354">
            <v>803709.57</v>
          </cell>
          <cell r="N354">
            <v>809534.14</v>
          </cell>
          <cell r="O354">
            <v>825929.44</v>
          </cell>
        </row>
        <row r="355">
          <cell r="A355" t="str">
            <v>2180.00.367</v>
          </cell>
          <cell r="B355" t="str">
            <v>CWIP: General Incremental Plant - Unregulated</v>
          </cell>
          <cell r="C355">
            <v>12268</v>
          </cell>
          <cell r="D355">
            <v>9081</v>
          </cell>
          <cell r="E355">
            <v>0</v>
          </cell>
          <cell r="F355">
            <v>0</v>
          </cell>
          <cell r="G355">
            <v>0</v>
          </cell>
          <cell r="H355">
            <v>0</v>
          </cell>
          <cell r="I355">
            <v>0</v>
          </cell>
          <cell r="J355">
            <v>0</v>
          </cell>
          <cell r="K355">
            <v>0</v>
          </cell>
          <cell r="L355">
            <v>0</v>
          </cell>
          <cell r="M355">
            <v>0</v>
          </cell>
          <cell r="N355">
            <v>0</v>
          </cell>
          <cell r="O355">
            <v>0</v>
          </cell>
        </row>
        <row r="356">
          <cell r="A356" t="str">
            <v>2180.00.450</v>
          </cell>
          <cell r="B356" t="str">
            <v>CWIP: Non GRC CWIP Adjustment</v>
          </cell>
          <cell r="C356">
            <v>121508</v>
          </cell>
          <cell r="D356">
            <v>186084</v>
          </cell>
          <cell r="E356">
            <v>0</v>
          </cell>
          <cell r="F356">
            <v>0</v>
          </cell>
          <cell r="G356">
            <v>0</v>
          </cell>
          <cell r="H356">
            <v>0</v>
          </cell>
          <cell r="I356">
            <v>0</v>
          </cell>
          <cell r="J356">
            <v>0</v>
          </cell>
          <cell r="K356">
            <v>0</v>
          </cell>
          <cell r="L356">
            <v>0</v>
          </cell>
          <cell r="M356">
            <v>0</v>
          </cell>
          <cell r="N356">
            <v>0</v>
          </cell>
          <cell r="O356">
            <v>0</v>
          </cell>
        </row>
        <row r="357">
          <cell r="A357" t="str">
            <v>2180.01.000</v>
          </cell>
          <cell r="B357" t="str">
            <v>Capital Expenditures</v>
          </cell>
          <cell r="C357">
            <v>1076460.25</v>
          </cell>
          <cell r="D357">
            <v>1844016</v>
          </cell>
          <cell r="E357">
            <v>1547266.92</v>
          </cell>
          <cell r="F357">
            <v>1930417.77</v>
          </cell>
          <cell r="G357">
            <v>1967445.94</v>
          </cell>
          <cell r="H357">
            <v>2049317.28</v>
          </cell>
          <cell r="I357">
            <v>2075769.21</v>
          </cell>
          <cell r="J357">
            <v>2022771.59</v>
          </cell>
          <cell r="K357">
            <v>2038666.71</v>
          </cell>
          <cell r="L357">
            <v>1949503.96</v>
          </cell>
          <cell r="M357">
            <v>1915144.78</v>
          </cell>
          <cell r="N357">
            <v>1928697.77</v>
          </cell>
          <cell r="O357">
            <v>1973978.91</v>
          </cell>
        </row>
        <row r="358">
          <cell r="A358" t="str">
            <v>2180.01.021</v>
          </cell>
          <cell r="B358" t="str">
            <v>CAPEX:  Incremental Plant</v>
          </cell>
          <cell r="C358">
            <v>1067717</v>
          </cell>
          <cell r="D358">
            <v>1844016</v>
          </cell>
          <cell r="E358">
            <v>1540366.92</v>
          </cell>
          <cell r="F358">
            <v>1921562.77</v>
          </cell>
          <cell r="G358">
            <v>1960545.94</v>
          </cell>
          <cell r="H358">
            <v>2042417.28</v>
          </cell>
          <cell r="I358">
            <v>2068869.21</v>
          </cell>
          <cell r="J358">
            <v>2008967.59</v>
          </cell>
          <cell r="K358">
            <v>2031766.71</v>
          </cell>
          <cell r="L358">
            <v>1942603.96</v>
          </cell>
          <cell r="M358">
            <v>1908244.78</v>
          </cell>
          <cell r="N358">
            <v>1921797.77</v>
          </cell>
          <cell r="O358">
            <v>1967078.91</v>
          </cell>
        </row>
        <row r="359">
          <cell r="A359" t="str">
            <v>2180.01.367</v>
          </cell>
          <cell r="B359" t="str">
            <v>CAPEX: General Incremental Plant - Unregulated</v>
          </cell>
          <cell r="C359">
            <v>8743.25</v>
          </cell>
          <cell r="D359">
            <v>0</v>
          </cell>
          <cell r="E359">
            <v>6900</v>
          </cell>
          <cell r="F359">
            <v>8855</v>
          </cell>
          <cell r="G359">
            <v>6900</v>
          </cell>
          <cell r="H359">
            <v>6900</v>
          </cell>
          <cell r="I359">
            <v>6900</v>
          </cell>
          <cell r="J359">
            <v>13804</v>
          </cell>
          <cell r="K359">
            <v>6900</v>
          </cell>
          <cell r="L359">
            <v>6900</v>
          </cell>
          <cell r="M359">
            <v>6900</v>
          </cell>
          <cell r="N359">
            <v>6900</v>
          </cell>
          <cell r="O359">
            <v>6900</v>
          </cell>
        </row>
        <row r="360">
          <cell r="A360" t="str">
            <v>2180.01.450</v>
          </cell>
          <cell r="B360" t="str">
            <v>CAPEX: Non GRC Adjustments</v>
          </cell>
          <cell r="C360">
            <v>0</v>
          </cell>
          <cell r="D360">
            <v>0</v>
          </cell>
          <cell r="E360">
            <v>0</v>
          </cell>
          <cell r="F360">
            <v>0</v>
          </cell>
          <cell r="G360">
            <v>0</v>
          </cell>
          <cell r="H360">
            <v>0</v>
          </cell>
          <cell r="I360">
            <v>0</v>
          </cell>
          <cell r="J360">
            <v>0</v>
          </cell>
          <cell r="K360">
            <v>0</v>
          </cell>
          <cell r="L360">
            <v>0</v>
          </cell>
          <cell r="M360">
            <v>0</v>
          </cell>
          <cell r="N360">
            <v>0</v>
          </cell>
          <cell r="O360">
            <v>0</v>
          </cell>
        </row>
        <row r="361">
          <cell r="A361" t="str">
            <v>2180.03.000</v>
          </cell>
          <cell r="B361" t="str">
            <v>CWIP Transfer to Plant Additions</v>
          </cell>
          <cell r="C361">
            <v>1019147.25</v>
          </cell>
          <cell r="D361">
            <v>1107958</v>
          </cell>
          <cell r="E361">
            <v>1963981.62</v>
          </cell>
          <cell r="F361">
            <v>2132483.16</v>
          </cell>
          <cell r="G361">
            <v>1638242.91</v>
          </cell>
          <cell r="H361">
            <v>2072722.13</v>
          </cell>
          <cell r="I361">
            <v>2401002.4900000002</v>
          </cell>
          <cell r="J361">
            <v>2478915.0499999998</v>
          </cell>
          <cell r="K361">
            <v>2135586.2000000002</v>
          </cell>
          <cell r="L361">
            <v>1975058.44</v>
          </cell>
          <cell r="M361">
            <v>1974720.59</v>
          </cell>
          <cell r="N361">
            <v>1983631.78</v>
          </cell>
          <cell r="O361">
            <v>2018451.99</v>
          </cell>
        </row>
        <row r="362">
          <cell r="A362" t="str">
            <v>2180.03.021</v>
          </cell>
          <cell r="B362" t="str">
            <v>TFR to Plant Add:  Incremental Plant</v>
          </cell>
          <cell r="C362">
            <v>1115388</v>
          </cell>
          <cell r="D362">
            <v>1169347</v>
          </cell>
          <cell r="E362">
            <v>1746750.45</v>
          </cell>
          <cell r="F362">
            <v>2108806.59</v>
          </cell>
          <cell r="G362">
            <v>1616058.51</v>
          </cell>
          <cell r="H362">
            <v>2050083.31</v>
          </cell>
          <cell r="I362">
            <v>2384422.1800000002</v>
          </cell>
          <cell r="J362">
            <v>2454592.79</v>
          </cell>
          <cell r="K362">
            <v>2115527.41</v>
          </cell>
          <cell r="L362">
            <v>1952698.56</v>
          </cell>
          <cell r="M362">
            <v>1952990.23</v>
          </cell>
          <cell r="N362">
            <v>1963582.51</v>
          </cell>
          <cell r="O362">
            <v>1999140.4</v>
          </cell>
        </row>
        <row r="363">
          <cell r="A363" t="str">
            <v>2180.03.100</v>
          </cell>
          <cell r="B363" t="str">
            <v>TFR to Plant Add: Total  Plant</v>
          </cell>
          <cell r="C363">
            <v>1115388</v>
          </cell>
          <cell r="D363">
            <v>1169347</v>
          </cell>
          <cell r="E363">
            <v>1746750.45</v>
          </cell>
          <cell r="F363">
            <v>2108806.59</v>
          </cell>
          <cell r="G363">
            <v>1616058.51</v>
          </cell>
          <cell r="H363">
            <v>2050083.31</v>
          </cell>
          <cell r="I363">
            <v>2384422.1800000002</v>
          </cell>
          <cell r="J363">
            <v>2454592.79</v>
          </cell>
          <cell r="K363">
            <v>2115527.41</v>
          </cell>
          <cell r="L363">
            <v>1952698.56</v>
          </cell>
          <cell r="M363">
            <v>1952990.23</v>
          </cell>
          <cell r="N363">
            <v>1963582.51</v>
          </cell>
          <cell r="O363">
            <v>1999140.4</v>
          </cell>
        </row>
        <row r="364">
          <cell r="A364" t="str">
            <v>2180.03.367</v>
          </cell>
          <cell r="B364" t="str">
            <v>TFR to Plant Add: General Incremental Plant - Unregulated</v>
          </cell>
          <cell r="C364">
            <v>25267.25</v>
          </cell>
          <cell r="D364">
            <v>3187</v>
          </cell>
          <cell r="E364">
            <v>15981</v>
          </cell>
          <cell r="F364">
            <v>8855</v>
          </cell>
          <cell r="G364">
            <v>6900</v>
          </cell>
          <cell r="H364">
            <v>6900</v>
          </cell>
          <cell r="I364">
            <v>6900</v>
          </cell>
          <cell r="J364">
            <v>13804</v>
          </cell>
          <cell r="K364">
            <v>6900</v>
          </cell>
          <cell r="L364">
            <v>6900</v>
          </cell>
          <cell r="M364">
            <v>6900</v>
          </cell>
          <cell r="N364">
            <v>6900</v>
          </cell>
          <cell r="O364">
            <v>6900</v>
          </cell>
        </row>
        <row r="365">
          <cell r="A365" t="str">
            <v>2180.03.450</v>
          </cell>
          <cell r="B365" t="str">
            <v>CWIP Transfer to Plant Additions</v>
          </cell>
          <cell r="C365">
            <v>-121508</v>
          </cell>
          <cell r="D365">
            <v>-64576</v>
          </cell>
          <cell r="E365">
            <v>201250.17</v>
          </cell>
          <cell r="F365">
            <v>14821.58</v>
          </cell>
          <cell r="G365">
            <v>15284.41</v>
          </cell>
          <cell r="H365">
            <v>15738.83</v>
          </cell>
          <cell r="I365">
            <v>9680.31</v>
          </cell>
          <cell r="J365">
            <v>10518.26</v>
          </cell>
          <cell r="K365">
            <v>13158.79</v>
          </cell>
          <cell r="L365">
            <v>15459.88</v>
          </cell>
          <cell r="M365">
            <v>14830.36</v>
          </cell>
          <cell r="N365">
            <v>13149.27</v>
          </cell>
          <cell r="O365">
            <v>12411.59</v>
          </cell>
        </row>
        <row r="366">
          <cell r="A366" t="str">
            <v>2180.04.000</v>
          </cell>
          <cell r="B366" t="str">
            <v>Adj. to Construction Work in Progress</v>
          </cell>
          <cell r="C366">
            <v>0</v>
          </cell>
          <cell r="D366">
            <v>0</v>
          </cell>
          <cell r="E366">
            <v>0</v>
          </cell>
          <cell r="F366">
            <v>0</v>
          </cell>
          <cell r="G366">
            <v>0</v>
          </cell>
          <cell r="H366">
            <v>0</v>
          </cell>
          <cell r="I366">
            <v>0</v>
          </cell>
          <cell r="J366">
            <v>0</v>
          </cell>
          <cell r="K366">
            <v>0</v>
          </cell>
          <cell r="L366">
            <v>0</v>
          </cell>
          <cell r="M366">
            <v>0</v>
          </cell>
          <cell r="N366">
            <v>0</v>
          </cell>
          <cell r="O366">
            <v>0</v>
          </cell>
        </row>
        <row r="367">
          <cell r="A367" t="str">
            <v>2180.04.021</v>
          </cell>
          <cell r="B367" t="str">
            <v>Adj. to CWIP:  Incremental Plant</v>
          </cell>
          <cell r="C367">
            <v>0</v>
          </cell>
          <cell r="D367">
            <v>0</v>
          </cell>
          <cell r="E367">
            <v>0</v>
          </cell>
          <cell r="F367">
            <v>0</v>
          </cell>
          <cell r="G367">
            <v>0</v>
          </cell>
          <cell r="H367">
            <v>0</v>
          </cell>
          <cell r="I367">
            <v>0</v>
          </cell>
          <cell r="J367">
            <v>0</v>
          </cell>
          <cell r="K367">
            <v>0</v>
          </cell>
          <cell r="L367">
            <v>0</v>
          </cell>
          <cell r="M367">
            <v>0</v>
          </cell>
          <cell r="N367">
            <v>0</v>
          </cell>
          <cell r="O367">
            <v>0</v>
          </cell>
        </row>
        <row r="368">
          <cell r="A368" t="str">
            <v>2180.04.450</v>
          </cell>
          <cell r="B368" t="str">
            <v>Adj. to Non GRC CWIP</v>
          </cell>
          <cell r="C368">
            <v>0</v>
          </cell>
          <cell r="D368">
            <v>0</v>
          </cell>
          <cell r="E368">
            <v>0</v>
          </cell>
          <cell r="F368">
            <v>0</v>
          </cell>
          <cell r="G368">
            <v>0</v>
          </cell>
          <cell r="H368">
            <v>0</v>
          </cell>
          <cell r="I368">
            <v>0</v>
          </cell>
          <cell r="J368">
            <v>0</v>
          </cell>
          <cell r="K368">
            <v>0</v>
          </cell>
          <cell r="L368">
            <v>0</v>
          </cell>
          <cell r="M368">
            <v>0</v>
          </cell>
          <cell r="N368">
            <v>0</v>
          </cell>
          <cell r="O368">
            <v>0</v>
          </cell>
        </row>
        <row r="369">
          <cell r="A369" t="str">
            <v>2180.08.000</v>
          </cell>
          <cell r="B369" t="str">
            <v>Total AFUDC (D&amp;E)</v>
          </cell>
          <cell r="C369">
            <v>27440</v>
          </cell>
          <cell r="D369">
            <v>0</v>
          </cell>
          <cell r="E369">
            <v>72398.490000000005</v>
          </cell>
          <cell r="F369">
            <v>72567.3</v>
          </cell>
          <cell r="G369">
            <v>94608.14</v>
          </cell>
          <cell r="H369">
            <v>105434.81</v>
          </cell>
          <cell r="I369">
            <v>98146.18</v>
          </cell>
          <cell r="J369">
            <v>72727.179999999993</v>
          </cell>
          <cell r="K369">
            <v>59735.29</v>
          </cell>
          <cell r="L369">
            <v>61250.95</v>
          </cell>
          <cell r="M369">
            <v>61779.64</v>
          </cell>
          <cell r="N369">
            <v>60758.59</v>
          </cell>
          <cell r="O369">
            <v>60868.38</v>
          </cell>
        </row>
        <row r="370">
          <cell r="A370" t="str">
            <v>2180.08.021</v>
          </cell>
          <cell r="B370" t="str">
            <v>Total AFUDC(D&amp;E):  Incremental Plant</v>
          </cell>
          <cell r="C370">
            <v>27440</v>
          </cell>
          <cell r="D370">
            <v>0</v>
          </cell>
          <cell r="E370">
            <v>57232.32</v>
          </cell>
          <cell r="F370">
            <v>57745.72</v>
          </cell>
          <cell r="G370">
            <v>79323.740000000005</v>
          </cell>
          <cell r="H370">
            <v>89695.98</v>
          </cell>
          <cell r="I370">
            <v>88465.87</v>
          </cell>
          <cell r="J370">
            <v>62208.92</v>
          </cell>
          <cell r="K370">
            <v>46576.51</v>
          </cell>
          <cell r="L370">
            <v>45791.08</v>
          </cell>
          <cell r="M370">
            <v>46949.279999999999</v>
          </cell>
          <cell r="N370">
            <v>47609.31</v>
          </cell>
          <cell r="O370">
            <v>48456.79</v>
          </cell>
        </row>
        <row r="371">
          <cell r="A371" t="str">
            <v>2180.08.100</v>
          </cell>
          <cell r="B371" t="str">
            <v>Total AFUDC(D&amp;E): Total  Plant</v>
          </cell>
          <cell r="C371">
            <v>27440</v>
          </cell>
          <cell r="D371">
            <v>0</v>
          </cell>
          <cell r="E371">
            <v>57232.32</v>
          </cell>
          <cell r="F371">
            <v>57745.72</v>
          </cell>
          <cell r="G371">
            <v>79323.740000000005</v>
          </cell>
          <cell r="H371">
            <v>89695.98</v>
          </cell>
          <cell r="I371">
            <v>88465.87</v>
          </cell>
          <cell r="J371">
            <v>62208.92</v>
          </cell>
          <cell r="K371">
            <v>46576.51</v>
          </cell>
          <cell r="L371">
            <v>45791.08</v>
          </cell>
          <cell r="M371">
            <v>46949.279999999999</v>
          </cell>
          <cell r="N371">
            <v>47609.31</v>
          </cell>
          <cell r="O371">
            <v>48456.79</v>
          </cell>
        </row>
        <row r="372">
          <cell r="A372" t="str">
            <v>2180.08.367</v>
          </cell>
          <cell r="B372" t="str">
            <v>Total AFUDC(D&amp;E): General Incremental Plant - Unregulated</v>
          </cell>
          <cell r="C372">
            <v>0</v>
          </cell>
          <cell r="D372">
            <v>0</v>
          </cell>
          <cell r="E372">
            <v>0</v>
          </cell>
          <cell r="F372">
            <v>0</v>
          </cell>
          <cell r="G372">
            <v>0</v>
          </cell>
          <cell r="H372">
            <v>0</v>
          </cell>
          <cell r="I372">
            <v>0</v>
          </cell>
          <cell r="J372">
            <v>0</v>
          </cell>
          <cell r="K372">
            <v>0</v>
          </cell>
          <cell r="L372">
            <v>0</v>
          </cell>
          <cell r="M372">
            <v>0</v>
          </cell>
          <cell r="N372">
            <v>0</v>
          </cell>
          <cell r="O372">
            <v>0</v>
          </cell>
        </row>
        <row r="373">
          <cell r="A373" t="str">
            <v>2180.08.450</v>
          </cell>
          <cell r="B373" t="str">
            <v>Total AFUDC (D&amp;E): Non GRC Adjustments</v>
          </cell>
          <cell r="C373">
            <v>0</v>
          </cell>
          <cell r="D373">
            <v>0</v>
          </cell>
          <cell r="E373">
            <v>15166.17</v>
          </cell>
          <cell r="F373">
            <v>14821.58</v>
          </cell>
          <cell r="G373">
            <v>15284.41</v>
          </cell>
          <cell r="H373">
            <v>15738.83</v>
          </cell>
          <cell r="I373">
            <v>9680.31</v>
          </cell>
          <cell r="J373">
            <v>10518.26</v>
          </cell>
          <cell r="K373">
            <v>13158.79</v>
          </cell>
          <cell r="L373">
            <v>15459.88</v>
          </cell>
          <cell r="M373">
            <v>14830.36</v>
          </cell>
          <cell r="N373">
            <v>13149.27</v>
          </cell>
          <cell r="O373">
            <v>12411.59</v>
          </cell>
        </row>
        <row r="374">
          <cell r="A374" t="str">
            <v>2185.00.000</v>
          </cell>
          <cell r="B374" t="str">
            <v>Beginning CWIP Balance</v>
          </cell>
          <cell r="C374">
            <v>560659</v>
          </cell>
          <cell r="D374">
            <v>645412</v>
          </cell>
          <cell r="E374">
            <v>1381470</v>
          </cell>
          <cell r="F374">
            <v>1037153.79</v>
          </cell>
          <cell r="G374">
            <v>907655.69</v>
          </cell>
          <cell r="H374">
            <v>1331466.8500000001</v>
          </cell>
          <cell r="I374">
            <v>1413496.81</v>
          </cell>
          <cell r="J374">
            <v>1186409.72</v>
          </cell>
          <cell r="K374">
            <v>802993.44</v>
          </cell>
          <cell r="L374">
            <v>765809.25</v>
          </cell>
          <cell r="M374">
            <v>801505.73</v>
          </cell>
          <cell r="N374">
            <v>803709.57</v>
          </cell>
          <cell r="O374">
            <v>809534.14</v>
          </cell>
        </row>
        <row r="375">
          <cell r="A375" t="str">
            <v>2190.00.000</v>
          </cell>
          <cell r="B375" t="str">
            <v>Accum. Provision for Depreciation &amp; Decommissioning</v>
          </cell>
          <cell r="C375">
            <v>14475270</v>
          </cell>
          <cell r="D375">
            <v>14985589</v>
          </cell>
          <cell r="E375">
            <v>15148080.09</v>
          </cell>
          <cell r="F375">
            <v>15427622.119999999</v>
          </cell>
          <cell r="G375">
            <v>16060599.109999999</v>
          </cell>
          <cell r="H375">
            <v>16801690.43</v>
          </cell>
          <cell r="I375">
            <v>17661655.670000002</v>
          </cell>
          <cell r="J375">
            <v>18667262.489999998</v>
          </cell>
          <cell r="K375">
            <v>19743078.309999999</v>
          </cell>
          <cell r="L375">
            <v>20900636.960000001</v>
          </cell>
          <cell r="M375">
            <v>22139501.870000001</v>
          </cell>
          <cell r="N375">
            <v>23173907.440000001</v>
          </cell>
          <cell r="O375">
            <v>24274485.77</v>
          </cell>
        </row>
        <row r="376">
          <cell r="A376" t="str">
            <v>2190.00.001</v>
          </cell>
          <cell r="B376" t="str">
            <v>Accum. Depr for Easement</v>
          </cell>
          <cell r="C376">
            <v>0</v>
          </cell>
          <cell r="D376">
            <v>0</v>
          </cell>
          <cell r="E376">
            <v>0</v>
          </cell>
          <cell r="F376">
            <v>0</v>
          </cell>
          <cell r="G376">
            <v>0</v>
          </cell>
          <cell r="H376">
            <v>0</v>
          </cell>
          <cell r="I376">
            <v>0</v>
          </cell>
          <cell r="J376">
            <v>0</v>
          </cell>
          <cell r="K376">
            <v>0</v>
          </cell>
          <cell r="L376">
            <v>0</v>
          </cell>
          <cell r="M376">
            <v>0</v>
          </cell>
          <cell r="N376">
            <v>0</v>
          </cell>
          <cell r="O376">
            <v>0</v>
          </cell>
        </row>
        <row r="377">
          <cell r="A377" t="str">
            <v>2190.00.005</v>
          </cell>
          <cell r="B377" t="str">
            <v>Accum. Dep:  Sunk Plant</v>
          </cell>
          <cell r="C377">
            <v>11913250</v>
          </cell>
          <cell r="D377">
            <v>12222987</v>
          </cell>
          <cell r="E377">
            <v>12475831.619999999</v>
          </cell>
          <cell r="F377">
            <v>12393609.32</v>
          </cell>
          <cell r="G377">
            <v>12558445.43</v>
          </cell>
          <cell r="H377">
            <v>12728513.82</v>
          </cell>
          <cell r="I377">
            <v>12843806.92</v>
          </cell>
          <cell r="J377">
            <v>12957368.17</v>
          </cell>
          <cell r="K377">
            <v>13003581.58</v>
          </cell>
          <cell r="L377">
            <v>13014252.93</v>
          </cell>
          <cell r="M377">
            <v>12989455.050000001</v>
          </cell>
          <cell r="N377">
            <v>12928128.57</v>
          </cell>
          <cell r="O377">
            <v>12829485.76</v>
          </cell>
        </row>
        <row r="378">
          <cell r="A378" t="str">
            <v>2190.00.006</v>
          </cell>
          <cell r="B378" t="str">
            <v>Accum. Dep:  Incremental Plant</v>
          </cell>
          <cell r="C378">
            <v>2089</v>
          </cell>
          <cell r="D378">
            <v>57416</v>
          </cell>
          <cell r="E378">
            <v>158205.98000000001</v>
          </cell>
          <cell r="F378">
            <v>352514.68</v>
          </cell>
          <cell r="G378">
            <v>636198.98</v>
          </cell>
          <cell r="H378">
            <v>1009920.75</v>
          </cell>
          <cell r="I378">
            <v>1532396.46</v>
          </cell>
          <cell r="J378">
            <v>2188345.73</v>
          </cell>
          <cell r="K378">
            <v>2967912.06</v>
          </cell>
          <cell r="L378">
            <v>3850079.62</v>
          </cell>
          <cell r="M378">
            <v>4833441.33</v>
          </cell>
          <cell r="N378">
            <v>5918690.0499999998</v>
          </cell>
          <cell r="O378">
            <v>7107312.8300000001</v>
          </cell>
        </row>
        <row r="379">
          <cell r="A379" t="str">
            <v>2190.00.010</v>
          </cell>
          <cell r="B379" t="str">
            <v>Accum. Dep: Total  Plant</v>
          </cell>
          <cell r="C379">
            <v>11915339</v>
          </cell>
          <cell r="D379">
            <v>12280403</v>
          </cell>
          <cell r="E379">
            <v>12634037.6</v>
          </cell>
          <cell r="F379">
            <v>12746124</v>
          </cell>
          <cell r="G379">
            <v>13194644.41</v>
          </cell>
          <cell r="H379">
            <v>13738434.58</v>
          </cell>
          <cell r="I379">
            <v>14376203.380000001</v>
          </cell>
          <cell r="J379">
            <v>15145713.890000001</v>
          </cell>
          <cell r="K379">
            <v>15971493.65</v>
          </cell>
          <cell r="L379">
            <v>16864332.550000001</v>
          </cell>
          <cell r="M379">
            <v>17822896.390000001</v>
          </cell>
          <cell r="N379">
            <v>18846818.620000001</v>
          </cell>
          <cell r="O379">
            <v>19936798.59</v>
          </cell>
        </row>
        <row r="380">
          <cell r="A380" t="str">
            <v>2190.00.051</v>
          </cell>
          <cell r="B380" t="str">
            <v>Accum. Dep: General Sunk Plant - Unregulated</v>
          </cell>
          <cell r="C380">
            <v>16586.060000000001</v>
          </cell>
          <cell r="D380">
            <v>33877</v>
          </cell>
          <cell r="E380">
            <v>44675</v>
          </cell>
          <cell r="F380">
            <v>56295</v>
          </cell>
          <cell r="G380">
            <v>68809</v>
          </cell>
          <cell r="H380">
            <v>74229</v>
          </cell>
          <cell r="I380">
            <v>80543</v>
          </cell>
          <cell r="J380">
            <v>87751</v>
          </cell>
          <cell r="K380">
            <v>95088</v>
          </cell>
          <cell r="L380">
            <v>102453</v>
          </cell>
          <cell r="M380">
            <v>109847</v>
          </cell>
          <cell r="N380">
            <v>117241</v>
          </cell>
          <cell r="O380">
            <v>124635</v>
          </cell>
        </row>
        <row r="381">
          <cell r="A381" t="str">
            <v>2190.00.052</v>
          </cell>
          <cell r="B381" t="str">
            <v>Accum. Dep: General Incremental Plant - Unregulated</v>
          </cell>
          <cell r="C381">
            <v>7447.94</v>
          </cell>
          <cell r="D381">
            <v>0</v>
          </cell>
          <cell r="E381">
            <v>3181.89</v>
          </cell>
          <cell r="F381">
            <v>6363.79</v>
          </cell>
          <cell r="G381">
            <v>9545.68</v>
          </cell>
          <cell r="H381">
            <v>12727.58</v>
          </cell>
          <cell r="I381">
            <v>15909.47</v>
          </cell>
          <cell r="J381">
            <v>19091.37</v>
          </cell>
          <cell r="K381">
            <v>22273.26</v>
          </cell>
          <cell r="L381">
            <v>25455.16</v>
          </cell>
          <cell r="M381">
            <v>28637.05</v>
          </cell>
          <cell r="N381">
            <v>31818.94</v>
          </cell>
          <cell r="O381">
            <v>35115.86</v>
          </cell>
        </row>
        <row r="382">
          <cell r="A382" t="str">
            <v>2190.00.060</v>
          </cell>
          <cell r="B382" t="str">
            <v>Accum. Dep: Total General Plant - Unregulated</v>
          </cell>
          <cell r="C382">
            <v>24034</v>
          </cell>
          <cell r="D382">
            <v>33877</v>
          </cell>
          <cell r="E382">
            <v>47856.89</v>
          </cell>
          <cell r="F382">
            <v>62658.79</v>
          </cell>
          <cell r="G382">
            <v>78354.679999999993</v>
          </cell>
          <cell r="H382">
            <v>86956.58</v>
          </cell>
          <cell r="I382">
            <v>96452.47</v>
          </cell>
          <cell r="J382">
            <v>106842.37</v>
          </cell>
          <cell r="K382">
            <v>117361.26</v>
          </cell>
          <cell r="L382">
            <v>127908.16</v>
          </cell>
          <cell r="M382">
            <v>138484.04999999999</v>
          </cell>
          <cell r="N382">
            <v>149059.94</v>
          </cell>
          <cell r="O382">
            <v>159750.85999999999</v>
          </cell>
        </row>
        <row r="383">
          <cell r="A383" t="str">
            <v>2190.00.095</v>
          </cell>
          <cell r="B383" t="str">
            <v>Accum. Dep: Non GRC Depreciation Adjustments</v>
          </cell>
          <cell r="C383">
            <v>62524</v>
          </cell>
          <cell r="D383">
            <v>-23070</v>
          </cell>
          <cell r="E383">
            <v>-23070</v>
          </cell>
          <cell r="F383">
            <v>-23070</v>
          </cell>
          <cell r="G383">
            <v>-23070</v>
          </cell>
          <cell r="H383">
            <v>-23070</v>
          </cell>
          <cell r="I383">
            <v>-23070</v>
          </cell>
          <cell r="J383">
            <v>-23070</v>
          </cell>
          <cell r="K383">
            <v>-23070</v>
          </cell>
          <cell r="L383">
            <v>-23070</v>
          </cell>
          <cell r="M383">
            <v>-23070</v>
          </cell>
          <cell r="N383">
            <v>-23070</v>
          </cell>
          <cell r="O383">
            <v>-23070</v>
          </cell>
        </row>
        <row r="384">
          <cell r="A384" t="str">
            <v>2190.00.200</v>
          </cell>
          <cell r="B384" t="str">
            <v>Accum. Decommissioning Expense</v>
          </cell>
          <cell r="C384">
            <v>2473373</v>
          </cell>
          <cell r="D384">
            <v>2694379</v>
          </cell>
          <cell r="E384">
            <v>2489255.6</v>
          </cell>
          <cell r="F384">
            <v>2641909.33</v>
          </cell>
          <cell r="G384">
            <v>2810670.01</v>
          </cell>
          <cell r="H384">
            <v>2999369.28</v>
          </cell>
          <cell r="I384">
            <v>3212069.81</v>
          </cell>
          <cell r="J384">
            <v>3437776.23</v>
          </cell>
          <cell r="K384">
            <v>3677293.4</v>
          </cell>
          <cell r="L384">
            <v>3931466.25</v>
          </cell>
          <cell r="M384">
            <v>4201191.4400000004</v>
          </cell>
          <cell r="N384">
            <v>4201098.88</v>
          </cell>
          <cell r="O384">
            <v>4201006.32</v>
          </cell>
        </row>
        <row r="385">
          <cell r="A385" t="str">
            <v>2190.01.000</v>
          </cell>
          <cell r="B385" t="str">
            <v>Depreciation &amp; Decommissioning Expense</v>
          </cell>
          <cell r="C385">
            <v>831945</v>
          </cell>
          <cell r="D385">
            <v>808137</v>
          </cell>
          <cell r="E385">
            <v>558339.81999999995</v>
          </cell>
          <cell r="F385">
            <v>1054295.69</v>
          </cell>
          <cell r="G385">
            <v>1133892.1200000001</v>
          </cell>
          <cell r="H385">
            <v>1219292.5900000001</v>
          </cell>
          <cell r="I385">
            <v>1380825.24</v>
          </cell>
          <cell r="J385">
            <v>1525354.43</v>
          </cell>
          <cell r="K385">
            <v>1581967.94</v>
          </cell>
          <cell r="L385">
            <v>1673885.87</v>
          </cell>
          <cell r="M385">
            <v>1765573.46</v>
          </cell>
          <cell r="N385">
            <v>1571705.42</v>
          </cell>
          <cell r="O385">
            <v>1648681.18</v>
          </cell>
        </row>
        <row r="386">
          <cell r="A386" t="str">
            <v>2190.01.001</v>
          </cell>
          <cell r="B386" t="str">
            <v>Dep Exp for Easement</v>
          </cell>
          <cell r="C386">
            <v>0</v>
          </cell>
          <cell r="D386">
            <v>0</v>
          </cell>
          <cell r="E386">
            <v>0</v>
          </cell>
          <cell r="F386">
            <v>0</v>
          </cell>
          <cell r="G386">
            <v>0</v>
          </cell>
          <cell r="H386">
            <v>0</v>
          </cell>
          <cell r="I386">
            <v>0</v>
          </cell>
          <cell r="J386">
            <v>0</v>
          </cell>
          <cell r="K386">
            <v>0</v>
          </cell>
          <cell r="L386">
            <v>0</v>
          </cell>
          <cell r="M386">
            <v>0</v>
          </cell>
          <cell r="N386">
            <v>0</v>
          </cell>
          <cell r="O386">
            <v>0</v>
          </cell>
        </row>
        <row r="387">
          <cell r="A387" t="str">
            <v>2190.01.005</v>
          </cell>
          <cell r="B387" t="str">
            <v>Dep Exp:  Sunk Plant</v>
          </cell>
          <cell r="C387">
            <v>714283</v>
          </cell>
          <cell r="D387">
            <v>683032</v>
          </cell>
          <cell r="E387">
            <v>648693.35</v>
          </cell>
          <cell r="F387">
            <v>692531.37</v>
          </cell>
          <cell r="G387">
            <v>665751.24</v>
          </cell>
          <cell r="H387">
            <v>648269.66</v>
          </cell>
          <cell r="I387">
            <v>636153.11</v>
          </cell>
          <cell r="J387">
            <v>633308.85</v>
          </cell>
          <cell r="K387">
            <v>552365.54</v>
          </cell>
          <cell r="L387">
            <v>526998.56999999995</v>
          </cell>
          <cell r="M387">
            <v>501910.68</v>
          </cell>
          <cell r="N387">
            <v>475973.36</v>
          </cell>
          <cell r="O387">
            <v>449460.04</v>
          </cell>
        </row>
        <row r="388">
          <cell r="A388" t="str">
            <v>2190.01.006</v>
          </cell>
          <cell r="B388" t="str">
            <v>Dep Exp:  Incremental Plant</v>
          </cell>
          <cell r="C388">
            <v>0</v>
          </cell>
          <cell r="D388">
            <v>0</v>
          </cell>
          <cell r="E388">
            <v>100789.98</v>
          </cell>
          <cell r="F388">
            <v>194308.7</v>
          </cell>
          <cell r="G388">
            <v>283684.3</v>
          </cell>
          <cell r="H388">
            <v>373721.77</v>
          </cell>
          <cell r="I388">
            <v>522475.71</v>
          </cell>
          <cell r="J388">
            <v>655949.27</v>
          </cell>
          <cell r="K388">
            <v>779566.34</v>
          </cell>
          <cell r="L388">
            <v>882167.56</v>
          </cell>
          <cell r="M388">
            <v>983361.71</v>
          </cell>
          <cell r="N388">
            <v>1085248.72</v>
          </cell>
          <cell r="O388">
            <v>1188622.77</v>
          </cell>
        </row>
        <row r="389">
          <cell r="A389" t="str">
            <v>2190.01.010</v>
          </cell>
          <cell r="B389" t="str">
            <v>Dep Exp: Total  Plant</v>
          </cell>
          <cell r="C389">
            <v>714283</v>
          </cell>
          <cell r="D389">
            <v>683032</v>
          </cell>
          <cell r="E389">
            <v>749483.33</v>
          </cell>
          <cell r="F389">
            <v>886840.07</v>
          </cell>
          <cell r="G389">
            <v>949435.55</v>
          </cell>
          <cell r="H389">
            <v>1021991.43</v>
          </cell>
          <cell r="I389">
            <v>1158628.81</v>
          </cell>
          <cell r="J389">
            <v>1289258.1100000001</v>
          </cell>
          <cell r="K389">
            <v>1331931.8799999999</v>
          </cell>
          <cell r="L389">
            <v>1409166.13</v>
          </cell>
          <cell r="M389">
            <v>1485272.39</v>
          </cell>
          <cell r="N389">
            <v>1561222.08</v>
          </cell>
          <cell r="O389">
            <v>1638082.82</v>
          </cell>
        </row>
        <row r="390">
          <cell r="A390" t="str">
            <v>2190.01.051</v>
          </cell>
          <cell r="B390" t="str">
            <v>Dep Exp: General Sunk Plant - Unregulated</v>
          </cell>
          <cell r="C390">
            <v>0</v>
          </cell>
          <cell r="D390">
            <v>0</v>
          </cell>
          <cell r="E390">
            <v>10798</v>
          </cell>
          <cell r="F390">
            <v>11620</v>
          </cell>
          <cell r="G390">
            <v>12514</v>
          </cell>
          <cell r="H390">
            <v>5420</v>
          </cell>
          <cell r="I390">
            <v>6314</v>
          </cell>
          <cell r="J390">
            <v>7208</v>
          </cell>
          <cell r="K390">
            <v>7337</v>
          </cell>
          <cell r="L390">
            <v>7365</v>
          </cell>
          <cell r="M390">
            <v>7394</v>
          </cell>
          <cell r="N390">
            <v>7394</v>
          </cell>
          <cell r="O390">
            <v>7394</v>
          </cell>
        </row>
        <row r="391">
          <cell r="A391" t="str">
            <v>2190.01.052</v>
          </cell>
          <cell r="B391" t="str">
            <v>Dep Exp: General Incremental Plant - Unregulated</v>
          </cell>
          <cell r="C391">
            <v>0</v>
          </cell>
          <cell r="D391">
            <v>0</v>
          </cell>
          <cell r="E391">
            <v>3181.89</v>
          </cell>
          <cell r="F391">
            <v>3181.89</v>
          </cell>
          <cell r="G391">
            <v>3181.89</v>
          </cell>
          <cell r="H391">
            <v>3181.89</v>
          </cell>
          <cell r="I391">
            <v>3181.89</v>
          </cell>
          <cell r="J391">
            <v>3181.89</v>
          </cell>
          <cell r="K391">
            <v>3181.89</v>
          </cell>
          <cell r="L391">
            <v>3181.89</v>
          </cell>
          <cell r="M391">
            <v>3181.89</v>
          </cell>
          <cell r="N391">
            <v>3181.89</v>
          </cell>
          <cell r="O391">
            <v>3296.92</v>
          </cell>
        </row>
        <row r="392">
          <cell r="A392" t="str">
            <v>2190.01.060</v>
          </cell>
          <cell r="B392" t="str">
            <v>Dep Exp: Total General Plant - Unregulated</v>
          </cell>
          <cell r="C392">
            <v>0</v>
          </cell>
          <cell r="D392">
            <v>0</v>
          </cell>
          <cell r="E392">
            <v>13979.89</v>
          </cell>
          <cell r="F392">
            <v>14801.89</v>
          </cell>
          <cell r="G392">
            <v>15695.89</v>
          </cell>
          <cell r="H392">
            <v>8601.89</v>
          </cell>
          <cell r="I392">
            <v>9495.89</v>
          </cell>
          <cell r="J392">
            <v>10389.89</v>
          </cell>
          <cell r="K392">
            <v>10518.89</v>
          </cell>
          <cell r="L392">
            <v>10546.89</v>
          </cell>
          <cell r="M392">
            <v>10575.89</v>
          </cell>
          <cell r="N392">
            <v>10575.89</v>
          </cell>
          <cell r="O392">
            <v>10690.92</v>
          </cell>
        </row>
        <row r="393">
          <cell r="A393" t="str">
            <v>2190.01.095</v>
          </cell>
          <cell r="B393" t="str">
            <v>Dep Exp: Non GRC Dep. Adjustments</v>
          </cell>
          <cell r="C393">
            <v>0</v>
          </cell>
          <cell r="D393">
            <v>0</v>
          </cell>
          <cell r="E393">
            <v>0</v>
          </cell>
          <cell r="F393">
            <v>0</v>
          </cell>
          <cell r="G393">
            <v>0</v>
          </cell>
          <cell r="H393">
            <v>0</v>
          </cell>
          <cell r="I393">
            <v>0</v>
          </cell>
          <cell r="J393">
            <v>0</v>
          </cell>
          <cell r="K393">
            <v>0</v>
          </cell>
          <cell r="L393">
            <v>0</v>
          </cell>
          <cell r="M393">
            <v>0</v>
          </cell>
          <cell r="N393">
            <v>0</v>
          </cell>
          <cell r="O393">
            <v>0</v>
          </cell>
        </row>
        <row r="394">
          <cell r="A394" t="str">
            <v>2190.01.200</v>
          </cell>
          <cell r="B394" t="str">
            <v>Decommissioning Expense</v>
          </cell>
          <cell r="C394">
            <v>117662</v>
          </cell>
          <cell r="D394">
            <v>125105</v>
          </cell>
          <cell r="E394">
            <v>-205123.4</v>
          </cell>
          <cell r="F394">
            <v>152653.73000000001</v>
          </cell>
          <cell r="G394">
            <v>168760.68</v>
          </cell>
          <cell r="H394">
            <v>188699.26</v>
          </cell>
          <cell r="I394">
            <v>212700.53</v>
          </cell>
          <cell r="J394">
            <v>225706.42</v>
          </cell>
          <cell r="K394">
            <v>239517.17</v>
          </cell>
          <cell r="L394">
            <v>254172.85</v>
          </cell>
          <cell r="M394">
            <v>269725.18</v>
          </cell>
          <cell r="N394">
            <v>-92.56</v>
          </cell>
          <cell r="O394">
            <v>-92.56</v>
          </cell>
        </row>
        <row r="395">
          <cell r="A395" t="str">
            <v>2190.03.000</v>
          </cell>
          <cell r="B395" t="str">
            <v>Retirements on Depreciation &amp; Decommissioning</v>
          </cell>
          <cell r="C395">
            <v>122320</v>
          </cell>
          <cell r="D395">
            <v>297818</v>
          </cell>
          <cell r="E395">
            <v>395848.73</v>
          </cell>
          <cell r="F395">
            <v>774753.66</v>
          </cell>
          <cell r="G395">
            <v>500915.14</v>
          </cell>
          <cell r="H395">
            <v>478201.26</v>
          </cell>
          <cell r="I395">
            <v>520860</v>
          </cell>
          <cell r="J395">
            <v>519747.6</v>
          </cell>
          <cell r="K395">
            <v>506152.13</v>
          </cell>
          <cell r="L395">
            <v>516327.22</v>
          </cell>
          <cell r="M395">
            <v>526708.56000000006</v>
          </cell>
          <cell r="N395">
            <v>537299.85</v>
          </cell>
          <cell r="O395">
            <v>548102.85</v>
          </cell>
        </row>
        <row r="396">
          <cell r="A396" t="str">
            <v>2190.03.001</v>
          </cell>
          <cell r="B396" t="str">
            <v>Retirements on Depreciation</v>
          </cell>
          <cell r="C396">
            <v>0</v>
          </cell>
          <cell r="D396">
            <v>0</v>
          </cell>
          <cell r="E396">
            <v>0</v>
          </cell>
          <cell r="F396">
            <v>0</v>
          </cell>
          <cell r="G396">
            <v>0</v>
          </cell>
          <cell r="H396">
            <v>0</v>
          </cell>
          <cell r="I396">
            <v>0</v>
          </cell>
          <cell r="J396">
            <v>0</v>
          </cell>
          <cell r="K396">
            <v>0</v>
          </cell>
          <cell r="L396">
            <v>0</v>
          </cell>
          <cell r="M396">
            <v>0</v>
          </cell>
          <cell r="N396">
            <v>0</v>
          </cell>
          <cell r="O396">
            <v>0</v>
          </cell>
        </row>
        <row r="397">
          <cell r="A397" t="str">
            <v>2190.03.005</v>
          </cell>
          <cell r="B397" t="str">
            <v>Retirements on Depr:  Sunk Plant</v>
          </cell>
          <cell r="C397">
            <v>398671</v>
          </cell>
          <cell r="D397">
            <v>373295</v>
          </cell>
          <cell r="E397">
            <v>395848.73</v>
          </cell>
          <cell r="F397">
            <v>774753.66</v>
          </cell>
          <cell r="G397">
            <v>500915.14</v>
          </cell>
          <cell r="H397">
            <v>478201.26</v>
          </cell>
          <cell r="I397">
            <v>520860</v>
          </cell>
          <cell r="J397">
            <v>519747.6</v>
          </cell>
          <cell r="K397">
            <v>506152.13</v>
          </cell>
          <cell r="L397">
            <v>516327.22</v>
          </cell>
          <cell r="M397">
            <v>526708.56000000006</v>
          </cell>
          <cell r="N397">
            <v>537299.85</v>
          </cell>
          <cell r="O397">
            <v>548102.85</v>
          </cell>
        </row>
        <row r="398">
          <cell r="A398" t="str">
            <v>2190.03.006</v>
          </cell>
          <cell r="B398" t="str">
            <v>Retirements on Depr: Incremental Plant</v>
          </cell>
          <cell r="C398">
            <v>84579</v>
          </cell>
          <cell r="D398">
            <v>-55327</v>
          </cell>
          <cell r="E398">
            <v>0</v>
          </cell>
          <cell r="F398">
            <v>0</v>
          </cell>
          <cell r="G398">
            <v>0</v>
          </cell>
          <cell r="H398">
            <v>0</v>
          </cell>
          <cell r="I398">
            <v>0</v>
          </cell>
          <cell r="J398">
            <v>0</v>
          </cell>
          <cell r="K398">
            <v>0</v>
          </cell>
          <cell r="L398">
            <v>0</v>
          </cell>
          <cell r="M398">
            <v>0</v>
          </cell>
          <cell r="N398">
            <v>0</v>
          </cell>
          <cell r="O398">
            <v>0</v>
          </cell>
        </row>
        <row r="399">
          <cell r="A399" t="str">
            <v>2190.03.010</v>
          </cell>
          <cell r="B399" t="str">
            <v>Retirements on Depr: Total  Plant</v>
          </cell>
          <cell r="C399">
            <v>483250</v>
          </cell>
          <cell r="D399">
            <v>317968</v>
          </cell>
          <cell r="E399">
            <v>395848.73</v>
          </cell>
          <cell r="F399">
            <v>774753.66</v>
          </cell>
          <cell r="G399">
            <v>500915.14</v>
          </cell>
          <cell r="H399">
            <v>478201.26</v>
          </cell>
          <cell r="I399">
            <v>520860</v>
          </cell>
          <cell r="J399">
            <v>519747.6</v>
          </cell>
          <cell r="K399">
            <v>506152.13</v>
          </cell>
          <cell r="L399">
            <v>516327.22</v>
          </cell>
          <cell r="M399">
            <v>526708.56000000006</v>
          </cell>
          <cell r="N399">
            <v>537299.85</v>
          </cell>
          <cell r="O399">
            <v>548102.85</v>
          </cell>
        </row>
        <row r="400">
          <cell r="A400" t="str">
            <v>2190.03.060</v>
          </cell>
          <cell r="B400" t="str">
            <v>Retirements on Depr: Total General Plant - Unregulated</v>
          </cell>
          <cell r="C400">
            <v>-42568</v>
          </cell>
          <cell r="D400">
            <v>-9843</v>
          </cell>
          <cell r="E400">
            <v>0</v>
          </cell>
          <cell r="F400">
            <v>0</v>
          </cell>
          <cell r="G400">
            <v>0</v>
          </cell>
          <cell r="H400">
            <v>0</v>
          </cell>
          <cell r="I400">
            <v>0</v>
          </cell>
          <cell r="J400">
            <v>0</v>
          </cell>
          <cell r="K400">
            <v>0</v>
          </cell>
          <cell r="L400">
            <v>0</v>
          </cell>
          <cell r="M400">
            <v>0</v>
          </cell>
          <cell r="N400">
            <v>0</v>
          </cell>
          <cell r="O400">
            <v>0</v>
          </cell>
        </row>
        <row r="401">
          <cell r="A401" t="str">
            <v>2190.03.095</v>
          </cell>
          <cell r="B401" t="str">
            <v>Retirements on Depr: Non GRC Adjustments</v>
          </cell>
          <cell r="C401">
            <v>-62524</v>
          </cell>
          <cell r="D401">
            <v>85594</v>
          </cell>
          <cell r="E401">
            <v>0</v>
          </cell>
          <cell r="F401">
            <v>0</v>
          </cell>
          <cell r="G401">
            <v>0</v>
          </cell>
          <cell r="H401">
            <v>0</v>
          </cell>
          <cell r="I401">
            <v>0</v>
          </cell>
          <cell r="J401">
            <v>0</v>
          </cell>
          <cell r="K401">
            <v>0</v>
          </cell>
          <cell r="L401">
            <v>0</v>
          </cell>
          <cell r="M401">
            <v>0</v>
          </cell>
          <cell r="N401">
            <v>0</v>
          </cell>
          <cell r="O401">
            <v>0</v>
          </cell>
        </row>
        <row r="402">
          <cell r="A402" t="str">
            <v>2190.03.200</v>
          </cell>
          <cell r="B402" t="str">
            <v>Retirement Decommissioning Costs</v>
          </cell>
          <cell r="C402">
            <v>-255838</v>
          </cell>
          <cell r="D402">
            <v>-95901</v>
          </cell>
          <cell r="E402">
            <v>0</v>
          </cell>
          <cell r="F402">
            <v>0</v>
          </cell>
          <cell r="G402">
            <v>0</v>
          </cell>
          <cell r="H402">
            <v>0</v>
          </cell>
          <cell r="I402">
            <v>0</v>
          </cell>
          <cell r="J402">
            <v>0</v>
          </cell>
          <cell r="K402">
            <v>0</v>
          </cell>
          <cell r="L402">
            <v>0</v>
          </cell>
          <cell r="M402">
            <v>0</v>
          </cell>
          <cell r="N402">
            <v>0</v>
          </cell>
          <cell r="O402">
            <v>0</v>
          </cell>
        </row>
        <row r="403">
          <cell r="A403" t="str">
            <v>2195.00.000</v>
          </cell>
          <cell r="B403" t="str">
            <v>Beg. Accum. Depreciation &amp; Decommissioning</v>
          </cell>
          <cell r="C403">
            <v>13765645</v>
          </cell>
          <cell r="D403">
            <v>14475270</v>
          </cell>
          <cell r="E403">
            <v>14985589</v>
          </cell>
          <cell r="F403">
            <v>15148080.09</v>
          </cell>
          <cell r="G403">
            <v>15427622.119999999</v>
          </cell>
          <cell r="H403">
            <v>16060599.109999999</v>
          </cell>
          <cell r="I403">
            <v>16801690.43</v>
          </cell>
          <cell r="J403">
            <v>17661655.670000002</v>
          </cell>
          <cell r="K403">
            <v>18667262.489999998</v>
          </cell>
          <cell r="L403">
            <v>19743078.309999999</v>
          </cell>
          <cell r="M403">
            <v>20900636.960000001</v>
          </cell>
          <cell r="N403">
            <v>22139501.870000001</v>
          </cell>
          <cell r="O403">
            <v>23173907.440000001</v>
          </cell>
        </row>
        <row r="404">
          <cell r="A404" t="str">
            <v>2200.00.000</v>
          </cell>
          <cell r="B404" t="str">
            <v>Net Regulated Plant</v>
          </cell>
          <cell r="C404">
            <v>8469608</v>
          </cell>
          <cell r="D404">
            <v>9558209</v>
          </cell>
          <cell r="E404">
            <v>10549132.939999999</v>
          </cell>
          <cell r="F404">
            <v>11639698.960000001</v>
          </cell>
          <cell r="G404">
            <v>12720170.58</v>
          </cell>
          <cell r="H404">
            <v>13816125.970000001</v>
          </cell>
          <cell r="I404">
            <v>14812388.640000001</v>
          </cell>
          <cell r="J404">
            <v>15577629.140000001</v>
          </cell>
          <cell r="K404">
            <v>16268372.82</v>
          </cell>
          <cell r="L404">
            <v>16781052.539999999</v>
          </cell>
          <cell r="M404">
            <v>17172723.489999998</v>
          </cell>
          <cell r="N404">
            <v>17776434.510000002</v>
          </cell>
          <cell r="O404">
            <v>18353338.25</v>
          </cell>
        </row>
        <row r="405">
          <cell r="A405" t="str">
            <v>2390.00.000</v>
          </cell>
          <cell r="B405" t="str">
            <v>Land</v>
          </cell>
          <cell r="C405">
            <v>285825</v>
          </cell>
          <cell r="D405">
            <v>300464</v>
          </cell>
          <cell r="E405">
            <v>324024</v>
          </cell>
          <cell r="F405">
            <v>360725</v>
          </cell>
          <cell r="G405">
            <v>374575</v>
          </cell>
          <cell r="H405">
            <v>387725</v>
          </cell>
          <cell r="I405">
            <v>395483</v>
          </cell>
          <cell r="J405">
            <v>397376</v>
          </cell>
          <cell r="K405">
            <v>399319</v>
          </cell>
          <cell r="L405">
            <v>401318</v>
          </cell>
          <cell r="M405">
            <v>403374</v>
          </cell>
          <cell r="N405">
            <v>405490</v>
          </cell>
          <cell r="O405">
            <v>407665</v>
          </cell>
        </row>
        <row r="406">
          <cell r="A406" t="str">
            <v>2390.00.001</v>
          </cell>
          <cell r="B406" t="str">
            <v>Existing Land</v>
          </cell>
          <cell r="C406">
            <v>285825</v>
          </cell>
          <cell r="D406">
            <v>300464</v>
          </cell>
          <cell r="E406">
            <v>300464</v>
          </cell>
          <cell r="F406">
            <v>300464</v>
          </cell>
          <cell r="G406">
            <v>300464</v>
          </cell>
          <cell r="H406">
            <v>300464</v>
          </cell>
          <cell r="I406">
            <v>300464</v>
          </cell>
          <cell r="J406">
            <v>300464</v>
          </cell>
          <cell r="K406">
            <v>300464</v>
          </cell>
          <cell r="L406">
            <v>300464</v>
          </cell>
          <cell r="M406">
            <v>300464</v>
          </cell>
          <cell r="N406">
            <v>300464</v>
          </cell>
          <cell r="O406">
            <v>300464</v>
          </cell>
        </row>
        <row r="407">
          <cell r="A407" t="str">
            <v>2390.00.002</v>
          </cell>
          <cell r="B407" t="str">
            <v>Land Additions</v>
          </cell>
          <cell r="C407">
            <v>0</v>
          </cell>
          <cell r="D407">
            <v>0</v>
          </cell>
          <cell r="E407">
            <v>23560</v>
          </cell>
          <cell r="F407">
            <v>60261</v>
          </cell>
          <cell r="G407">
            <v>74111</v>
          </cell>
          <cell r="H407">
            <v>87261</v>
          </cell>
          <cell r="I407">
            <v>95019</v>
          </cell>
          <cell r="J407">
            <v>96912</v>
          </cell>
          <cell r="K407">
            <v>98855</v>
          </cell>
          <cell r="L407">
            <v>100854</v>
          </cell>
          <cell r="M407">
            <v>102910</v>
          </cell>
          <cell r="N407">
            <v>105026</v>
          </cell>
          <cell r="O407">
            <v>107201</v>
          </cell>
        </row>
        <row r="408">
          <cell r="A408" t="str">
            <v>2390.01.000</v>
          </cell>
          <cell r="B408" t="str">
            <v>Additions to Land</v>
          </cell>
          <cell r="C408">
            <v>-21426</v>
          </cell>
          <cell r="D408">
            <v>14639</v>
          </cell>
          <cell r="E408">
            <v>23560</v>
          </cell>
          <cell r="F408">
            <v>36701</v>
          </cell>
          <cell r="G408">
            <v>13850</v>
          </cell>
          <cell r="H408">
            <v>13150</v>
          </cell>
          <cell r="I408">
            <v>7758</v>
          </cell>
          <cell r="J408">
            <v>1893</v>
          </cell>
          <cell r="K408">
            <v>1943</v>
          </cell>
          <cell r="L408">
            <v>1999</v>
          </cell>
          <cell r="M408">
            <v>2056</v>
          </cell>
          <cell r="N408">
            <v>2116</v>
          </cell>
          <cell r="O408">
            <v>2175</v>
          </cell>
        </row>
        <row r="409">
          <cell r="A409" t="str">
            <v>2460.00.000</v>
          </cell>
          <cell r="B409" t="str">
            <v>Total Investments</v>
          </cell>
          <cell r="C409">
            <v>2680179</v>
          </cell>
          <cell r="D409">
            <v>2926809</v>
          </cell>
          <cell r="E409">
            <v>2734430.77</v>
          </cell>
          <cell r="F409">
            <v>2893149.11</v>
          </cell>
          <cell r="G409">
            <v>3066613.52</v>
          </cell>
          <cell r="H409">
            <v>3258027.84</v>
          </cell>
          <cell r="I409">
            <v>3470818.92</v>
          </cell>
          <cell r="J409">
            <v>3696617.9</v>
          </cell>
          <cell r="K409">
            <v>3936227.63</v>
          </cell>
          <cell r="L409">
            <v>4190493.04</v>
          </cell>
          <cell r="M409">
            <v>4460310.78</v>
          </cell>
          <cell r="N409">
            <v>4460310.78</v>
          </cell>
          <cell r="O409">
            <v>4460310.78</v>
          </cell>
        </row>
        <row r="410">
          <cell r="A410" t="str">
            <v>2460.00.001</v>
          </cell>
          <cell r="B410" t="str">
            <v>Nuclear Decomm Trusts - Market - Q</v>
          </cell>
          <cell r="C410">
            <v>2350242</v>
          </cell>
          <cell r="D410">
            <v>2589719</v>
          </cell>
          <cell r="E410">
            <v>2393148.25</v>
          </cell>
          <cell r="F410">
            <v>2550256.5499999998</v>
          </cell>
          <cell r="G410">
            <v>2719990.31</v>
          </cell>
          <cell r="H410">
            <v>2904496.71</v>
          </cell>
          <cell r="I410">
            <v>3106073.81</v>
          </cell>
          <cell r="J410">
            <v>3320023.74</v>
          </cell>
          <cell r="K410">
            <v>3547110.2</v>
          </cell>
          <cell r="L410">
            <v>3788139.76</v>
          </cell>
          <cell r="M410">
            <v>4043968.54</v>
          </cell>
          <cell r="N410">
            <v>4043968.54</v>
          </cell>
          <cell r="O410">
            <v>4043968.54</v>
          </cell>
        </row>
        <row r="411">
          <cell r="A411" t="str">
            <v>2460.00.002</v>
          </cell>
          <cell r="B411" t="str">
            <v>Nuclear Decomm Trusts - Market - NQ</v>
          </cell>
          <cell r="C411">
            <v>179328</v>
          </cell>
          <cell r="D411">
            <v>167548</v>
          </cell>
          <cell r="E411">
            <v>171740.52</v>
          </cell>
          <cell r="F411">
            <v>173350.56</v>
          </cell>
          <cell r="G411">
            <v>177081.21</v>
          </cell>
          <cell r="H411">
            <v>183989.13</v>
          </cell>
          <cell r="I411">
            <v>195203.11</v>
          </cell>
          <cell r="J411">
            <v>207052.16</v>
          </cell>
          <cell r="K411">
            <v>219575.43</v>
          </cell>
          <cell r="L411">
            <v>232811.28</v>
          </cell>
          <cell r="M411">
            <v>246800.24</v>
          </cell>
          <cell r="N411">
            <v>246800.24</v>
          </cell>
          <cell r="O411">
            <v>246800.24</v>
          </cell>
        </row>
        <row r="412">
          <cell r="A412" t="str">
            <v>2460.00.100</v>
          </cell>
          <cell r="B412" t="str">
            <v>Nuclear Decommissioning Trusts</v>
          </cell>
          <cell r="C412">
            <v>2529570</v>
          </cell>
          <cell r="D412">
            <v>2757267</v>
          </cell>
          <cell r="E412">
            <v>2564888.77</v>
          </cell>
          <cell r="F412">
            <v>2723607.11</v>
          </cell>
          <cell r="G412">
            <v>2897071.52</v>
          </cell>
          <cell r="H412">
            <v>3088485.84</v>
          </cell>
          <cell r="I412">
            <v>3301276.92</v>
          </cell>
          <cell r="J412">
            <v>3527075.9</v>
          </cell>
          <cell r="K412">
            <v>3766685.63</v>
          </cell>
          <cell r="L412">
            <v>4020951.04</v>
          </cell>
          <cell r="M412">
            <v>4290768.78</v>
          </cell>
          <cell r="N412">
            <v>4290768.78</v>
          </cell>
          <cell r="O412">
            <v>4290768.78</v>
          </cell>
        </row>
        <row r="413">
          <cell r="A413" t="str">
            <v>2460.00.101</v>
          </cell>
          <cell r="B413" t="str">
            <v>Gas Call Hedge</v>
          </cell>
          <cell r="C413">
            <v>0</v>
          </cell>
          <cell r="D413">
            <v>0</v>
          </cell>
          <cell r="E413">
            <v>0</v>
          </cell>
          <cell r="F413">
            <v>0</v>
          </cell>
          <cell r="G413">
            <v>0</v>
          </cell>
          <cell r="H413">
            <v>0</v>
          </cell>
          <cell r="I413">
            <v>0</v>
          </cell>
          <cell r="J413">
            <v>0</v>
          </cell>
          <cell r="K413">
            <v>0</v>
          </cell>
          <cell r="L413">
            <v>0</v>
          </cell>
          <cell r="M413">
            <v>0</v>
          </cell>
          <cell r="N413">
            <v>0</v>
          </cell>
          <cell r="O413">
            <v>0</v>
          </cell>
        </row>
        <row r="414">
          <cell r="A414" t="str">
            <v>2460.00.102</v>
          </cell>
          <cell r="B414" t="str">
            <v>Special Decomm Funds</v>
          </cell>
          <cell r="C414">
            <v>151424</v>
          </cell>
          <cell r="D414">
            <v>164943</v>
          </cell>
          <cell r="E414">
            <v>164943</v>
          </cell>
          <cell r="F414">
            <v>164943</v>
          </cell>
          <cell r="G414">
            <v>164943</v>
          </cell>
          <cell r="H414">
            <v>164943</v>
          </cell>
          <cell r="I414">
            <v>164943</v>
          </cell>
          <cell r="J414">
            <v>164943</v>
          </cell>
          <cell r="K414">
            <v>164943</v>
          </cell>
          <cell r="L414">
            <v>164943</v>
          </cell>
          <cell r="M414">
            <v>164943</v>
          </cell>
          <cell r="N414">
            <v>164943</v>
          </cell>
          <cell r="O414">
            <v>164943</v>
          </cell>
        </row>
        <row r="415">
          <cell r="A415" t="str">
            <v>2460.00.140</v>
          </cell>
          <cell r="B415" t="str">
            <v>Other Investments</v>
          </cell>
          <cell r="C415">
            <v>-815</v>
          </cell>
          <cell r="D415">
            <v>4599</v>
          </cell>
          <cell r="E415">
            <v>4599</v>
          </cell>
          <cell r="F415">
            <v>4599</v>
          </cell>
          <cell r="G415">
            <v>4599</v>
          </cell>
          <cell r="H415">
            <v>4599</v>
          </cell>
          <cell r="I415">
            <v>4599</v>
          </cell>
          <cell r="J415">
            <v>4599</v>
          </cell>
          <cell r="K415">
            <v>4599</v>
          </cell>
          <cell r="L415">
            <v>4599</v>
          </cell>
          <cell r="M415">
            <v>4599</v>
          </cell>
          <cell r="N415">
            <v>4599</v>
          </cell>
          <cell r="O415">
            <v>4599</v>
          </cell>
        </row>
        <row r="416">
          <cell r="A416" t="str">
            <v>2470.00.001</v>
          </cell>
          <cell r="B416" t="str">
            <v>PROACT Balancing Account</v>
          </cell>
          <cell r="C416">
            <v>0</v>
          </cell>
          <cell r="D416">
            <v>0</v>
          </cell>
          <cell r="E416">
            <v>0</v>
          </cell>
          <cell r="F416">
            <v>0</v>
          </cell>
          <cell r="G416">
            <v>0</v>
          </cell>
          <cell r="H416">
            <v>0</v>
          </cell>
          <cell r="I416">
            <v>0</v>
          </cell>
          <cell r="J416">
            <v>0</v>
          </cell>
          <cell r="K416">
            <v>0</v>
          </cell>
          <cell r="L416">
            <v>0</v>
          </cell>
          <cell r="M416">
            <v>0</v>
          </cell>
          <cell r="N416">
            <v>0</v>
          </cell>
          <cell r="O416">
            <v>0</v>
          </cell>
        </row>
        <row r="417">
          <cell r="A417" t="str">
            <v>2470.00.002</v>
          </cell>
          <cell r="B417" t="str">
            <v>DSM Balancing Account</v>
          </cell>
          <cell r="C417">
            <v>0</v>
          </cell>
          <cell r="D417">
            <v>174604</v>
          </cell>
          <cell r="E417">
            <v>174604</v>
          </cell>
          <cell r="F417">
            <v>174604</v>
          </cell>
          <cell r="G417">
            <v>174604</v>
          </cell>
          <cell r="H417">
            <v>174604</v>
          </cell>
          <cell r="I417">
            <v>174604</v>
          </cell>
          <cell r="J417">
            <v>174604</v>
          </cell>
          <cell r="K417">
            <v>174604</v>
          </cell>
          <cell r="L417">
            <v>174604</v>
          </cell>
          <cell r="M417">
            <v>174604</v>
          </cell>
          <cell r="N417">
            <v>174604</v>
          </cell>
          <cell r="O417">
            <v>174604</v>
          </cell>
        </row>
        <row r="418">
          <cell r="A418" t="str">
            <v>2470.00.003</v>
          </cell>
          <cell r="B418" t="str">
            <v>Other Balancing Accounts</v>
          </cell>
          <cell r="C418">
            <v>-16985</v>
          </cell>
          <cell r="D418">
            <v>181948</v>
          </cell>
          <cell r="E418">
            <v>-104467.86</v>
          </cell>
          <cell r="F418">
            <v>32026.07</v>
          </cell>
          <cell r="G418">
            <v>93410.59</v>
          </cell>
          <cell r="H418">
            <v>141436.71</v>
          </cell>
          <cell r="I418">
            <v>189825.71</v>
          </cell>
          <cell r="J418">
            <v>157535.97</v>
          </cell>
          <cell r="K418">
            <v>111373.38</v>
          </cell>
          <cell r="L418">
            <v>66462.759999999995</v>
          </cell>
          <cell r="M418">
            <v>55110.5</v>
          </cell>
          <cell r="N418">
            <v>55110.5</v>
          </cell>
          <cell r="O418">
            <v>55110.5</v>
          </cell>
        </row>
        <row r="419">
          <cell r="A419" t="str">
            <v>2470.00.004</v>
          </cell>
          <cell r="B419" t="str">
            <v>Balancing Account Write Off</v>
          </cell>
          <cell r="C419">
            <v>0</v>
          </cell>
          <cell r="D419">
            <v>0</v>
          </cell>
          <cell r="E419">
            <v>0</v>
          </cell>
          <cell r="F419">
            <v>0</v>
          </cell>
          <cell r="G419">
            <v>0</v>
          </cell>
          <cell r="H419">
            <v>0</v>
          </cell>
          <cell r="I419">
            <v>0</v>
          </cell>
          <cell r="J419">
            <v>0</v>
          </cell>
          <cell r="K419">
            <v>0</v>
          </cell>
          <cell r="L419">
            <v>0</v>
          </cell>
          <cell r="M419">
            <v>0</v>
          </cell>
          <cell r="N419">
            <v>0</v>
          </cell>
          <cell r="O419">
            <v>0</v>
          </cell>
        </row>
        <row r="420">
          <cell r="A420" t="str">
            <v>2470.00.005</v>
          </cell>
          <cell r="B420" t="str">
            <v>Other Special Balancing Acct  Adj</v>
          </cell>
          <cell r="C420">
            <v>0</v>
          </cell>
          <cell r="D420">
            <v>0</v>
          </cell>
          <cell r="E420">
            <v>76035.520000000004</v>
          </cell>
          <cell r="F420">
            <v>152182.79</v>
          </cell>
          <cell r="G420">
            <v>101567.07</v>
          </cell>
          <cell r="H420">
            <v>55876.29</v>
          </cell>
          <cell r="I420">
            <v>-700.61</v>
          </cell>
          <cell r="J420">
            <v>-60817.19</v>
          </cell>
          <cell r="K420">
            <v>-109117.65</v>
          </cell>
          <cell r="L420">
            <v>-152263.5</v>
          </cell>
          <cell r="M420">
            <v>-194747.99</v>
          </cell>
          <cell r="N420">
            <v>-237306.47</v>
          </cell>
          <cell r="O420">
            <v>-271865.46999999997</v>
          </cell>
        </row>
        <row r="421">
          <cell r="A421" t="str">
            <v>2470.00.100</v>
          </cell>
          <cell r="B421" t="str">
            <v>Regulatory Balancing Accounts</v>
          </cell>
          <cell r="C421">
            <v>-16985</v>
          </cell>
          <cell r="D421">
            <v>356552</v>
          </cell>
          <cell r="E421">
            <v>146171.66</v>
          </cell>
          <cell r="F421">
            <v>358812.86</v>
          </cell>
          <cell r="G421">
            <v>369581.66</v>
          </cell>
          <cell r="H421">
            <v>371917</v>
          </cell>
          <cell r="I421">
            <v>363729.09</v>
          </cell>
          <cell r="J421">
            <v>271322.78000000003</v>
          </cell>
          <cell r="K421">
            <v>176859.73</v>
          </cell>
          <cell r="L421">
            <v>88803.26</v>
          </cell>
          <cell r="M421">
            <v>34966.51</v>
          </cell>
          <cell r="N421">
            <v>-7591.97</v>
          </cell>
          <cell r="O421">
            <v>-42150.97</v>
          </cell>
        </row>
        <row r="422">
          <cell r="A422" t="str">
            <v>2470.00.200</v>
          </cell>
          <cell r="B422" t="str">
            <v>Other Long-Term Assets</v>
          </cell>
          <cell r="C422">
            <v>3319195</v>
          </cell>
          <cell r="D422">
            <v>3060379</v>
          </cell>
          <cell r="E422">
            <v>3060379</v>
          </cell>
          <cell r="F422">
            <v>3060379</v>
          </cell>
          <cell r="G422">
            <v>3060379</v>
          </cell>
          <cell r="H422">
            <v>3060379</v>
          </cell>
          <cell r="I422">
            <v>3060379</v>
          </cell>
          <cell r="J422">
            <v>3060379</v>
          </cell>
          <cell r="K422">
            <v>3060379</v>
          </cell>
          <cell r="L422">
            <v>3060379</v>
          </cell>
          <cell r="M422">
            <v>3060379</v>
          </cell>
          <cell r="N422">
            <v>3060379</v>
          </cell>
          <cell r="O422">
            <v>3060379</v>
          </cell>
        </row>
        <row r="423">
          <cell r="A423" t="str">
            <v>2500.00.000</v>
          </cell>
          <cell r="B423" t="str">
            <v>Total Accounts Payable</v>
          </cell>
          <cell r="C423">
            <v>839109</v>
          </cell>
          <cell r="D423">
            <v>829406</v>
          </cell>
          <cell r="E423">
            <v>1247346.48</v>
          </cell>
          <cell r="F423">
            <v>1466272.96</v>
          </cell>
          <cell r="G423">
            <v>1768920.74</v>
          </cell>
          <cell r="H423">
            <v>1771068.45</v>
          </cell>
          <cell r="I423">
            <v>1834729.28</v>
          </cell>
          <cell r="J423">
            <v>1929828.19</v>
          </cell>
          <cell r="K423">
            <v>2039101.09</v>
          </cell>
          <cell r="L423">
            <v>2080173.5</v>
          </cell>
          <cell r="M423">
            <v>2212230.4700000002</v>
          </cell>
          <cell r="N423">
            <v>2334497.31</v>
          </cell>
          <cell r="O423">
            <v>2457281.9900000002</v>
          </cell>
        </row>
        <row r="424">
          <cell r="A424" t="str">
            <v>2500.00.001</v>
          </cell>
          <cell r="B424" t="str">
            <v>QF Accounts Payable</v>
          </cell>
          <cell r="C424">
            <v>838688</v>
          </cell>
          <cell r="D424">
            <v>829406</v>
          </cell>
          <cell r="E424">
            <v>215280.94</v>
          </cell>
          <cell r="F424">
            <v>286253.28999999998</v>
          </cell>
          <cell r="G424">
            <v>284755.96000000002</v>
          </cell>
          <cell r="H424">
            <v>233643.84</v>
          </cell>
          <cell r="I424">
            <v>208829.7</v>
          </cell>
          <cell r="J424">
            <v>200537.42</v>
          </cell>
          <cell r="K424">
            <v>210802.68</v>
          </cell>
          <cell r="L424">
            <v>218075.17</v>
          </cell>
          <cell r="M424">
            <v>224447.85</v>
          </cell>
          <cell r="N424">
            <v>228469.22</v>
          </cell>
          <cell r="O424">
            <v>232687.37</v>
          </cell>
        </row>
        <row r="425">
          <cell r="A425" t="str">
            <v>2500.00.002</v>
          </cell>
          <cell r="B425" t="str">
            <v>IU/Bilateral Accounts Payable</v>
          </cell>
          <cell r="C425">
            <v>0</v>
          </cell>
          <cell r="D425">
            <v>0</v>
          </cell>
          <cell r="E425">
            <v>59415.75</v>
          </cell>
          <cell r="F425">
            <v>108413.22</v>
          </cell>
          <cell r="G425">
            <v>114558.82</v>
          </cell>
          <cell r="H425">
            <v>105283.86</v>
          </cell>
          <cell r="I425">
            <v>96855.79</v>
          </cell>
          <cell r="J425">
            <v>94166.93</v>
          </cell>
          <cell r="K425">
            <v>136181.63</v>
          </cell>
          <cell r="L425">
            <v>197990.85</v>
          </cell>
          <cell r="M425">
            <v>213675.14</v>
          </cell>
          <cell r="N425">
            <v>221920.61</v>
          </cell>
          <cell r="O425">
            <v>230487.14</v>
          </cell>
        </row>
        <row r="426">
          <cell r="A426" t="str">
            <v>2500.00.003</v>
          </cell>
          <cell r="B426" t="str">
            <v>ISO  Payable</v>
          </cell>
          <cell r="C426">
            <v>0</v>
          </cell>
          <cell r="D426">
            <v>0</v>
          </cell>
          <cell r="E426">
            <v>27283.37</v>
          </cell>
          <cell r="F426">
            <v>31993.67</v>
          </cell>
          <cell r="G426">
            <v>31993.67</v>
          </cell>
          <cell r="H426">
            <v>31993.67</v>
          </cell>
          <cell r="I426">
            <v>31993.67</v>
          </cell>
          <cell r="J426">
            <v>31993.67</v>
          </cell>
          <cell r="K426">
            <v>31993.67</v>
          </cell>
          <cell r="L426">
            <v>31993.67</v>
          </cell>
          <cell r="M426">
            <v>31993.67</v>
          </cell>
          <cell r="N426">
            <v>31993.67</v>
          </cell>
          <cell r="O426">
            <v>31993.67</v>
          </cell>
        </row>
        <row r="427">
          <cell r="A427" t="str">
            <v>2500.00.004</v>
          </cell>
          <cell r="B427" t="str">
            <v>CDWR Expenses Payable</v>
          </cell>
          <cell r="C427">
            <v>0</v>
          </cell>
          <cell r="D427">
            <v>0</v>
          </cell>
          <cell r="E427">
            <v>217534.3</v>
          </cell>
          <cell r="F427">
            <v>292952.69</v>
          </cell>
          <cell r="G427">
            <v>277226.73</v>
          </cell>
          <cell r="H427">
            <v>250543.96</v>
          </cell>
          <cell r="I427">
            <v>236019.65</v>
          </cell>
          <cell r="J427">
            <v>232099.7</v>
          </cell>
          <cell r="K427">
            <v>179092.65</v>
          </cell>
          <cell r="L427">
            <v>41083.339999999997</v>
          </cell>
          <cell r="M427">
            <v>41083.339999999997</v>
          </cell>
          <cell r="N427">
            <v>41083.339999999997</v>
          </cell>
          <cell r="O427">
            <v>41083.339999999997</v>
          </cell>
        </row>
        <row r="428">
          <cell r="A428" t="str">
            <v>2500.00.005</v>
          </cell>
          <cell r="B428" t="str">
            <v>Property Tax Payable</v>
          </cell>
          <cell r="C428">
            <v>0</v>
          </cell>
          <cell r="D428">
            <v>0</v>
          </cell>
          <cell r="E428">
            <v>0</v>
          </cell>
          <cell r="F428">
            <v>0</v>
          </cell>
          <cell r="G428">
            <v>0</v>
          </cell>
          <cell r="H428">
            <v>0</v>
          </cell>
          <cell r="I428">
            <v>0</v>
          </cell>
          <cell r="J428">
            <v>0</v>
          </cell>
          <cell r="K428">
            <v>0</v>
          </cell>
          <cell r="L428">
            <v>0</v>
          </cell>
          <cell r="M428">
            <v>0</v>
          </cell>
          <cell r="N428">
            <v>0</v>
          </cell>
          <cell r="O428">
            <v>0</v>
          </cell>
        </row>
        <row r="429">
          <cell r="A429" t="str">
            <v>2500.00.006</v>
          </cell>
          <cell r="B429" t="str">
            <v>Deferred Payoff</v>
          </cell>
          <cell r="C429">
            <v>0</v>
          </cell>
          <cell r="D429">
            <v>0</v>
          </cell>
          <cell r="E429">
            <v>0</v>
          </cell>
          <cell r="F429">
            <v>0</v>
          </cell>
          <cell r="G429">
            <v>0</v>
          </cell>
          <cell r="H429">
            <v>0</v>
          </cell>
          <cell r="I429">
            <v>0</v>
          </cell>
          <cell r="J429">
            <v>0</v>
          </cell>
          <cell r="K429">
            <v>0</v>
          </cell>
          <cell r="L429">
            <v>0</v>
          </cell>
          <cell r="M429">
            <v>0</v>
          </cell>
          <cell r="N429">
            <v>0</v>
          </cell>
          <cell r="O429">
            <v>0</v>
          </cell>
        </row>
        <row r="430">
          <cell r="A430" t="str">
            <v>2500.00.007</v>
          </cell>
          <cell r="B430" t="str">
            <v>Deferred Payoff Adjustment</v>
          </cell>
          <cell r="C430">
            <v>0</v>
          </cell>
          <cell r="D430">
            <v>0</v>
          </cell>
          <cell r="E430">
            <v>0</v>
          </cell>
          <cell r="F430">
            <v>0</v>
          </cell>
          <cell r="G430">
            <v>0</v>
          </cell>
          <cell r="H430">
            <v>0</v>
          </cell>
          <cell r="I430">
            <v>0</v>
          </cell>
          <cell r="J430">
            <v>0</v>
          </cell>
          <cell r="K430">
            <v>0</v>
          </cell>
          <cell r="L430">
            <v>0</v>
          </cell>
          <cell r="M430">
            <v>0</v>
          </cell>
          <cell r="N430">
            <v>0</v>
          </cell>
          <cell r="O430">
            <v>0</v>
          </cell>
        </row>
        <row r="431">
          <cell r="A431" t="str">
            <v>2500.00.008</v>
          </cell>
          <cell r="B431" t="str">
            <v>Deferred Interest Payoff</v>
          </cell>
          <cell r="C431">
            <v>0</v>
          </cell>
          <cell r="D431">
            <v>0</v>
          </cell>
          <cell r="E431">
            <v>0</v>
          </cell>
          <cell r="F431">
            <v>0</v>
          </cell>
          <cell r="G431">
            <v>0</v>
          </cell>
          <cell r="H431">
            <v>0</v>
          </cell>
          <cell r="I431">
            <v>0</v>
          </cell>
          <cell r="J431">
            <v>0</v>
          </cell>
          <cell r="K431">
            <v>0</v>
          </cell>
          <cell r="L431">
            <v>0</v>
          </cell>
          <cell r="M431">
            <v>0</v>
          </cell>
          <cell r="N431">
            <v>0</v>
          </cell>
          <cell r="O431">
            <v>0</v>
          </cell>
        </row>
        <row r="432">
          <cell r="A432" t="str">
            <v>2500.00.009</v>
          </cell>
          <cell r="B432" t="str">
            <v>Nuclear Decomm Payable</v>
          </cell>
          <cell r="C432">
            <v>0</v>
          </cell>
          <cell r="D432">
            <v>0</v>
          </cell>
          <cell r="E432">
            <v>3468.89</v>
          </cell>
          <cell r="F432">
            <v>3468.89</v>
          </cell>
          <cell r="G432">
            <v>3468.89</v>
          </cell>
          <cell r="H432">
            <v>3468.89</v>
          </cell>
          <cell r="I432">
            <v>3468.89</v>
          </cell>
          <cell r="J432">
            <v>3468.89</v>
          </cell>
          <cell r="K432">
            <v>3468.89</v>
          </cell>
          <cell r="L432">
            <v>3468.89</v>
          </cell>
          <cell r="M432">
            <v>3468.89</v>
          </cell>
          <cell r="N432">
            <v>3468.89</v>
          </cell>
          <cell r="O432">
            <v>3468.89</v>
          </cell>
        </row>
        <row r="433">
          <cell r="A433" t="str">
            <v>2500.00.011</v>
          </cell>
          <cell r="B433" t="str">
            <v>Payable to Mission and EIX</v>
          </cell>
          <cell r="C433">
            <v>421</v>
          </cell>
          <cell r="D433">
            <v>0</v>
          </cell>
          <cell r="E433">
            <v>0</v>
          </cell>
          <cell r="F433">
            <v>0</v>
          </cell>
          <cell r="G433">
            <v>0</v>
          </cell>
          <cell r="H433">
            <v>0</v>
          </cell>
          <cell r="I433">
            <v>0</v>
          </cell>
          <cell r="J433">
            <v>0</v>
          </cell>
          <cell r="K433">
            <v>0</v>
          </cell>
          <cell r="L433">
            <v>0</v>
          </cell>
          <cell r="M433">
            <v>0</v>
          </cell>
          <cell r="N433">
            <v>0</v>
          </cell>
          <cell r="O433">
            <v>0</v>
          </cell>
        </row>
        <row r="434">
          <cell r="A434" t="str">
            <v>2500.00.012</v>
          </cell>
          <cell r="B434" t="str">
            <v>Other Accounts Payable</v>
          </cell>
          <cell r="C434">
            <v>0</v>
          </cell>
          <cell r="D434">
            <v>0</v>
          </cell>
          <cell r="E434">
            <v>15000</v>
          </cell>
          <cell r="F434">
            <v>30000</v>
          </cell>
          <cell r="G434">
            <v>45000</v>
          </cell>
          <cell r="H434">
            <v>60000</v>
          </cell>
          <cell r="I434">
            <v>75000</v>
          </cell>
          <cell r="J434">
            <v>75000</v>
          </cell>
          <cell r="K434">
            <v>75000</v>
          </cell>
          <cell r="L434">
            <v>75000</v>
          </cell>
          <cell r="M434">
            <v>75000</v>
          </cell>
          <cell r="N434">
            <v>75000</v>
          </cell>
          <cell r="O434">
            <v>75000</v>
          </cell>
        </row>
        <row r="435">
          <cell r="A435" t="str">
            <v>2500.00.013</v>
          </cell>
          <cell r="B435" t="str">
            <v>Misc. Accounts Payable</v>
          </cell>
          <cell r="C435">
            <v>0</v>
          </cell>
          <cell r="D435">
            <v>0</v>
          </cell>
          <cell r="E435">
            <v>709363.23</v>
          </cell>
          <cell r="F435">
            <v>713191.21</v>
          </cell>
          <cell r="G435">
            <v>1011916.67</v>
          </cell>
          <cell r="H435">
            <v>1086134.24</v>
          </cell>
          <cell r="I435">
            <v>1182561.5900000001</v>
          </cell>
          <cell r="J435">
            <v>1292561.5900000001</v>
          </cell>
          <cell r="K435">
            <v>1402561.59</v>
          </cell>
          <cell r="L435">
            <v>1512561.59</v>
          </cell>
          <cell r="M435">
            <v>1622561.59</v>
          </cell>
          <cell r="N435">
            <v>1732561.59</v>
          </cell>
          <cell r="O435">
            <v>1842561.59</v>
          </cell>
        </row>
        <row r="436">
          <cell r="A436" t="str">
            <v>2520.00.000</v>
          </cell>
          <cell r="B436" t="str">
            <v>Total Short-Term  Debt</v>
          </cell>
          <cell r="C436">
            <v>200000</v>
          </cell>
          <cell r="D436">
            <v>87988</v>
          </cell>
          <cell r="E436">
            <v>0</v>
          </cell>
          <cell r="F436">
            <v>230000</v>
          </cell>
          <cell r="G436">
            <v>389535</v>
          </cell>
          <cell r="H436">
            <v>389535</v>
          </cell>
          <cell r="I436">
            <v>489535</v>
          </cell>
          <cell r="J436">
            <v>291019</v>
          </cell>
          <cell r="K436">
            <v>244000</v>
          </cell>
          <cell r="L436">
            <v>198222</v>
          </cell>
          <cell r="M436">
            <v>190000</v>
          </cell>
          <cell r="N436">
            <v>190000</v>
          </cell>
          <cell r="O436">
            <v>190000</v>
          </cell>
        </row>
        <row r="437">
          <cell r="A437" t="str">
            <v>2525.00.000</v>
          </cell>
          <cell r="B437" t="str">
            <v>Total Accrued Interest</v>
          </cell>
          <cell r="C437">
            <v>106824</v>
          </cell>
          <cell r="D437">
            <v>115031</v>
          </cell>
          <cell r="E437">
            <v>46150.239999999998</v>
          </cell>
          <cell r="F437">
            <v>23848.74</v>
          </cell>
          <cell r="G437">
            <v>24142.74</v>
          </cell>
          <cell r="H437">
            <v>24142.74</v>
          </cell>
          <cell r="I437">
            <v>24142.74</v>
          </cell>
          <cell r="J437">
            <v>24142.74</v>
          </cell>
          <cell r="K437">
            <v>24142.74</v>
          </cell>
          <cell r="L437">
            <v>24142.74</v>
          </cell>
          <cell r="M437">
            <v>24142.74</v>
          </cell>
          <cell r="N437">
            <v>21663.34</v>
          </cell>
          <cell r="O437">
            <v>21663.34</v>
          </cell>
        </row>
        <row r="438">
          <cell r="A438" t="str">
            <v>2530.00.000</v>
          </cell>
          <cell r="B438" t="str">
            <v>Accrued Taxes Liab</v>
          </cell>
          <cell r="C438">
            <v>526903</v>
          </cell>
          <cell r="D438">
            <v>397605</v>
          </cell>
          <cell r="E438">
            <v>397605</v>
          </cell>
          <cell r="F438">
            <v>397605</v>
          </cell>
          <cell r="G438">
            <v>397605</v>
          </cell>
          <cell r="H438">
            <v>397605</v>
          </cell>
          <cell r="I438">
            <v>397605</v>
          </cell>
          <cell r="J438">
            <v>397605</v>
          </cell>
          <cell r="K438">
            <v>397605</v>
          </cell>
          <cell r="L438">
            <v>397605</v>
          </cell>
          <cell r="M438">
            <v>397605</v>
          </cell>
          <cell r="N438">
            <v>397605</v>
          </cell>
          <cell r="O438">
            <v>397605</v>
          </cell>
        </row>
        <row r="439">
          <cell r="A439" t="str">
            <v>2530.00.010</v>
          </cell>
          <cell r="B439" t="str">
            <v>Accrued Tax Liab - Federal</v>
          </cell>
          <cell r="C439">
            <v>475648</v>
          </cell>
          <cell r="D439">
            <v>397605</v>
          </cell>
          <cell r="E439">
            <v>397605</v>
          </cell>
          <cell r="F439">
            <v>397605</v>
          </cell>
          <cell r="G439">
            <v>397605</v>
          </cell>
          <cell r="H439">
            <v>397605</v>
          </cell>
          <cell r="I439">
            <v>397605</v>
          </cell>
          <cell r="J439">
            <v>397605</v>
          </cell>
          <cell r="K439">
            <v>397605</v>
          </cell>
          <cell r="L439">
            <v>397605</v>
          </cell>
          <cell r="M439">
            <v>397605</v>
          </cell>
          <cell r="N439">
            <v>397605</v>
          </cell>
          <cell r="O439">
            <v>397605</v>
          </cell>
        </row>
        <row r="440">
          <cell r="A440" t="str">
            <v>2530.00.015</v>
          </cell>
          <cell r="B440" t="str">
            <v>Accrued Taxes Liab - Other</v>
          </cell>
          <cell r="C440">
            <v>51255</v>
          </cell>
          <cell r="D440">
            <v>0</v>
          </cell>
          <cell r="E440">
            <v>0</v>
          </cell>
          <cell r="F440">
            <v>0</v>
          </cell>
          <cell r="G440">
            <v>0</v>
          </cell>
          <cell r="H440">
            <v>0</v>
          </cell>
          <cell r="I440">
            <v>0</v>
          </cell>
          <cell r="J440">
            <v>0</v>
          </cell>
          <cell r="K440">
            <v>0</v>
          </cell>
          <cell r="L440">
            <v>0</v>
          </cell>
          <cell r="M440">
            <v>0</v>
          </cell>
          <cell r="N440">
            <v>0</v>
          </cell>
          <cell r="O440">
            <v>0</v>
          </cell>
        </row>
        <row r="441">
          <cell r="A441" t="str">
            <v>2590.00.040</v>
          </cell>
          <cell r="B441" t="str">
            <v>Unfunded Pension Reserve - Regulated</v>
          </cell>
          <cell r="C441">
            <v>95680</v>
          </cell>
          <cell r="D441">
            <v>93787</v>
          </cell>
          <cell r="E441">
            <v>91553.33</v>
          </cell>
          <cell r="F441">
            <v>89543.54</v>
          </cell>
          <cell r="G441">
            <v>87771.7</v>
          </cell>
          <cell r="H441">
            <v>88471.88</v>
          </cell>
          <cell r="I441">
            <v>88471.88</v>
          </cell>
          <cell r="J441">
            <v>88452.09</v>
          </cell>
          <cell r="K441">
            <v>88452.09</v>
          </cell>
          <cell r="L441">
            <v>88452.09</v>
          </cell>
          <cell r="M441">
            <v>88452.09</v>
          </cell>
          <cell r="N441">
            <v>88452.09</v>
          </cell>
          <cell r="O441">
            <v>88452.09</v>
          </cell>
        </row>
        <row r="442">
          <cell r="A442" t="str">
            <v>2590.00.044</v>
          </cell>
          <cell r="B442" t="str">
            <v>Unfunded Pension Reserve - Unregulated</v>
          </cell>
          <cell r="C442">
            <v>0</v>
          </cell>
          <cell r="D442">
            <v>0</v>
          </cell>
          <cell r="E442">
            <v>0</v>
          </cell>
          <cell r="F442">
            <v>0</v>
          </cell>
          <cell r="G442">
            <v>0</v>
          </cell>
          <cell r="H442">
            <v>0</v>
          </cell>
          <cell r="I442">
            <v>0</v>
          </cell>
          <cell r="J442">
            <v>0</v>
          </cell>
          <cell r="K442">
            <v>0</v>
          </cell>
          <cell r="L442">
            <v>0</v>
          </cell>
          <cell r="M442">
            <v>0</v>
          </cell>
          <cell r="N442">
            <v>0</v>
          </cell>
          <cell r="O442">
            <v>0</v>
          </cell>
        </row>
        <row r="443">
          <cell r="A443" t="str">
            <v>2590.00.050</v>
          </cell>
          <cell r="B443" t="str">
            <v>Other Misc Current Liabilities</v>
          </cell>
          <cell r="C443">
            <v>1003723</v>
          </cell>
          <cell r="D443">
            <v>679547</v>
          </cell>
          <cell r="E443">
            <v>641428.97</v>
          </cell>
          <cell r="F443">
            <v>641956.02</v>
          </cell>
          <cell r="G443">
            <v>639372.43000000005</v>
          </cell>
          <cell r="H443">
            <v>647264.18999999994</v>
          </cell>
          <cell r="I443">
            <v>649702.16</v>
          </cell>
          <cell r="J443">
            <v>650685.38</v>
          </cell>
          <cell r="K443">
            <v>653958.14</v>
          </cell>
          <cell r="L443">
            <v>657316.30000000005</v>
          </cell>
          <cell r="M443">
            <v>660682.28</v>
          </cell>
          <cell r="N443">
            <v>661922.31999999995</v>
          </cell>
          <cell r="O443">
            <v>663312.30000000005</v>
          </cell>
        </row>
        <row r="444">
          <cell r="A444" t="str">
            <v>2590.00.080</v>
          </cell>
          <cell r="B444" t="str">
            <v>Total Customer Advances for Construction</v>
          </cell>
          <cell r="C444">
            <v>58203</v>
          </cell>
          <cell r="D444">
            <v>63052</v>
          </cell>
          <cell r="E444">
            <v>97803.59</v>
          </cell>
          <cell r="F444">
            <v>163133.01</v>
          </cell>
          <cell r="G444">
            <v>230331.36</v>
          </cell>
          <cell r="H444">
            <v>223344.11</v>
          </cell>
          <cell r="I444">
            <v>169207.24</v>
          </cell>
          <cell r="J444">
            <v>113493.51</v>
          </cell>
          <cell r="K444">
            <v>66672</v>
          </cell>
          <cell r="L444">
            <v>27112.79</v>
          </cell>
          <cell r="M444">
            <v>11529.95</v>
          </cell>
          <cell r="N444">
            <v>12281.55</v>
          </cell>
          <cell r="O444">
            <v>13040.67</v>
          </cell>
        </row>
        <row r="445">
          <cell r="A445" t="str">
            <v>2590.00.090</v>
          </cell>
          <cell r="B445" t="str">
            <v>Deferred Credits</v>
          </cell>
          <cell r="C445">
            <v>368835</v>
          </cell>
          <cell r="D445">
            <v>427867</v>
          </cell>
          <cell r="E445">
            <v>427867</v>
          </cell>
          <cell r="F445">
            <v>427867</v>
          </cell>
          <cell r="G445">
            <v>427867</v>
          </cell>
          <cell r="H445">
            <v>427867</v>
          </cell>
          <cell r="I445">
            <v>427867</v>
          </cell>
          <cell r="J445">
            <v>427867</v>
          </cell>
          <cell r="K445">
            <v>427867</v>
          </cell>
          <cell r="L445">
            <v>427867</v>
          </cell>
          <cell r="M445">
            <v>427867</v>
          </cell>
          <cell r="N445">
            <v>427867</v>
          </cell>
          <cell r="O445">
            <v>427867</v>
          </cell>
        </row>
        <row r="446">
          <cell r="A446" t="str">
            <v>2590.00.191</v>
          </cell>
          <cell r="B446" t="str">
            <v>Preferred Dividend Payable</v>
          </cell>
          <cell r="C446">
            <v>832</v>
          </cell>
          <cell r="D446">
            <v>822</v>
          </cell>
          <cell r="E446">
            <v>822</v>
          </cell>
          <cell r="F446">
            <v>822</v>
          </cell>
          <cell r="G446">
            <v>822</v>
          </cell>
          <cell r="H446">
            <v>822</v>
          </cell>
          <cell r="I446">
            <v>822</v>
          </cell>
          <cell r="J446">
            <v>822</v>
          </cell>
          <cell r="K446">
            <v>822</v>
          </cell>
          <cell r="L446">
            <v>822</v>
          </cell>
          <cell r="M446">
            <v>822</v>
          </cell>
          <cell r="N446">
            <v>822</v>
          </cell>
          <cell r="O446">
            <v>822</v>
          </cell>
        </row>
        <row r="447">
          <cell r="A447" t="str">
            <v>2770.00.000</v>
          </cell>
          <cell r="B447" t="str">
            <v>Accum. Deferred Income Taxes</v>
          </cell>
          <cell r="C447">
            <v>2158423</v>
          </cell>
          <cell r="D447">
            <v>2731014</v>
          </cell>
          <cell r="E447">
            <v>2765926.24</v>
          </cell>
          <cell r="F447">
            <v>3054514.95</v>
          </cell>
          <cell r="G447">
            <v>3150568.88</v>
          </cell>
          <cell r="H447">
            <v>3185931.52</v>
          </cell>
          <cell r="I447">
            <v>3222816.05</v>
          </cell>
          <cell r="J447">
            <v>3212708.1</v>
          </cell>
          <cell r="K447">
            <v>3247973.94</v>
          </cell>
          <cell r="L447">
            <v>3287924.32</v>
          </cell>
          <cell r="M447">
            <v>3359960.71</v>
          </cell>
          <cell r="N447">
            <v>3459130.63</v>
          </cell>
          <cell r="O447">
            <v>3584297.04</v>
          </cell>
        </row>
        <row r="448">
          <cell r="A448" t="str">
            <v>2770.00.010</v>
          </cell>
          <cell r="B448" t="str">
            <v>Accum. Def Federal Taxes - Sunk</v>
          </cell>
          <cell r="C448">
            <v>1069956</v>
          </cell>
          <cell r="D448">
            <v>1127919</v>
          </cell>
          <cell r="E448">
            <v>1077430.1299999999</v>
          </cell>
          <cell r="F448">
            <v>987364.36</v>
          </cell>
          <cell r="G448">
            <v>873982.29</v>
          </cell>
          <cell r="H448">
            <v>846962.49</v>
          </cell>
          <cell r="I448">
            <v>806263.52</v>
          </cell>
          <cell r="J448">
            <v>755045.24</v>
          </cell>
          <cell r="K448">
            <v>692972.93</v>
          </cell>
          <cell r="L448">
            <v>619867.57999999996</v>
          </cell>
          <cell r="M448">
            <v>539319.18000000005</v>
          </cell>
          <cell r="N448">
            <v>447664.74</v>
          </cell>
          <cell r="O448">
            <v>344928.74</v>
          </cell>
        </row>
        <row r="449">
          <cell r="A449" t="str">
            <v>2770.00.015</v>
          </cell>
          <cell r="B449" t="str">
            <v>Accum. Def State Taxes - Sunk</v>
          </cell>
          <cell r="C449">
            <v>-2576</v>
          </cell>
          <cell r="D449">
            <v>383794</v>
          </cell>
          <cell r="E449">
            <v>378209.52</v>
          </cell>
          <cell r="F449">
            <v>361601.34</v>
          </cell>
          <cell r="G449">
            <v>345358.86</v>
          </cell>
          <cell r="H449">
            <v>345131.56</v>
          </cell>
          <cell r="I449">
            <v>343923.26</v>
          </cell>
          <cell r="J449">
            <v>343923.26</v>
          </cell>
          <cell r="K449">
            <v>343923.26</v>
          </cell>
          <cell r="L449">
            <v>343923.26</v>
          </cell>
          <cell r="M449">
            <v>343923.26</v>
          </cell>
          <cell r="N449">
            <v>343923.26</v>
          </cell>
          <cell r="O449">
            <v>343923.26</v>
          </cell>
        </row>
        <row r="450">
          <cell r="A450" t="str">
            <v>2770.00.030</v>
          </cell>
          <cell r="B450" t="str">
            <v>Accum. Def Income Taxes - Incremental</v>
          </cell>
          <cell r="C450">
            <v>7605</v>
          </cell>
          <cell r="D450">
            <v>195738</v>
          </cell>
          <cell r="E450">
            <v>204688.66</v>
          </cell>
          <cell r="F450">
            <v>208367.24</v>
          </cell>
          <cell r="G450">
            <v>222334.39</v>
          </cell>
          <cell r="H450">
            <v>246117.98</v>
          </cell>
          <cell r="I450">
            <v>289251.46000000002</v>
          </cell>
          <cell r="J450">
            <v>338978.63</v>
          </cell>
          <cell r="K450">
            <v>399288.58</v>
          </cell>
          <cell r="L450">
            <v>462194.93</v>
          </cell>
          <cell r="M450">
            <v>530235.5</v>
          </cell>
          <cell r="N450">
            <v>604068.56999999995</v>
          </cell>
          <cell r="O450">
            <v>684120.43</v>
          </cell>
        </row>
        <row r="451">
          <cell r="A451" t="str">
            <v>2770.00.045</v>
          </cell>
          <cell r="B451" t="str">
            <v>Accum. FED Def Tax Adj. CAL (from BD &amp; Tax Depr Adj.)</v>
          </cell>
          <cell r="C451">
            <v>0</v>
          </cell>
          <cell r="D451">
            <v>0</v>
          </cell>
          <cell r="E451">
            <v>86013.92</v>
          </cell>
          <cell r="F451">
            <v>116846.34</v>
          </cell>
          <cell r="G451">
            <v>152721.35999999999</v>
          </cell>
          <cell r="H451">
            <v>189426.81</v>
          </cell>
          <cell r="I451">
            <v>234824</v>
          </cell>
          <cell r="J451">
            <v>287012.96000000002</v>
          </cell>
          <cell r="K451">
            <v>336966.77</v>
          </cell>
          <cell r="L451">
            <v>377716.56</v>
          </cell>
          <cell r="M451">
            <v>419265.29</v>
          </cell>
          <cell r="N451">
            <v>462393.85</v>
          </cell>
          <cell r="O451">
            <v>507202.31</v>
          </cell>
        </row>
        <row r="452">
          <cell r="A452" t="str">
            <v>2770.00.050</v>
          </cell>
          <cell r="B452" t="str">
            <v>Accum. Non GRC Deferred Taxes Adj.</v>
          </cell>
          <cell r="C452">
            <v>116524</v>
          </cell>
          <cell r="D452">
            <v>-138376</v>
          </cell>
          <cell r="E452">
            <v>-138376</v>
          </cell>
          <cell r="F452">
            <v>-138376</v>
          </cell>
          <cell r="G452">
            <v>-138376</v>
          </cell>
          <cell r="H452">
            <v>-138376</v>
          </cell>
          <cell r="I452">
            <v>-138376</v>
          </cell>
          <cell r="J452">
            <v>-138376</v>
          </cell>
          <cell r="K452">
            <v>-138376</v>
          </cell>
          <cell r="L452">
            <v>-138376</v>
          </cell>
          <cell r="M452">
            <v>-138376</v>
          </cell>
          <cell r="N452">
            <v>-138376</v>
          </cell>
          <cell r="O452">
            <v>-138376</v>
          </cell>
        </row>
        <row r="453">
          <cell r="A453" t="str">
            <v>2770.00.080</v>
          </cell>
          <cell r="B453" t="str">
            <v>Accum. Deferred Taxes - APB 11 for Rev Req</v>
          </cell>
          <cell r="C453">
            <v>1191509</v>
          </cell>
          <cell r="D453">
            <v>1569075</v>
          </cell>
          <cell r="E453">
            <v>1607966.23</v>
          </cell>
          <cell r="F453">
            <v>1535803.27</v>
          </cell>
          <cell r="G453">
            <v>1456020.89</v>
          </cell>
          <cell r="H453">
            <v>1489262.84</v>
          </cell>
          <cell r="I453">
            <v>1535886.23</v>
          </cell>
          <cell r="J453">
            <v>1586584.09</v>
          </cell>
          <cell r="K453">
            <v>1634775.54</v>
          </cell>
          <cell r="L453">
            <v>1665326.33</v>
          </cell>
          <cell r="M453">
            <v>1694367.23</v>
          </cell>
          <cell r="N453">
            <v>1719674.43</v>
          </cell>
          <cell r="O453">
            <v>1741798.74</v>
          </cell>
        </row>
        <row r="454">
          <cell r="A454" t="str">
            <v>2770.04.085</v>
          </cell>
          <cell r="B454" t="str">
            <v>Adj. to Accum. Deferred Taxes - Bal Accts</v>
          </cell>
          <cell r="C454">
            <v>0</v>
          </cell>
          <cell r="D454">
            <v>0</v>
          </cell>
          <cell r="E454">
            <v>0</v>
          </cell>
          <cell r="F454">
            <v>0</v>
          </cell>
          <cell r="G454">
            <v>0</v>
          </cell>
          <cell r="H454">
            <v>0</v>
          </cell>
          <cell r="I454">
            <v>0</v>
          </cell>
          <cell r="J454">
            <v>0</v>
          </cell>
          <cell r="K454">
            <v>0</v>
          </cell>
          <cell r="L454">
            <v>0</v>
          </cell>
          <cell r="M454">
            <v>0</v>
          </cell>
          <cell r="N454">
            <v>0</v>
          </cell>
          <cell r="O454">
            <v>0</v>
          </cell>
        </row>
        <row r="455">
          <cell r="A455" t="str">
            <v>2770.04.090</v>
          </cell>
          <cell r="B455" t="str">
            <v>Adj. to Accum. Deferred Taxes - SFAS 109</v>
          </cell>
          <cell r="C455">
            <v>0</v>
          </cell>
          <cell r="D455">
            <v>0</v>
          </cell>
          <cell r="E455">
            <v>0</v>
          </cell>
          <cell r="F455">
            <v>0</v>
          </cell>
          <cell r="G455">
            <v>0</v>
          </cell>
          <cell r="H455">
            <v>0</v>
          </cell>
          <cell r="I455">
            <v>0</v>
          </cell>
          <cell r="J455">
            <v>0</v>
          </cell>
          <cell r="K455">
            <v>0</v>
          </cell>
          <cell r="L455">
            <v>0</v>
          </cell>
          <cell r="M455">
            <v>0</v>
          </cell>
          <cell r="N455">
            <v>0</v>
          </cell>
          <cell r="O455">
            <v>0</v>
          </cell>
        </row>
        <row r="456">
          <cell r="A456" t="str">
            <v>2770.04.095</v>
          </cell>
          <cell r="B456" t="str">
            <v>Adj. to Accum. Deferred Taxes - Unregulated</v>
          </cell>
          <cell r="C456">
            <v>0</v>
          </cell>
          <cell r="D456">
            <v>0</v>
          </cell>
          <cell r="E456">
            <v>0</v>
          </cell>
          <cell r="F456">
            <v>0</v>
          </cell>
          <cell r="G456">
            <v>0</v>
          </cell>
          <cell r="H456">
            <v>0</v>
          </cell>
          <cell r="I456">
            <v>0</v>
          </cell>
          <cell r="J456">
            <v>0</v>
          </cell>
          <cell r="K456">
            <v>0</v>
          </cell>
          <cell r="L456">
            <v>0</v>
          </cell>
          <cell r="M456">
            <v>0</v>
          </cell>
          <cell r="N456">
            <v>0</v>
          </cell>
          <cell r="O456">
            <v>0</v>
          </cell>
        </row>
        <row r="457">
          <cell r="A457" t="str">
            <v>2770.04.096</v>
          </cell>
          <cell r="B457" t="str">
            <v>Adj. to Accum. Deferred  Taxes -Others</v>
          </cell>
          <cell r="C457">
            <v>0</v>
          </cell>
          <cell r="D457">
            <v>0</v>
          </cell>
          <cell r="E457">
            <v>0</v>
          </cell>
          <cell r="F457">
            <v>0</v>
          </cell>
          <cell r="G457">
            <v>0</v>
          </cell>
          <cell r="H457">
            <v>0</v>
          </cell>
          <cell r="I457">
            <v>0</v>
          </cell>
          <cell r="J457">
            <v>0</v>
          </cell>
          <cell r="K457">
            <v>0</v>
          </cell>
          <cell r="L457">
            <v>0</v>
          </cell>
          <cell r="M457">
            <v>0</v>
          </cell>
          <cell r="N457">
            <v>0</v>
          </cell>
          <cell r="O457">
            <v>0</v>
          </cell>
        </row>
        <row r="458">
          <cell r="A458" t="str">
            <v>2775.00.000</v>
          </cell>
          <cell r="B458" t="str">
            <v>Accum. Deferred ITC</v>
          </cell>
          <cell r="C458">
            <v>135824</v>
          </cell>
          <cell r="D458">
            <v>126434</v>
          </cell>
          <cell r="E458">
            <v>118308.77</v>
          </cell>
          <cell r="F458">
            <v>109334.21</v>
          </cell>
          <cell r="G458">
            <v>100424.51</v>
          </cell>
          <cell r="H458">
            <v>91589.34</v>
          </cell>
          <cell r="I458">
            <v>82854.86</v>
          </cell>
          <cell r="J458">
            <v>75123.710000000006</v>
          </cell>
          <cell r="K458">
            <v>67236.710000000006</v>
          </cell>
          <cell r="L458">
            <v>59422.71</v>
          </cell>
          <cell r="M458">
            <v>53760.71</v>
          </cell>
          <cell r="N458">
            <v>49658.04</v>
          </cell>
          <cell r="O458">
            <v>46685.26</v>
          </cell>
        </row>
        <row r="459">
          <cell r="A459" t="str">
            <v>2775.00.001</v>
          </cell>
          <cell r="B459" t="str">
            <v>Accum. Deferred ITC (net) - Business Unit</v>
          </cell>
          <cell r="C459">
            <v>132239.26</v>
          </cell>
          <cell r="D459">
            <v>126434</v>
          </cell>
          <cell r="E459">
            <v>118566.77</v>
          </cell>
          <cell r="F459">
            <v>109849.21</v>
          </cell>
          <cell r="G459">
            <v>101194.51</v>
          </cell>
          <cell r="H459">
            <v>92611.34</v>
          </cell>
          <cell r="I459">
            <v>84125.86</v>
          </cell>
          <cell r="J459">
            <v>76639.710000000006</v>
          </cell>
          <cell r="K459">
            <v>68752.710000000006</v>
          </cell>
          <cell r="L459">
            <v>60938.71</v>
          </cell>
          <cell r="M459">
            <v>55276.71</v>
          </cell>
          <cell r="N459">
            <v>51174.04</v>
          </cell>
          <cell r="O459">
            <v>48201.26</v>
          </cell>
        </row>
        <row r="460">
          <cell r="A460" t="str">
            <v>2775.00.002</v>
          </cell>
          <cell r="B460" t="str">
            <v>Accum. Deferred ITC (net) - Gen Plant Alloc</v>
          </cell>
          <cell r="C460">
            <v>3179.9</v>
          </cell>
          <cell r="D460">
            <v>0</v>
          </cell>
          <cell r="E460">
            <v>-258</v>
          </cell>
          <cell r="F460">
            <v>-515</v>
          </cell>
          <cell r="G460">
            <v>-770</v>
          </cell>
          <cell r="H460">
            <v>-1022</v>
          </cell>
          <cell r="I460">
            <v>-1271</v>
          </cell>
          <cell r="J460">
            <v>-1516</v>
          </cell>
          <cell r="K460">
            <v>-1516</v>
          </cell>
          <cell r="L460">
            <v>-1516</v>
          </cell>
          <cell r="M460">
            <v>-1516</v>
          </cell>
          <cell r="N460">
            <v>-1516</v>
          </cell>
          <cell r="O460">
            <v>-1516</v>
          </cell>
        </row>
        <row r="461">
          <cell r="A461" t="str">
            <v>2775.00.003</v>
          </cell>
          <cell r="B461" t="str">
            <v>Accum. Deferred ITC (net) - Unregulated</v>
          </cell>
          <cell r="C461">
            <v>404.84</v>
          </cell>
          <cell r="D461">
            <v>0</v>
          </cell>
          <cell r="E461">
            <v>0</v>
          </cell>
          <cell r="F461">
            <v>0</v>
          </cell>
          <cell r="G461">
            <v>0</v>
          </cell>
          <cell r="H461">
            <v>0</v>
          </cell>
          <cell r="I461">
            <v>0</v>
          </cell>
          <cell r="J461">
            <v>0</v>
          </cell>
          <cell r="K461">
            <v>0</v>
          </cell>
          <cell r="L461">
            <v>0</v>
          </cell>
          <cell r="M461">
            <v>0</v>
          </cell>
          <cell r="N461">
            <v>0</v>
          </cell>
          <cell r="O461">
            <v>0</v>
          </cell>
        </row>
        <row r="462">
          <cell r="A462" t="str">
            <v>2780.00.000</v>
          </cell>
          <cell r="B462" t="str">
            <v>Minority Interest</v>
          </cell>
          <cell r="C462">
            <v>0</v>
          </cell>
          <cell r="D462">
            <v>-258000</v>
          </cell>
          <cell r="E462">
            <v>-258000</v>
          </cell>
          <cell r="F462">
            <v>-258000</v>
          </cell>
          <cell r="G462">
            <v>-258000</v>
          </cell>
          <cell r="H462">
            <v>-258000</v>
          </cell>
          <cell r="I462">
            <v>-258000</v>
          </cell>
          <cell r="J462">
            <v>-258000</v>
          </cell>
          <cell r="K462">
            <v>-258000</v>
          </cell>
          <cell r="L462">
            <v>-258000</v>
          </cell>
          <cell r="M462">
            <v>-258000</v>
          </cell>
          <cell r="N462">
            <v>-258000</v>
          </cell>
          <cell r="O462">
            <v>-258000</v>
          </cell>
        </row>
        <row r="463">
          <cell r="A463" t="str">
            <v>2790.00.000</v>
          </cell>
          <cell r="B463" t="str">
            <v>Other Long-Term Liabilities</v>
          </cell>
          <cell r="C463">
            <v>590918</v>
          </cell>
          <cell r="D463">
            <v>770698</v>
          </cell>
          <cell r="E463">
            <v>772931.87</v>
          </cell>
          <cell r="F463">
            <v>774941.66</v>
          </cell>
          <cell r="G463">
            <v>776713.5</v>
          </cell>
          <cell r="H463">
            <v>776013.32</v>
          </cell>
          <cell r="I463">
            <v>777162.51</v>
          </cell>
          <cell r="J463">
            <v>778342.99</v>
          </cell>
          <cell r="K463">
            <v>779515.28</v>
          </cell>
          <cell r="L463">
            <v>780699.29</v>
          </cell>
          <cell r="M463">
            <v>781895.14</v>
          </cell>
          <cell r="N463">
            <v>783102.96</v>
          </cell>
          <cell r="O463">
            <v>784322.85</v>
          </cell>
        </row>
        <row r="464">
          <cell r="A464" t="str">
            <v>2790.00.100</v>
          </cell>
          <cell r="B464" t="str">
            <v>Customer Deposits Balance</v>
          </cell>
          <cell r="C464">
            <v>151506</v>
          </cell>
          <cell r="D464">
            <v>168496</v>
          </cell>
          <cell r="E464">
            <v>168496.2</v>
          </cell>
          <cell r="F464">
            <v>168496.2</v>
          </cell>
          <cell r="G464">
            <v>168496.2</v>
          </cell>
          <cell r="H464">
            <v>168496.2</v>
          </cell>
          <cell r="I464">
            <v>169645.39</v>
          </cell>
          <cell r="J464">
            <v>170806.08</v>
          </cell>
          <cell r="K464">
            <v>171978.37</v>
          </cell>
          <cell r="L464">
            <v>173162.38</v>
          </cell>
          <cell r="M464">
            <v>174358.23</v>
          </cell>
          <cell r="N464">
            <v>175566.05</v>
          </cell>
          <cell r="O464">
            <v>176785.94</v>
          </cell>
        </row>
        <row r="465">
          <cell r="A465" t="str">
            <v>2790.00.200</v>
          </cell>
          <cell r="B465" t="str">
            <v>Power Purchase Contracts</v>
          </cell>
          <cell r="C465">
            <v>213012</v>
          </cell>
          <cell r="D465">
            <v>129991</v>
          </cell>
          <cell r="E465">
            <v>129991</v>
          </cell>
          <cell r="F465">
            <v>129991</v>
          </cell>
          <cell r="G465">
            <v>129991</v>
          </cell>
          <cell r="H465">
            <v>129991</v>
          </cell>
          <cell r="I465">
            <v>129991</v>
          </cell>
          <cell r="J465">
            <v>129991</v>
          </cell>
          <cell r="K465">
            <v>129991</v>
          </cell>
          <cell r="L465">
            <v>129991</v>
          </cell>
          <cell r="M465">
            <v>129991</v>
          </cell>
          <cell r="N465">
            <v>129991</v>
          </cell>
          <cell r="O465">
            <v>129991</v>
          </cell>
        </row>
        <row r="466">
          <cell r="A466" t="str">
            <v>2790.00.300</v>
          </cell>
          <cell r="B466" t="str">
            <v>Other Long-Term Liabilities</v>
          </cell>
          <cell r="C466">
            <v>-8214</v>
          </cell>
          <cell r="D466">
            <v>148565</v>
          </cell>
          <cell r="E466">
            <v>148565</v>
          </cell>
          <cell r="F466">
            <v>148565</v>
          </cell>
          <cell r="G466">
            <v>148565</v>
          </cell>
          <cell r="H466">
            <v>148565</v>
          </cell>
          <cell r="I466">
            <v>148565</v>
          </cell>
          <cell r="J466">
            <v>148565</v>
          </cell>
          <cell r="K466">
            <v>148565</v>
          </cell>
          <cell r="L466">
            <v>148565</v>
          </cell>
          <cell r="M466">
            <v>148565</v>
          </cell>
          <cell r="N466">
            <v>148565</v>
          </cell>
          <cell r="O466">
            <v>148565</v>
          </cell>
        </row>
        <row r="467">
          <cell r="A467" t="str">
            <v>2790.00.901</v>
          </cell>
          <cell r="B467" t="str">
            <v>Accum Provision for Pensions &amp; Benefits</v>
          </cell>
          <cell r="C467">
            <v>234614</v>
          </cell>
          <cell r="D467">
            <v>323646</v>
          </cell>
          <cell r="E467">
            <v>325879.67</v>
          </cell>
          <cell r="F467">
            <v>327889.46000000002</v>
          </cell>
          <cell r="G467">
            <v>329661.3</v>
          </cell>
          <cell r="H467">
            <v>328961.12</v>
          </cell>
          <cell r="I467">
            <v>328961.12</v>
          </cell>
          <cell r="J467">
            <v>328980.90999999997</v>
          </cell>
          <cell r="K467">
            <v>328980.90999999997</v>
          </cell>
          <cell r="L467">
            <v>328980.90999999997</v>
          </cell>
          <cell r="M467">
            <v>328980.90999999997</v>
          </cell>
          <cell r="N467">
            <v>328980.90999999997</v>
          </cell>
          <cell r="O467">
            <v>328980.90999999997</v>
          </cell>
        </row>
        <row r="468">
          <cell r="A468" t="str">
            <v>2850.00.000</v>
          </cell>
          <cell r="B468" t="str">
            <v>Retained Earnings</v>
          </cell>
          <cell r="C468">
            <v>1874177</v>
          </cell>
          <cell r="D468">
            <v>2038891</v>
          </cell>
          <cell r="E468">
            <v>2400407.2000000002</v>
          </cell>
          <cell r="F468">
            <v>2864528.74</v>
          </cell>
          <cell r="G468">
            <v>3368031.44</v>
          </cell>
          <cell r="H468">
            <v>3953872.53</v>
          </cell>
          <cell r="I468">
            <v>4475203.87</v>
          </cell>
          <cell r="J468">
            <v>5003907.4000000004</v>
          </cell>
          <cell r="K468">
            <v>5405126.7400000002</v>
          </cell>
          <cell r="L468">
            <v>5762561.6699999999</v>
          </cell>
          <cell r="M468">
            <v>6019505.79</v>
          </cell>
          <cell r="N468">
            <v>6248279.0300000003</v>
          </cell>
          <cell r="O468">
            <v>6436933.0300000003</v>
          </cell>
        </row>
        <row r="469">
          <cell r="A469" t="str">
            <v>3100.00.000</v>
          </cell>
          <cell r="B469" t="str">
            <v>Tax Depreciation</v>
          </cell>
          <cell r="C469">
            <v>0</v>
          </cell>
          <cell r="D469">
            <v>0</v>
          </cell>
          <cell r="E469">
            <v>1572395.21</v>
          </cell>
          <cell r="F469">
            <v>1776985.54</v>
          </cell>
          <cell r="G469">
            <v>1714615.56</v>
          </cell>
          <cell r="H469">
            <v>1826607.04</v>
          </cell>
          <cell r="I469">
            <v>2045864.46</v>
          </cell>
          <cell r="J469">
            <v>2270164.86</v>
          </cell>
          <cell r="K469">
            <v>2523787.84</v>
          </cell>
          <cell r="L469">
            <v>2706579.94</v>
          </cell>
          <cell r="M469">
            <v>2891517.28</v>
          </cell>
          <cell r="N469">
            <v>3081698.41</v>
          </cell>
          <cell r="O469">
            <v>3280530.05</v>
          </cell>
        </row>
        <row r="470">
          <cell r="A470" t="str">
            <v>3100.00.005</v>
          </cell>
          <cell r="B470" t="str">
            <v>Sunk Fed Tax Depreciation</v>
          </cell>
          <cell r="C470">
            <v>0</v>
          </cell>
          <cell r="D470">
            <v>0</v>
          </cell>
          <cell r="E470">
            <v>588923.09</v>
          </cell>
          <cell r="F470">
            <v>572022.98</v>
          </cell>
          <cell r="G470">
            <v>444784.41</v>
          </cell>
          <cell r="H470">
            <v>387155.63</v>
          </cell>
          <cell r="I470">
            <v>373109</v>
          </cell>
          <cell r="J470">
            <v>356425</v>
          </cell>
          <cell r="K470">
            <v>341680</v>
          </cell>
          <cell r="L470">
            <v>328484</v>
          </cell>
          <cell r="M470">
            <v>316535</v>
          </cell>
          <cell r="N470">
            <v>305607</v>
          </cell>
          <cell r="O470">
            <v>295534</v>
          </cell>
        </row>
        <row r="471">
          <cell r="A471" t="str">
            <v>3100.00.015</v>
          </cell>
          <cell r="B471" t="str">
            <v>Incremental Fed Tax Dep</v>
          </cell>
          <cell r="C471">
            <v>0</v>
          </cell>
          <cell r="D471">
            <v>0</v>
          </cell>
          <cell r="E471">
            <v>167524.10999999999</v>
          </cell>
          <cell r="F471">
            <v>269921.48</v>
          </cell>
          <cell r="G471">
            <v>399435.98</v>
          </cell>
          <cell r="H471">
            <v>525496.79</v>
          </cell>
          <cell r="I471">
            <v>644675.44999999995</v>
          </cell>
          <cell r="J471">
            <v>775111.02</v>
          </cell>
          <cell r="K471">
            <v>917494.13</v>
          </cell>
          <cell r="L471">
            <v>1026028.15</v>
          </cell>
          <cell r="M471">
            <v>1135092.8400000001</v>
          </cell>
          <cell r="N471">
            <v>1245833.6599999999</v>
          </cell>
          <cell r="O471">
            <v>1359380.84</v>
          </cell>
        </row>
        <row r="472">
          <cell r="A472" t="str">
            <v>3100.00.034</v>
          </cell>
          <cell r="B472" t="str">
            <v>General Plant (Unregulated) Sunk Fed Tax Dep</v>
          </cell>
          <cell r="C472">
            <v>0</v>
          </cell>
          <cell r="D472">
            <v>0</v>
          </cell>
          <cell r="E472">
            <v>23246</v>
          </cell>
          <cell r="F472">
            <v>22111</v>
          </cell>
          <cell r="G472">
            <v>20307</v>
          </cell>
          <cell r="H472">
            <v>19194</v>
          </cell>
          <cell r="I472">
            <v>18062</v>
          </cell>
          <cell r="J472">
            <v>17772</v>
          </cell>
          <cell r="K472">
            <v>17639</v>
          </cell>
          <cell r="L472">
            <v>17512</v>
          </cell>
          <cell r="M472">
            <v>17379</v>
          </cell>
          <cell r="N472">
            <v>17252</v>
          </cell>
          <cell r="O472">
            <v>17119</v>
          </cell>
        </row>
        <row r="473">
          <cell r="A473" t="str">
            <v>3100.00.035</v>
          </cell>
          <cell r="B473" t="str">
            <v>General Plant (Unregulated) Incremental Fed Tax Dep</v>
          </cell>
          <cell r="C473">
            <v>0</v>
          </cell>
          <cell r="D473">
            <v>0</v>
          </cell>
          <cell r="E473">
            <v>261.63</v>
          </cell>
          <cell r="F473">
            <v>839.42</v>
          </cell>
          <cell r="G473">
            <v>1373.84</v>
          </cell>
          <cell r="H473">
            <v>1794.08</v>
          </cell>
          <cell r="I473">
            <v>2182.7800000000002</v>
          </cell>
          <cell r="J473">
            <v>2804.12</v>
          </cell>
          <cell r="K473">
            <v>3378.86</v>
          </cell>
          <cell r="L473">
            <v>3648.66</v>
          </cell>
          <cell r="M473">
            <v>3917.83</v>
          </cell>
          <cell r="N473">
            <v>4195.5600000000004</v>
          </cell>
          <cell r="O473">
            <v>4476.99</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rning Component Summary"/>
      <sheetName val="Earning Component Change"/>
      <sheetName val="Gen Earnings"/>
      <sheetName val="GRC Detail"/>
      <sheetName val="G,T&amp;D Revenues"/>
      <sheetName val="GRC Earnings"/>
      <sheetName val="T&amp;D Changes"/>
      <sheetName val="T&amp;D Earnings-2003 chng"/>
      <sheetName val="T&amp;D Earnings-2003 Prev"/>
      <sheetName val="T&amp;D Earnings-2003"/>
      <sheetName val="T&amp;D Earnings-2004"/>
      <sheetName val="GRC"/>
      <sheetName val="Depreciation Exp_ALCAR"/>
      <sheetName val="SONGS-ICIP"/>
      <sheetName val="RB Avg FP"/>
      <sheetName val="2003 rate base"/>
      <sheetName val="2004 rate base"/>
      <sheetName val="SONGS 2&amp;3 sunk"/>
      <sheetName val="(1) AVG RB_ALCAR"/>
      <sheetName val="RB Avg ALCAR"/>
      <sheetName val="(2) Ratebase Summary"/>
      <sheetName val="Ratebase Comp 2002-2013"/>
      <sheetName val="(3) RB for ALCAR"/>
      <sheetName val="(4) RB Earnings 11.6%"/>
      <sheetName val="(5) RB Earnings Chg"/>
      <sheetName val="(6) Asynch 2002-2013"/>
      <sheetName val="(7) LT Debt Sch"/>
      <sheetName val="(8) Equity Ratio"/>
      <sheetName val="(9) Earnings"/>
      <sheetName val="(10) Debt Outstnd"/>
      <sheetName val="(11) Intr Income"/>
      <sheetName val="(12) Below Line Exp"/>
      <sheetName val="(13) RRB Earnings"/>
      <sheetName val="(14) Carr Solutions"/>
      <sheetName val="(15) 03-04 SCE Earnings Compnts"/>
      <sheetName val="(16) 05-06 SCE Earnings Detail"/>
      <sheetName val="Data Slides--&gt;"/>
      <sheetName val="2004 Earning Components_pg4"/>
      <sheetName val="T&amp;D Earnings-2004_pg10"/>
      <sheetName val="One-Time charges_pg14"/>
      <sheetName val="LT - Intr"/>
      <sheetName val="Preferreds"/>
      <sheetName val="(17) EarningsComparison pg1"/>
      <sheetName val="(18) EarningsComparison pg2"/>
      <sheetName val="(19) 2004 Earnings Variab pg3"/>
      <sheetName val="(20) 2004 Earnings Forecast pg4"/>
      <sheetName val="(21) EarningsComparison pg6"/>
      <sheetName val="(22) EarningsComparison pg7"/>
      <sheetName val="(23) EarningsComparison pg8"/>
      <sheetName val="(24) 2003 Earnings per Bdgt pg9"/>
      <sheetName val="(25) Dbt Restruct Back-up pg10"/>
      <sheetName val="(26) LT - Intr_Revised pg11"/>
      <sheetName val="(27) 2003 Earnings Variabil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A-P and Accrued Int"/>
      <sheetName val="Interest on Deferrals"/>
      <sheetName val="Data for Bench No MOU"/>
      <sheetName val="Forbearance Need"/>
      <sheetName val="V5 - V6"/>
      <sheetName val="Deferred Liability"/>
      <sheetName val="QF and ISO Streams 2001"/>
      <sheetName val="Debt payoff"/>
      <sheetName val="Deferred summary"/>
      <sheetName val="FeedSheet"/>
      <sheetName val="Input Sheet"/>
      <sheetName val="Scenario Sheet"/>
      <sheetName val="Data for Bench"/>
      <sheetName val="Pass Through"/>
      <sheetName val="HybridReport"/>
      <sheetName val="Sheet1"/>
      <sheetName val="OperCash(2001-2003)"/>
      <sheetName val="LT Interest"/>
      <sheetName val="LT Debt_2002_2003"/>
      <sheetName val="LT Debt 2001"/>
      <sheetName val="Forecast Data 0601"/>
      <sheetName val="QF Payment"/>
      <sheetName val="FPP - CDWR "/>
      <sheetName val="Bridge financing Interest"/>
      <sheetName val="Interest Exp"/>
      <sheetName val="Revenue (2001-2005)"/>
      <sheetName val="Other "/>
      <sheetName val="O&amp;M "/>
      <sheetName val="Data"/>
      <sheetName val="Wood Malin No MOU"/>
      <sheetName val="Energy Components"/>
      <sheetName val="Fuel Summary 2001"/>
      <sheetName val="O&amp;M and Capital"/>
      <sheetName val="D&amp;D and Storage"/>
      <sheetName val="SCE Preferred"/>
      <sheetName val="SCE Preferred 2002"/>
      <sheetName val="Current State"/>
      <sheetName val="2001 OOR-JannaLogan"/>
      <sheetName val="Assumptions"/>
      <sheetName val="2001-Accured.TaxableInc.w.out"/>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row r="1">
          <cell r="A1">
            <v>1</v>
          </cell>
          <cell r="C1" t="str">
            <v xml:space="preserve"> </v>
          </cell>
          <cell r="D1">
            <v>36892</v>
          </cell>
          <cell r="E1">
            <v>36923</v>
          </cell>
          <cell r="F1">
            <v>36951</v>
          </cell>
          <cell r="G1">
            <v>36982</v>
          </cell>
          <cell r="H1">
            <v>37012</v>
          </cell>
          <cell r="I1">
            <v>37043</v>
          </cell>
          <cell r="J1">
            <v>37073</v>
          </cell>
          <cell r="K1">
            <v>37104</v>
          </cell>
          <cell r="L1">
            <v>37135</v>
          </cell>
          <cell r="M1">
            <v>37165</v>
          </cell>
          <cell r="N1">
            <v>37196</v>
          </cell>
          <cell r="O1">
            <v>37226</v>
          </cell>
          <cell r="P1" t="str">
            <v>Total</v>
          </cell>
          <cell r="Q1" t="str">
            <v>Bench</v>
          </cell>
          <cell r="R1" t="str">
            <v>Notes</v>
          </cell>
          <cell r="S1">
            <v>37257</v>
          </cell>
          <cell r="T1">
            <v>37288</v>
          </cell>
          <cell r="U1">
            <v>37316</v>
          </cell>
          <cell r="V1">
            <v>37347</v>
          </cell>
          <cell r="W1">
            <v>37377</v>
          </cell>
          <cell r="X1">
            <v>37408</v>
          </cell>
          <cell r="Y1">
            <v>37438</v>
          </cell>
          <cell r="Z1">
            <v>37469</v>
          </cell>
          <cell r="AA1">
            <v>37500</v>
          </cell>
          <cell r="AB1">
            <v>37530</v>
          </cell>
          <cell r="AC1">
            <v>37561</v>
          </cell>
          <cell r="AD1">
            <v>37591</v>
          </cell>
          <cell r="AE1" t="str">
            <v>Total</v>
          </cell>
          <cell r="AF1" t="str">
            <v>Bench</v>
          </cell>
          <cell r="AG1" t="str">
            <v>Notes</v>
          </cell>
          <cell r="AH1">
            <v>37622</v>
          </cell>
          <cell r="AI1">
            <v>37653</v>
          </cell>
          <cell r="AJ1">
            <v>37681</v>
          </cell>
          <cell r="AK1">
            <v>37712</v>
          </cell>
          <cell r="AL1">
            <v>37742</v>
          </cell>
          <cell r="AM1">
            <v>37773</v>
          </cell>
          <cell r="AN1">
            <v>37803</v>
          </cell>
          <cell r="AO1">
            <v>37834</v>
          </cell>
          <cell r="AP1">
            <v>37865</v>
          </cell>
          <cell r="AQ1">
            <v>37895</v>
          </cell>
          <cell r="AR1">
            <v>37926</v>
          </cell>
          <cell r="AS1">
            <v>37956</v>
          </cell>
          <cell r="AT1" t="str">
            <v>Total</v>
          </cell>
          <cell r="AU1" t="str">
            <v>Bench</v>
          </cell>
          <cell r="AV1" t="str">
            <v>Notes</v>
          </cell>
          <cell r="AW1">
            <v>37987</v>
          </cell>
          <cell r="AX1">
            <v>38018</v>
          </cell>
          <cell r="AY1">
            <v>38047</v>
          </cell>
          <cell r="AZ1">
            <v>38078</v>
          </cell>
          <cell r="BA1">
            <v>38108</v>
          </cell>
          <cell r="BB1">
            <v>38139</v>
          </cell>
          <cell r="BC1">
            <v>38169</v>
          </cell>
          <cell r="BD1">
            <v>38200</v>
          </cell>
          <cell r="BE1">
            <v>38231</v>
          </cell>
          <cell r="BF1">
            <v>38261</v>
          </cell>
          <cell r="BG1">
            <v>38292</v>
          </cell>
          <cell r="BH1">
            <v>38322</v>
          </cell>
          <cell r="BI1" t="str">
            <v>Total</v>
          </cell>
          <cell r="BJ1" t="str">
            <v>Bench</v>
          </cell>
          <cell r="BK1" t="str">
            <v>Notes</v>
          </cell>
          <cell r="BL1">
            <v>38353</v>
          </cell>
          <cell r="BM1">
            <v>38384</v>
          </cell>
          <cell r="BN1">
            <v>38412</v>
          </cell>
          <cell r="BO1">
            <v>38443</v>
          </cell>
          <cell r="BP1">
            <v>38473</v>
          </cell>
          <cell r="BQ1">
            <v>38504</v>
          </cell>
          <cell r="BR1">
            <v>38534</v>
          </cell>
          <cell r="BS1">
            <v>38565</v>
          </cell>
          <cell r="BT1">
            <v>38596</v>
          </cell>
          <cell r="BU1">
            <v>38626</v>
          </cell>
          <cell r="BV1">
            <v>38657</v>
          </cell>
          <cell r="BW1">
            <v>38687</v>
          </cell>
          <cell r="BX1" t="str">
            <v>Total</v>
          </cell>
          <cell r="BY1" t="str">
            <v>Bench</v>
          </cell>
          <cell r="BZ1" t="str">
            <v>Notes</v>
          </cell>
          <cell r="CA1">
            <v>38718</v>
          </cell>
          <cell r="CB1">
            <v>38749</v>
          </cell>
          <cell r="CC1">
            <v>38777</v>
          </cell>
          <cell r="CD1">
            <v>38808</v>
          </cell>
          <cell r="CE1">
            <v>38838</v>
          </cell>
          <cell r="CF1">
            <v>38869</v>
          </cell>
          <cell r="CG1">
            <v>38899</v>
          </cell>
          <cell r="CH1">
            <v>38930</v>
          </cell>
          <cell r="CI1">
            <v>38961</v>
          </cell>
          <cell r="CJ1">
            <v>38991</v>
          </cell>
          <cell r="CK1">
            <v>39022</v>
          </cell>
          <cell r="CL1">
            <v>39052</v>
          </cell>
          <cell r="CM1" t="str">
            <v>Total</v>
          </cell>
          <cell r="CN1" t="str">
            <v>Bench</v>
          </cell>
          <cell r="CO1" t="str">
            <v>Notes</v>
          </cell>
        </row>
        <row r="2">
          <cell r="A2">
            <v>2</v>
          </cell>
          <cell r="B2" t="str">
            <v>1.</v>
          </cell>
          <cell r="C2" t="str">
            <v>Total Delivered Sales (Gwh)</v>
          </cell>
          <cell r="D2">
            <v>6634</v>
          </cell>
          <cell r="E2">
            <v>5658</v>
          </cell>
          <cell r="F2">
            <v>6586</v>
          </cell>
          <cell r="G2">
            <v>5807</v>
          </cell>
          <cell r="H2">
            <v>6245</v>
          </cell>
          <cell r="I2">
            <v>6756</v>
          </cell>
          <cell r="J2">
            <v>6943</v>
          </cell>
          <cell r="K2">
            <v>8169.4889999999996</v>
          </cell>
          <cell r="L2">
            <v>6383</v>
          </cell>
          <cell r="M2">
            <v>7176</v>
          </cell>
          <cell r="N2">
            <v>6064</v>
          </cell>
          <cell r="O2">
            <v>6067</v>
          </cell>
          <cell r="P2">
            <v>78488.489000000001</v>
          </cell>
          <cell r="Q2">
            <v>78488.489000000001</v>
          </cell>
          <cell r="S2">
            <v>6463</v>
          </cell>
          <cell r="T2">
            <v>5729</v>
          </cell>
          <cell r="U2">
            <v>6357</v>
          </cell>
          <cell r="V2">
            <v>5727</v>
          </cell>
          <cell r="W2">
            <v>6062</v>
          </cell>
          <cell r="X2">
            <v>6737</v>
          </cell>
          <cell r="Y2">
            <v>6936</v>
          </cell>
          <cell r="Z2">
            <v>7998</v>
          </cell>
          <cell r="AA2">
            <v>7206</v>
          </cell>
          <cell r="AB2">
            <v>7059</v>
          </cell>
          <cell r="AC2">
            <v>6238</v>
          </cell>
          <cell r="AD2">
            <v>6067</v>
          </cell>
          <cell r="AE2">
            <v>78579</v>
          </cell>
          <cell r="AF2">
            <v>78579</v>
          </cell>
          <cell r="AG2" t="str">
            <v>DS Model Base Case 12-28-01</v>
          </cell>
          <cell r="AH2">
            <v>6477</v>
          </cell>
          <cell r="AI2">
            <v>5744</v>
          </cell>
          <cell r="AJ2">
            <v>6395</v>
          </cell>
          <cell r="AK2">
            <v>5777</v>
          </cell>
          <cell r="AL2">
            <v>6121</v>
          </cell>
          <cell r="AM2">
            <v>6811</v>
          </cell>
          <cell r="AN2">
            <v>7033</v>
          </cell>
          <cell r="AO2">
            <v>8115</v>
          </cell>
          <cell r="AP2">
            <v>7315</v>
          </cell>
          <cell r="AQ2">
            <v>7159</v>
          </cell>
          <cell r="AR2">
            <v>6319</v>
          </cell>
          <cell r="AS2">
            <v>6144</v>
          </cell>
          <cell r="AT2">
            <v>79410</v>
          </cell>
          <cell r="AU2">
            <v>79410</v>
          </cell>
          <cell r="AV2" t="str">
            <v>DS Model Base Case 12-28-01</v>
          </cell>
          <cell r="AW2">
            <v>6580.1601804026295</v>
          </cell>
          <cell r="AX2">
            <v>5840.1265392054074</v>
          </cell>
          <cell r="AY2">
            <v>6499.9994465385353</v>
          </cell>
          <cell r="AZ2">
            <v>5879.6238203053372</v>
          </cell>
          <cell r="BA2">
            <v>6220.3753932176523</v>
          </cell>
          <cell r="BB2">
            <v>6930.0629655170333</v>
          </cell>
          <cell r="BC2">
            <v>7170.2299124484807</v>
          </cell>
          <cell r="BD2">
            <v>8279.5459271983418</v>
          </cell>
          <cell r="BE2">
            <v>7470.0120788857294</v>
          </cell>
          <cell r="BF2">
            <v>7279.6402716847979</v>
          </cell>
          <cell r="BG2">
            <v>6429.9856310556343</v>
          </cell>
          <cell r="BH2">
            <v>6270.3597399850878</v>
          </cell>
          <cell r="BI2">
            <v>80850.121906444663</v>
          </cell>
          <cell r="BL2">
            <v>6710.1600127752836</v>
          </cell>
          <cell r="BM2">
            <v>5949.7698184699648</v>
          </cell>
          <cell r="BN2">
            <v>6620.0869309360587</v>
          </cell>
          <cell r="BO2">
            <v>5980.4831323499857</v>
          </cell>
          <cell r="BP2">
            <v>6340.0762222608419</v>
          </cell>
          <cell r="BQ2">
            <v>7080.3905371175151</v>
          </cell>
          <cell r="BR2">
            <v>7370.3728437545815</v>
          </cell>
          <cell r="BS2">
            <v>8520.3231238257413</v>
          </cell>
          <cell r="BT2">
            <v>7680.4469919774529</v>
          </cell>
          <cell r="BU2">
            <v>7479.7385407234078</v>
          </cell>
          <cell r="BV2">
            <v>6580.1650242893447</v>
          </cell>
          <cell r="BW2">
            <v>6400.1619429534803</v>
          </cell>
          <cell r="BX2">
            <v>82712.175121433655</v>
          </cell>
          <cell r="CM2">
            <v>0</v>
          </cell>
        </row>
        <row r="3">
          <cell r="A3">
            <v>3</v>
          </cell>
          <cell r="C3" t="str">
            <v>Generation Rate ($/Mwh)</v>
          </cell>
          <cell r="AQ3">
            <v>0</v>
          </cell>
          <cell r="AR3">
            <v>0</v>
          </cell>
          <cell r="AS3">
            <v>-78936.36518631292</v>
          </cell>
          <cell r="AT3">
            <v>-78936.36518631292</v>
          </cell>
          <cell r="AU3">
            <v>78936.36518631292</v>
          </cell>
        </row>
        <row r="4">
          <cell r="A4">
            <v>4</v>
          </cell>
          <cell r="B4" t="str">
            <v>2.</v>
          </cell>
          <cell r="C4" t="str">
            <v>Generation Rate ($/Mwh)</v>
          </cell>
          <cell r="D4">
            <v>58.463069038287607</v>
          </cell>
          <cell r="E4">
            <v>57.251855779427359</v>
          </cell>
          <cell r="F4">
            <v>56.842544791982995</v>
          </cell>
          <cell r="G4">
            <v>56.85</v>
          </cell>
          <cell r="H4">
            <v>56.85</v>
          </cell>
          <cell r="I4">
            <v>63.458000000000006</v>
          </cell>
          <cell r="J4">
            <v>73.37</v>
          </cell>
          <cell r="K4">
            <v>73.37</v>
          </cell>
          <cell r="L4">
            <v>76.535798214005951</v>
          </cell>
          <cell r="M4">
            <v>72.16610925306577</v>
          </cell>
          <cell r="N4">
            <v>57.300296833773089</v>
          </cell>
          <cell r="O4">
            <v>56.85</v>
          </cell>
          <cell r="P4">
            <v>63.800332758731024</v>
          </cell>
          <cell r="Q4">
            <v>63.271459180848801</v>
          </cell>
          <cell r="S4">
            <v>56.85</v>
          </cell>
          <cell r="T4">
            <v>56.85</v>
          </cell>
          <cell r="U4">
            <v>56.85</v>
          </cell>
          <cell r="V4">
            <v>56.85</v>
          </cell>
          <cell r="W4">
            <v>56.85</v>
          </cell>
          <cell r="X4">
            <v>63.458000000000006</v>
          </cell>
          <cell r="Y4">
            <v>73.37</v>
          </cell>
          <cell r="Z4">
            <v>73.37</v>
          </cell>
          <cell r="AA4">
            <v>73.37</v>
          </cell>
          <cell r="AB4">
            <v>66.762</v>
          </cell>
          <cell r="AC4">
            <v>56.85</v>
          </cell>
          <cell r="AD4">
            <v>56.85</v>
          </cell>
          <cell r="AE4">
            <v>62.961552755825352</v>
          </cell>
          <cell r="AH4">
            <v>56.85</v>
          </cell>
          <cell r="AI4">
            <v>56.85</v>
          </cell>
          <cell r="AJ4">
            <v>56.85</v>
          </cell>
          <cell r="AK4">
            <v>56.85</v>
          </cell>
          <cell r="AL4">
            <v>56.85</v>
          </cell>
          <cell r="AM4">
            <v>63.458000000000006</v>
          </cell>
          <cell r="AN4">
            <v>73.37</v>
          </cell>
          <cell r="AO4">
            <v>73.37</v>
          </cell>
          <cell r="AP4">
            <v>73.37</v>
          </cell>
          <cell r="AQ4">
            <v>66.762</v>
          </cell>
          <cell r="AR4">
            <v>56.85</v>
          </cell>
          <cell r="AS4">
            <v>56.85</v>
          </cell>
          <cell r="AT4">
            <v>62.849320974060291</v>
          </cell>
          <cell r="BI4">
            <v>0</v>
          </cell>
          <cell r="BX4">
            <v>0</v>
          </cell>
        </row>
        <row r="5">
          <cell r="A5">
            <v>5</v>
          </cell>
          <cell r="B5" t="str">
            <v>3.</v>
          </cell>
          <cell r="C5" t="str">
            <v>Procurement Surcharge ($/Mwh)</v>
          </cell>
          <cell r="D5">
            <v>8.9318661441061202</v>
          </cell>
          <cell r="E5">
            <v>10.472605160834217</v>
          </cell>
          <cell r="F5">
            <v>9.7130276343759494</v>
          </cell>
          <cell r="G5">
            <v>10</v>
          </cell>
          <cell r="H5">
            <v>10</v>
          </cell>
          <cell r="I5">
            <v>22.44</v>
          </cell>
          <cell r="J5">
            <v>41.1</v>
          </cell>
          <cell r="K5">
            <v>41.1</v>
          </cell>
          <cell r="L5">
            <v>37.996064546451514</v>
          </cell>
          <cell r="M5">
            <v>36.772513935340022</v>
          </cell>
          <cell r="N5">
            <v>33.902678100263849</v>
          </cell>
          <cell r="O5">
            <v>39.6</v>
          </cell>
          <cell r="P5">
            <v>25.837845061586037</v>
          </cell>
          <cell r="Q5">
            <v>26.618813083533816</v>
          </cell>
          <cell r="S5">
            <v>39.6</v>
          </cell>
          <cell r="T5">
            <v>39.6</v>
          </cell>
          <cell r="U5">
            <v>39.6</v>
          </cell>
          <cell r="V5">
            <v>39.6</v>
          </cell>
          <cell r="W5">
            <v>39.6</v>
          </cell>
          <cell r="X5">
            <v>40.200000000000003</v>
          </cell>
          <cell r="Y5">
            <v>41.1</v>
          </cell>
          <cell r="Z5">
            <v>41.1</v>
          </cell>
          <cell r="AA5">
            <v>41.1</v>
          </cell>
          <cell r="AB5">
            <v>40.5</v>
          </cell>
          <cell r="AC5">
            <v>39.6</v>
          </cell>
          <cell r="AD5">
            <v>39.6</v>
          </cell>
          <cell r="AE5">
            <v>40.154923071049517</v>
          </cell>
          <cell r="AH5">
            <v>39.6</v>
          </cell>
          <cell r="AI5">
            <v>39.6</v>
          </cell>
          <cell r="AJ5">
            <v>39.6</v>
          </cell>
          <cell r="AK5">
            <v>39.6</v>
          </cell>
          <cell r="AL5">
            <v>39.6</v>
          </cell>
          <cell r="AM5">
            <v>40.200000000000003</v>
          </cell>
          <cell r="AN5">
            <v>41.1</v>
          </cell>
          <cell r="AO5">
            <v>41.1</v>
          </cell>
          <cell r="AP5">
            <v>41.1</v>
          </cell>
          <cell r="AQ5">
            <v>40.5</v>
          </cell>
          <cell r="AR5">
            <v>39.6</v>
          </cell>
          <cell r="AS5">
            <v>39.6</v>
          </cell>
          <cell r="AT5">
            <v>40.144732533964309</v>
          </cell>
          <cell r="BI5">
            <v>0</v>
          </cell>
          <cell r="BX5">
            <v>0</v>
          </cell>
        </row>
        <row r="6">
          <cell r="A6">
            <v>6</v>
          </cell>
          <cell r="B6" t="str">
            <v>4.</v>
          </cell>
          <cell r="C6" t="str">
            <v>Procurement Surcharge "Catchup" ($/Mwh)</v>
          </cell>
          <cell r="D6">
            <v>0</v>
          </cell>
          <cell r="E6">
            <v>0</v>
          </cell>
          <cell r="F6">
            <v>0</v>
          </cell>
          <cell r="G6">
            <v>0</v>
          </cell>
          <cell r="H6">
            <v>0</v>
          </cell>
          <cell r="I6">
            <v>2.2000000000000002</v>
          </cell>
          <cell r="J6">
            <v>5.5</v>
          </cell>
          <cell r="K6">
            <v>5.5</v>
          </cell>
          <cell r="L6">
            <v>5.181281529061569</v>
          </cell>
          <cell r="M6">
            <v>5.44</v>
          </cell>
          <cell r="N6">
            <v>6.44</v>
          </cell>
          <cell r="O6">
            <v>5.44</v>
          </cell>
          <cell r="P6">
            <v>3.0851414339241514</v>
          </cell>
          <cell r="Q6">
            <v>3.007881697149247</v>
          </cell>
          <cell r="S6">
            <v>5.44</v>
          </cell>
          <cell r="T6">
            <v>5.44</v>
          </cell>
          <cell r="U6">
            <v>5.44</v>
          </cell>
          <cell r="V6">
            <v>5.44</v>
          </cell>
          <cell r="W6">
            <v>5.44</v>
          </cell>
          <cell r="X6">
            <v>3.2639999999999998</v>
          </cell>
          <cell r="Y6">
            <v>0</v>
          </cell>
          <cell r="Z6">
            <v>0</v>
          </cell>
          <cell r="AA6">
            <v>0</v>
          </cell>
          <cell r="AB6">
            <v>0</v>
          </cell>
          <cell r="AC6">
            <v>0</v>
          </cell>
          <cell r="AD6">
            <v>0</v>
          </cell>
          <cell r="AE6">
            <v>2.3801306710444265</v>
          </cell>
          <cell r="AH6">
            <v>0</v>
          </cell>
          <cell r="AI6">
            <v>0</v>
          </cell>
          <cell r="AJ6">
            <v>0</v>
          </cell>
          <cell r="AK6">
            <v>0</v>
          </cell>
          <cell r="AL6">
            <v>0</v>
          </cell>
          <cell r="AM6">
            <v>0</v>
          </cell>
          <cell r="AN6">
            <v>0</v>
          </cell>
          <cell r="AO6">
            <v>0</v>
          </cell>
          <cell r="AP6">
            <v>0</v>
          </cell>
          <cell r="AQ6">
            <v>0</v>
          </cell>
          <cell r="AR6">
            <v>0</v>
          </cell>
          <cell r="AS6">
            <v>0</v>
          </cell>
          <cell r="AT6">
            <v>0</v>
          </cell>
          <cell r="BI6">
            <v>0</v>
          </cell>
          <cell r="BX6">
            <v>0</v>
          </cell>
        </row>
        <row r="7">
          <cell r="A7">
            <v>7</v>
          </cell>
          <cell r="B7" t="str">
            <v>5.</v>
          </cell>
          <cell r="C7" t="str">
            <v>Rate Adjustment</v>
          </cell>
          <cell r="P7">
            <v>0</v>
          </cell>
          <cell r="Q7">
            <v>0</v>
          </cell>
          <cell r="AE7">
            <v>0</v>
          </cell>
          <cell r="AQ7">
            <v>0</v>
          </cell>
          <cell r="AR7">
            <v>0</v>
          </cell>
          <cell r="AS7">
            <v>-12.847715687876452</v>
          </cell>
          <cell r="AT7">
            <v>-0.99310219971678182</v>
          </cell>
          <cell r="BI7">
            <v>0</v>
          </cell>
          <cell r="BX7">
            <v>0</v>
          </cell>
        </row>
        <row r="8">
          <cell r="A8">
            <v>8</v>
          </cell>
          <cell r="B8" t="str">
            <v>6.</v>
          </cell>
          <cell r="C8" t="str">
            <v>Total Generation Recovery Rate</v>
          </cell>
          <cell r="D8">
            <v>67.394935182393723</v>
          </cell>
          <cell r="E8">
            <v>67.724460940261579</v>
          </cell>
          <cell r="F8">
            <v>66.55557242635895</v>
          </cell>
          <cell r="G8">
            <v>66.849999999999994</v>
          </cell>
          <cell r="H8">
            <v>66.849999999999994</v>
          </cell>
          <cell r="I8">
            <v>88.098000000000013</v>
          </cell>
          <cell r="J8">
            <v>119.97</v>
          </cell>
          <cell r="K8">
            <v>119.97</v>
          </cell>
          <cell r="L8">
            <v>119.71314428951904</v>
          </cell>
          <cell r="M8">
            <v>114.37862318840578</v>
          </cell>
          <cell r="N8">
            <v>97.642974934036943</v>
          </cell>
          <cell r="O8">
            <v>101.89</v>
          </cell>
          <cell r="P8">
            <v>92.723319254241204</v>
          </cell>
          <cell r="S8">
            <v>101.89</v>
          </cell>
          <cell r="T8">
            <v>101.89</v>
          </cell>
          <cell r="U8">
            <v>101.89</v>
          </cell>
          <cell r="V8">
            <v>101.89</v>
          </cell>
          <cell r="W8">
            <v>101.89</v>
          </cell>
          <cell r="X8">
            <v>106.92200000000001</v>
          </cell>
          <cell r="Y8">
            <v>114.47</v>
          </cell>
          <cell r="Z8">
            <v>114.47</v>
          </cell>
          <cell r="AA8">
            <v>114.47</v>
          </cell>
          <cell r="AB8">
            <v>107.262</v>
          </cell>
          <cell r="AC8">
            <v>96.45</v>
          </cell>
          <cell r="AD8">
            <v>96.45</v>
          </cell>
          <cell r="AE8">
            <v>105.4966064979193</v>
          </cell>
          <cell r="AH8">
            <v>96.45</v>
          </cell>
          <cell r="AI8">
            <v>96.45</v>
          </cell>
          <cell r="AJ8">
            <v>96.45</v>
          </cell>
          <cell r="AK8">
            <v>96.45</v>
          </cell>
          <cell r="AL8">
            <v>96.45</v>
          </cell>
          <cell r="AM8">
            <v>103.65800000000002</v>
          </cell>
          <cell r="AN8">
            <v>114.47</v>
          </cell>
          <cell r="AO8">
            <v>114.47</v>
          </cell>
          <cell r="AP8">
            <v>114.47</v>
          </cell>
          <cell r="AQ8">
            <v>107.262</v>
          </cell>
          <cell r="AR8">
            <v>96.45</v>
          </cell>
          <cell r="AS8">
            <v>83.602284312123544</v>
          </cell>
          <cell r="AT8">
            <v>102.0009513083078</v>
          </cell>
          <cell r="AW8">
            <v>0</v>
          </cell>
          <cell r="AX8">
            <v>0</v>
          </cell>
          <cell r="AY8">
            <v>0</v>
          </cell>
          <cell r="AZ8">
            <v>0</v>
          </cell>
          <cell r="BA8">
            <v>0</v>
          </cell>
          <cell r="BB8">
            <v>0</v>
          </cell>
          <cell r="BC8">
            <v>0</v>
          </cell>
          <cell r="BD8">
            <v>0</v>
          </cell>
          <cell r="BE8">
            <v>0</v>
          </cell>
          <cell r="BF8">
            <v>0</v>
          </cell>
          <cell r="BG8">
            <v>0</v>
          </cell>
          <cell r="BH8">
            <v>0</v>
          </cell>
          <cell r="BI8">
            <v>0</v>
          </cell>
          <cell r="BL8">
            <v>0</v>
          </cell>
          <cell r="BM8">
            <v>0</v>
          </cell>
          <cell r="BN8">
            <v>0</v>
          </cell>
          <cell r="BO8">
            <v>0</v>
          </cell>
          <cell r="BP8">
            <v>0</v>
          </cell>
          <cell r="BQ8">
            <v>0</v>
          </cell>
          <cell r="BR8">
            <v>0</v>
          </cell>
          <cell r="BS8">
            <v>0</v>
          </cell>
          <cell r="BT8">
            <v>0</v>
          </cell>
          <cell r="BU8">
            <v>0</v>
          </cell>
          <cell r="BV8">
            <v>0</v>
          </cell>
          <cell r="BW8">
            <v>0</v>
          </cell>
          <cell r="BX8">
            <v>0</v>
          </cell>
          <cell r="CA8">
            <v>0</v>
          </cell>
          <cell r="CB8">
            <v>0</v>
          </cell>
          <cell r="CC8">
            <v>0</v>
          </cell>
          <cell r="CD8">
            <v>0</v>
          </cell>
          <cell r="CE8">
            <v>0</v>
          </cell>
          <cell r="CF8">
            <v>0</v>
          </cell>
          <cell r="CG8">
            <v>0</v>
          </cell>
          <cell r="CH8">
            <v>0</v>
          </cell>
          <cell r="CI8">
            <v>0</v>
          </cell>
          <cell r="CJ8">
            <v>0</v>
          </cell>
          <cell r="CK8">
            <v>0</v>
          </cell>
          <cell r="CL8">
            <v>0</v>
          </cell>
          <cell r="CM8">
            <v>0</v>
          </cell>
        </row>
        <row r="9">
          <cell r="A9">
            <v>9</v>
          </cell>
          <cell r="B9" t="str">
            <v>7.</v>
          </cell>
          <cell r="C9" t="str">
            <v>Gross Generation Revenue ($Millions)</v>
          </cell>
          <cell r="D9">
            <v>447.09799999999996</v>
          </cell>
          <cell r="E9">
            <v>383.185</v>
          </cell>
          <cell r="F9">
            <v>438.33500000000004</v>
          </cell>
          <cell r="G9">
            <v>388.19794999999993</v>
          </cell>
          <cell r="H9">
            <v>417.47824999999995</v>
          </cell>
          <cell r="I9">
            <v>595.19008800000006</v>
          </cell>
          <cell r="J9">
            <v>832.95170999999993</v>
          </cell>
          <cell r="K9">
            <v>980.09359532999997</v>
          </cell>
          <cell r="L9">
            <v>764.12900000000002</v>
          </cell>
          <cell r="M9">
            <v>794.27130926272912</v>
          </cell>
          <cell r="N9">
            <v>617.86096000000009</v>
          </cell>
          <cell r="O9">
            <v>618.16663000000005</v>
          </cell>
          <cell r="P9">
            <v>7276.9574925927282</v>
          </cell>
          <cell r="Q9">
            <v>-7291.4357353299993</v>
          </cell>
          <cell r="S9">
            <v>658.51506999999992</v>
          </cell>
          <cell r="T9">
            <v>583.72781000000009</v>
          </cell>
          <cell r="U9">
            <v>647.71473000000003</v>
          </cell>
          <cell r="V9">
            <v>583.52403000000004</v>
          </cell>
          <cell r="W9">
            <v>617.65718000000004</v>
          </cell>
          <cell r="X9">
            <v>720.33351400000004</v>
          </cell>
          <cell r="Y9">
            <v>793.96392000000003</v>
          </cell>
          <cell r="Z9">
            <v>915.53105999999991</v>
          </cell>
          <cell r="AA9">
            <v>824.87081999999998</v>
          </cell>
          <cell r="AB9">
            <v>757.16245800000002</v>
          </cell>
          <cell r="AC9">
            <v>601.65509999999995</v>
          </cell>
          <cell r="AD9">
            <v>585.16215</v>
          </cell>
          <cell r="AE9">
            <v>8289.8178420000004</v>
          </cell>
          <cell r="AF9">
            <v>8289.8178420000004</v>
          </cell>
          <cell r="AG9" t="str">
            <v>DS Model Base Case 12-28-01</v>
          </cell>
          <cell r="AH9">
            <v>624.70664999999997</v>
          </cell>
          <cell r="AI9">
            <v>554.00880000000006</v>
          </cell>
          <cell r="AJ9">
            <v>616.79774999999995</v>
          </cell>
          <cell r="AK9">
            <v>557.19164999999998</v>
          </cell>
          <cell r="AL9">
            <v>590.37045000000012</v>
          </cell>
          <cell r="AM9">
            <v>706.0146380000001</v>
          </cell>
          <cell r="AN9">
            <v>805.06750999999997</v>
          </cell>
          <cell r="AO9">
            <v>928.92405000000008</v>
          </cell>
          <cell r="AP9">
            <v>837.34805000000006</v>
          </cell>
          <cell r="AQ9">
            <v>767.88865800000008</v>
          </cell>
          <cell r="AR9">
            <v>609.46755000000007</v>
          </cell>
          <cell r="AS9">
            <v>513.65243481368702</v>
          </cell>
          <cell r="AT9">
            <v>8111.4381908136893</v>
          </cell>
          <cell r="AU9">
            <v>8190.3745560000007</v>
          </cell>
          <cell r="AV9" t="str">
            <v>DS Model Base Case 12-28-01</v>
          </cell>
          <cell r="AW9">
            <v>0</v>
          </cell>
          <cell r="AX9">
            <v>0</v>
          </cell>
          <cell r="AY9">
            <v>0</v>
          </cell>
          <cell r="AZ9">
            <v>0</v>
          </cell>
          <cell r="BA9">
            <v>0</v>
          </cell>
          <cell r="BB9">
            <v>0</v>
          </cell>
          <cell r="BC9">
            <v>0</v>
          </cell>
          <cell r="BD9">
            <v>0</v>
          </cell>
          <cell r="BE9">
            <v>0</v>
          </cell>
          <cell r="BF9">
            <v>0</v>
          </cell>
          <cell r="BG9">
            <v>0</v>
          </cell>
          <cell r="BH9">
            <v>0</v>
          </cell>
          <cell r="BI9">
            <v>0</v>
          </cell>
          <cell r="BL9">
            <v>0</v>
          </cell>
          <cell r="BM9">
            <v>0</v>
          </cell>
          <cell r="BN9">
            <v>0</v>
          </cell>
          <cell r="BO9">
            <v>0</v>
          </cell>
          <cell r="BP9">
            <v>0</v>
          </cell>
          <cell r="BQ9">
            <v>0</v>
          </cell>
          <cell r="BR9">
            <v>0</v>
          </cell>
          <cell r="BS9">
            <v>0</v>
          </cell>
          <cell r="BT9">
            <v>0</v>
          </cell>
          <cell r="BU9">
            <v>0</v>
          </cell>
          <cell r="BV9">
            <v>0</v>
          </cell>
          <cell r="BW9">
            <v>0</v>
          </cell>
          <cell r="BX9">
            <v>0</v>
          </cell>
          <cell r="CA9">
            <v>0</v>
          </cell>
          <cell r="CB9">
            <v>0</v>
          </cell>
          <cell r="CC9">
            <v>0</v>
          </cell>
          <cell r="CD9">
            <v>0</v>
          </cell>
          <cell r="CE9">
            <v>0</v>
          </cell>
          <cell r="CF9">
            <v>0</v>
          </cell>
          <cell r="CG9">
            <v>0</v>
          </cell>
          <cell r="CH9">
            <v>0</v>
          </cell>
          <cell r="CI9">
            <v>0</v>
          </cell>
          <cell r="CJ9">
            <v>0</v>
          </cell>
          <cell r="CK9">
            <v>0</v>
          </cell>
          <cell r="CL9">
            <v>0</v>
          </cell>
          <cell r="CM9">
            <v>0</v>
          </cell>
        </row>
        <row r="10">
          <cell r="A10">
            <v>10</v>
          </cell>
          <cell r="C10" t="str">
            <v>Direct Access Customers (Gwh)</v>
          </cell>
          <cell r="D10">
            <v>594.22367899999995</v>
          </cell>
          <cell r="E10">
            <v>252.25948500000001</v>
          </cell>
          <cell r="F10">
            <v>145.00224299999999</v>
          </cell>
          <cell r="G10">
            <v>43.756956000000002</v>
          </cell>
          <cell r="H10">
            <v>34.771298999999999</v>
          </cell>
          <cell r="I10">
            <v>77.587686000000005</v>
          </cell>
          <cell r="J10">
            <v>48.742283999999998</v>
          </cell>
          <cell r="K10">
            <v>243.38795999999999</v>
          </cell>
          <cell r="L10">
            <v>262.98815400000001</v>
          </cell>
          <cell r="M10">
            <v>519.08345499999996</v>
          </cell>
          <cell r="N10">
            <v>655.19614000000001</v>
          </cell>
          <cell r="O10">
            <v>786.83078810481891</v>
          </cell>
          <cell r="P10">
            <v>3663.8301291048192</v>
          </cell>
          <cell r="S10">
            <v>905</v>
          </cell>
          <cell r="T10">
            <v>802</v>
          </cell>
          <cell r="U10">
            <v>890</v>
          </cell>
          <cell r="V10">
            <v>802</v>
          </cell>
          <cell r="W10">
            <v>849</v>
          </cell>
          <cell r="X10">
            <v>943</v>
          </cell>
          <cell r="Y10">
            <v>971</v>
          </cell>
          <cell r="Z10">
            <v>1120</v>
          </cell>
          <cell r="AA10">
            <v>1009</v>
          </cell>
          <cell r="AB10">
            <v>988</v>
          </cell>
          <cell r="AC10">
            <v>873</v>
          </cell>
          <cell r="AD10">
            <v>849</v>
          </cell>
          <cell r="AE10">
            <v>11001</v>
          </cell>
          <cell r="AF10">
            <v>11001</v>
          </cell>
          <cell r="AG10" t="str">
            <v>DS Model Base Case 12-28-01</v>
          </cell>
          <cell r="AH10">
            <v>907</v>
          </cell>
          <cell r="AI10">
            <v>804</v>
          </cell>
          <cell r="AJ10">
            <v>895</v>
          </cell>
          <cell r="AK10">
            <v>809</v>
          </cell>
          <cell r="AL10">
            <v>857</v>
          </cell>
          <cell r="AM10">
            <v>954</v>
          </cell>
          <cell r="AN10">
            <v>985</v>
          </cell>
          <cell r="AO10">
            <v>1136</v>
          </cell>
          <cell r="AP10">
            <v>1024</v>
          </cell>
          <cell r="AQ10">
            <v>1002</v>
          </cell>
          <cell r="AR10">
            <v>885</v>
          </cell>
          <cell r="AS10">
            <v>860</v>
          </cell>
          <cell r="AT10">
            <v>11118</v>
          </cell>
          <cell r="AU10">
            <v>11118</v>
          </cell>
          <cell r="AV10" t="str">
            <v>DS Model Base Case 12-28-01</v>
          </cell>
        </row>
        <row r="11">
          <cell r="A11">
            <v>11</v>
          </cell>
          <cell r="C11" t="str">
            <v xml:space="preserve">  Direct Access PROACT Recovery</v>
          </cell>
          <cell r="S11">
            <v>-27.92</v>
          </cell>
          <cell r="T11">
            <v>-27.92</v>
          </cell>
          <cell r="U11">
            <v>-27.92</v>
          </cell>
          <cell r="V11">
            <v>-27.92</v>
          </cell>
          <cell r="W11">
            <v>-27.92</v>
          </cell>
          <cell r="X11">
            <v>-27.92</v>
          </cell>
          <cell r="Y11">
            <v>-27.92</v>
          </cell>
          <cell r="Z11">
            <v>-27.92</v>
          </cell>
          <cell r="AA11">
            <v>-27.92</v>
          </cell>
          <cell r="AB11">
            <v>-27.92</v>
          </cell>
          <cell r="AC11">
            <v>-27.92</v>
          </cell>
          <cell r="AD11">
            <v>-27.92</v>
          </cell>
          <cell r="AE11">
            <v>-27.92</v>
          </cell>
          <cell r="AF11">
            <v>-84.167274233573849</v>
          </cell>
          <cell r="AG11" t="str">
            <v>DS Model Base Case 12-28-01</v>
          </cell>
          <cell r="AH11">
            <v>-27.92</v>
          </cell>
          <cell r="AI11">
            <v>-27.92</v>
          </cell>
          <cell r="AJ11">
            <v>-27.92</v>
          </cell>
          <cell r="AK11">
            <v>-27.92</v>
          </cell>
          <cell r="AL11">
            <v>-27.92</v>
          </cell>
          <cell r="AM11">
            <v>-27.92</v>
          </cell>
          <cell r="AN11">
            <v>-27.92</v>
          </cell>
          <cell r="AO11">
            <v>-27.92</v>
          </cell>
          <cell r="AP11">
            <v>-27.92</v>
          </cell>
          <cell r="AQ11">
            <v>-27.92</v>
          </cell>
          <cell r="AR11">
            <v>-27.92</v>
          </cell>
          <cell r="AS11">
            <v>-27.92</v>
          </cell>
          <cell r="AV11" t="str">
            <v>DS Model Base Case 12-28-01</v>
          </cell>
        </row>
        <row r="12">
          <cell r="A12">
            <v>12</v>
          </cell>
          <cell r="B12" t="str">
            <v>8.</v>
          </cell>
          <cell r="C12" t="str">
            <v>Direct Access Customers</v>
          </cell>
          <cell r="D12">
            <v>-156.36799999999999</v>
          </cell>
          <cell r="E12">
            <v>-58.085804000000003</v>
          </cell>
          <cell r="F12">
            <v>-18.59</v>
          </cell>
          <cell r="G12">
            <v>-6.1902840000000001</v>
          </cell>
          <cell r="H12">
            <v>-4.7466600000000003</v>
          </cell>
          <cell r="I12">
            <v>-3.4201619999999999</v>
          </cell>
          <cell r="J12">
            <v>-4.0493009999999998</v>
          </cell>
          <cell r="K12">
            <v>-31.472556000000001</v>
          </cell>
          <cell r="L12">
            <v>-33.977058</v>
          </cell>
          <cell r="M12">
            <v>-62.143915999999997</v>
          </cell>
          <cell r="N12">
            <v>-70.770284000000004</v>
          </cell>
          <cell r="O12">
            <v>-80.170188999999993</v>
          </cell>
          <cell r="P12">
            <v>-529.98421399999995</v>
          </cell>
          <cell r="S12">
            <v>-66.942850000000007</v>
          </cell>
          <cell r="T12">
            <v>-59.32394</v>
          </cell>
          <cell r="U12">
            <v>-65.833300000000008</v>
          </cell>
          <cell r="V12">
            <v>-59.32394</v>
          </cell>
          <cell r="W12">
            <v>-62.800530000000002</v>
          </cell>
          <cell r="X12">
            <v>-74.498886000000013</v>
          </cell>
          <cell r="Y12">
            <v>-84.040050000000008</v>
          </cell>
          <cell r="Z12">
            <v>-96.936000000000007</v>
          </cell>
          <cell r="AA12">
            <v>-87.328949999999992</v>
          </cell>
          <cell r="AB12">
            <v>-78.389895999999993</v>
          </cell>
          <cell r="AC12">
            <v>-59.826689999999999</v>
          </cell>
          <cell r="AD12">
            <v>-58.18197</v>
          </cell>
          <cell r="AE12">
            <v>-853.42700200000002</v>
          </cell>
          <cell r="AF12">
            <v>-925.9352419999999</v>
          </cell>
          <cell r="AG12" t="str">
            <v>DS Model Base Case 12-28-01</v>
          </cell>
          <cell r="AH12">
            <v>-62.156709999999997</v>
          </cell>
          <cell r="AI12">
            <v>-55.098120000000002</v>
          </cell>
          <cell r="AJ12">
            <v>-61.334350000000001</v>
          </cell>
          <cell r="AK12">
            <v>-55.440770000000001</v>
          </cell>
          <cell r="AL12">
            <v>-58.73021</v>
          </cell>
          <cell r="AM12">
            <v>-72.254052000000016</v>
          </cell>
          <cell r="AN12">
            <v>-85.251750000000001</v>
          </cell>
          <cell r="AO12">
            <v>-98.320800000000006</v>
          </cell>
          <cell r="AP12">
            <v>-88.627200000000002</v>
          </cell>
          <cell r="AQ12">
            <v>-79.500683999999993</v>
          </cell>
          <cell r="AR12">
            <v>-60.649050000000003</v>
          </cell>
          <cell r="AS12">
            <v>-47.886764508426246</v>
          </cell>
          <cell r="AT12">
            <v>-825.25046050842627</v>
          </cell>
          <cell r="AU12">
            <v>-836.2994960000002</v>
          </cell>
          <cell r="AV12" t="str">
            <v>DS Model Base Case 12-28-01</v>
          </cell>
          <cell r="BI12">
            <v>0</v>
          </cell>
          <cell r="BX12">
            <v>0</v>
          </cell>
          <cell r="CM12">
            <v>0</v>
          </cell>
        </row>
        <row r="13">
          <cell r="A13">
            <v>13</v>
          </cell>
          <cell r="B13" t="str">
            <v>9.</v>
          </cell>
          <cell r="C13" t="str">
            <v>Net Generation Revenues</v>
          </cell>
          <cell r="D13">
            <v>290.72999999999996</v>
          </cell>
          <cell r="E13">
            <v>325.09919600000001</v>
          </cell>
          <cell r="F13">
            <v>419.74500000000006</v>
          </cell>
          <cell r="G13">
            <v>382.00766599999992</v>
          </cell>
          <cell r="H13">
            <v>412.73158999999993</v>
          </cell>
          <cell r="I13">
            <v>591.76992600000005</v>
          </cell>
          <cell r="J13">
            <v>828.90240899999992</v>
          </cell>
          <cell r="K13">
            <v>948.62103932999992</v>
          </cell>
          <cell r="L13">
            <v>730.15194199999996</v>
          </cell>
          <cell r="M13">
            <v>732.12739326272913</v>
          </cell>
          <cell r="N13">
            <v>547.09067600000003</v>
          </cell>
          <cell r="O13">
            <v>537.996441</v>
          </cell>
          <cell r="P13">
            <v>6746.9732785927281</v>
          </cell>
          <cell r="S13">
            <v>591.5722199999999</v>
          </cell>
          <cell r="T13">
            <v>524.4038700000001</v>
          </cell>
          <cell r="U13">
            <v>581.88143000000002</v>
          </cell>
          <cell r="V13">
            <v>524.20009000000005</v>
          </cell>
          <cell r="W13">
            <v>554.85665000000006</v>
          </cell>
          <cell r="X13">
            <v>645.83462800000007</v>
          </cell>
          <cell r="Y13">
            <v>709.92387000000008</v>
          </cell>
          <cell r="Z13">
            <v>818.59505999999988</v>
          </cell>
          <cell r="AA13">
            <v>737.54187000000002</v>
          </cell>
          <cell r="AB13">
            <v>678.77256199999999</v>
          </cell>
          <cell r="AC13">
            <v>541.82840999999996</v>
          </cell>
          <cell r="AD13">
            <v>526.98018000000002</v>
          </cell>
          <cell r="AE13">
            <v>7436.39084</v>
          </cell>
          <cell r="AH13">
            <v>562.54993999999999</v>
          </cell>
          <cell r="AI13">
            <v>498.91068000000007</v>
          </cell>
          <cell r="AJ13">
            <v>555.46339999999998</v>
          </cell>
          <cell r="AK13">
            <v>501.75088</v>
          </cell>
          <cell r="AL13">
            <v>531.64024000000018</v>
          </cell>
          <cell r="AM13">
            <v>633.7605860000001</v>
          </cell>
          <cell r="AN13">
            <v>719.81575999999995</v>
          </cell>
          <cell r="AO13">
            <v>830.60325000000012</v>
          </cell>
          <cell r="AP13">
            <v>748.72085000000004</v>
          </cell>
          <cell r="AQ13">
            <v>688.3879740000001</v>
          </cell>
          <cell r="AR13">
            <v>548.81850000000009</v>
          </cell>
          <cell r="AS13">
            <v>465.76567030526076</v>
          </cell>
          <cell r="AT13">
            <v>7286.1877303052615</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L13">
            <v>0</v>
          </cell>
          <cell r="BM13">
            <v>0</v>
          </cell>
          <cell r="BN13">
            <v>0</v>
          </cell>
          <cell r="BO13">
            <v>0</v>
          </cell>
          <cell r="BP13">
            <v>0</v>
          </cell>
          <cell r="BQ13">
            <v>0</v>
          </cell>
          <cell r="BR13">
            <v>0</v>
          </cell>
          <cell r="BS13">
            <v>0</v>
          </cell>
          <cell r="BT13">
            <v>0</v>
          </cell>
          <cell r="BU13">
            <v>0</v>
          </cell>
          <cell r="BV13">
            <v>0</v>
          </cell>
          <cell r="BW13">
            <v>0</v>
          </cell>
          <cell r="BX13">
            <v>0</v>
          </cell>
          <cell r="CA13">
            <v>0</v>
          </cell>
          <cell r="CB13">
            <v>0</v>
          </cell>
          <cell r="CC13">
            <v>0</v>
          </cell>
          <cell r="CD13">
            <v>0</v>
          </cell>
          <cell r="CE13">
            <v>0</v>
          </cell>
          <cell r="CF13">
            <v>0</v>
          </cell>
          <cell r="CG13">
            <v>0</v>
          </cell>
          <cell r="CH13">
            <v>0</v>
          </cell>
          <cell r="CI13">
            <v>0</v>
          </cell>
          <cell r="CJ13">
            <v>0</v>
          </cell>
          <cell r="CK13">
            <v>0</v>
          </cell>
          <cell r="CL13">
            <v>0</v>
          </cell>
          <cell r="CM13">
            <v>0</v>
          </cell>
        </row>
        <row r="14">
          <cell r="A14">
            <v>14</v>
          </cell>
        </row>
        <row r="15">
          <cell r="A15">
            <v>15</v>
          </cell>
          <cell r="B15" t="str">
            <v>10.</v>
          </cell>
          <cell r="C15" t="str">
            <v>Non Gen (T&amp;D) Rates ($/Mwh)</v>
          </cell>
          <cell r="D15">
            <v>35.818209225203496</v>
          </cell>
          <cell r="E15">
            <v>34.418345705196181</v>
          </cell>
          <cell r="F15">
            <v>34.302915274825388</v>
          </cell>
          <cell r="G15">
            <v>33.25</v>
          </cell>
          <cell r="H15">
            <v>33.25</v>
          </cell>
          <cell r="I15">
            <v>33.346000000000004</v>
          </cell>
          <cell r="J15">
            <v>33.49</v>
          </cell>
          <cell r="K15">
            <v>33.49</v>
          </cell>
          <cell r="L15">
            <v>33.02177659407802</v>
          </cell>
          <cell r="M15">
            <v>33.165273132664439</v>
          </cell>
          <cell r="N15">
            <v>31.367744063324537</v>
          </cell>
          <cell r="O15">
            <v>33.249999999999993</v>
          </cell>
          <cell r="P15">
            <v>33.522388010425324</v>
          </cell>
          <cell r="S15">
            <v>33.249999999999993</v>
          </cell>
          <cell r="T15">
            <v>33.249999999999993</v>
          </cell>
          <cell r="U15">
            <v>33.249999999999993</v>
          </cell>
          <cell r="V15">
            <v>33.249999999999993</v>
          </cell>
          <cell r="W15">
            <v>33.249999999999993</v>
          </cell>
          <cell r="X15">
            <v>33.517999999999994</v>
          </cell>
          <cell r="Y15">
            <v>33.92</v>
          </cell>
          <cell r="Z15">
            <v>33.92</v>
          </cell>
          <cell r="AA15">
            <v>33.92</v>
          </cell>
          <cell r="AB15">
            <v>33.652000000000001</v>
          </cell>
          <cell r="AC15">
            <v>33.249999999999993</v>
          </cell>
          <cell r="AD15">
            <v>33.249999999999993</v>
          </cell>
          <cell r="AE15">
            <v>33.497865638402118</v>
          </cell>
          <cell r="AH15">
            <v>33.249999999999993</v>
          </cell>
          <cell r="AI15">
            <v>33.249999999999993</v>
          </cell>
          <cell r="AJ15">
            <v>33.249999999999993</v>
          </cell>
          <cell r="AK15">
            <v>33.249999999999993</v>
          </cell>
          <cell r="AL15">
            <v>33.249999999999993</v>
          </cell>
          <cell r="AM15">
            <v>33.517999999999994</v>
          </cell>
          <cell r="AN15">
            <v>33.92</v>
          </cell>
          <cell r="AO15">
            <v>33.92</v>
          </cell>
          <cell r="AP15">
            <v>33.92</v>
          </cell>
          <cell r="AQ15">
            <v>33.652000000000001</v>
          </cell>
          <cell r="AR15">
            <v>33.249999999999993</v>
          </cell>
          <cell r="AS15">
            <v>33.249999999999993</v>
          </cell>
          <cell r="AT15">
            <v>33.498753003400076</v>
          </cell>
          <cell r="BI15">
            <v>0</v>
          </cell>
          <cell r="BX15">
            <v>0</v>
          </cell>
        </row>
        <row r="16">
          <cell r="A16">
            <v>16</v>
          </cell>
          <cell r="B16" t="str">
            <v>11.</v>
          </cell>
          <cell r="C16" t="str">
            <v>Non Gen (T&amp;D) Revenues ($Millions)</v>
          </cell>
          <cell r="D16">
            <v>237.61799999999999</v>
          </cell>
          <cell r="E16">
            <v>194.739</v>
          </cell>
          <cell r="F16">
            <v>225.91900000000001</v>
          </cell>
          <cell r="G16">
            <v>193.08275</v>
          </cell>
          <cell r="H16">
            <v>207.64625000000001</v>
          </cell>
          <cell r="I16">
            <v>225.28557600000002</v>
          </cell>
          <cell r="J16">
            <v>232.52107000000001</v>
          </cell>
          <cell r="K16">
            <v>273.59618660999996</v>
          </cell>
          <cell r="L16">
            <v>210.77799999999999</v>
          </cell>
          <cell r="M16">
            <v>232.21653386282907</v>
          </cell>
          <cell r="N16">
            <v>190.214</v>
          </cell>
          <cell r="O16">
            <v>201.72774999999996</v>
          </cell>
          <cell r="P16">
            <v>2625.3441164728292</v>
          </cell>
          <cell r="Q16">
            <v>2642.1609439134627</v>
          </cell>
          <cell r="S16">
            <v>214.89474999999993</v>
          </cell>
          <cell r="T16">
            <v>190.48924999999997</v>
          </cell>
          <cell r="U16">
            <v>211.37024999999994</v>
          </cell>
          <cell r="V16">
            <v>190.42274999999998</v>
          </cell>
          <cell r="W16">
            <v>201.56149999999997</v>
          </cell>
          <cell r="X16">
            <v>225.81076599999994</v>
          </cell>
          <cell r="Y16">
            <v>235.26912000000002</v>
          </cell>
          <cell r="Z16">
            <v>271.29216000000002</v>
          </cell>
          <cell r="AA16">
            <v>244.42752000000002</v>
          </cell>
          <cell r="AB16">
            <v>237.54946799999999</v>
          </cell>
          <cell r="AC16">
            <v>207.41349999999994</v>
          </cell>
          <cell r="AD16">
            <v>201.72774999999996</v>
          </cell>
          <cell r="AE16">
            <v>2632.2287839999995</v>
          </cell>
          <cell r="AF16">
            <v>2632.2287839999999</v>
          </cell>
          <cell r="AG16" t="str">
            <v>DS Model Base Case 12-28-01</v>
          </cell>
          <cell r="AH16">
            <v>215.36024999999995</v>
          </cell>
          <cell r="AI16">
            <v>190.98799999999997</v>
          </cell>
          <cell r="AJ16">
            <v>212.63374999999994</v>
          </cell>
          <cell r="AK16">
            <v>192.08524999999997</v>
          </cell>
          <cell r="AL16">
            <v>203.52324999999996</v>
          </cell>
          <cell r="AM16">
            <v>228.29109799999998</v>
          </cell>
          <cell r="AN16">
            <v>238.55936000000003</v>
          </cell>
          <cell r="AO16">
            <v>275.26079999999996</v>
          </cell>
          <cell r="AP16">
            <v>248.12480000000002</v>
          </cell>
          <cell r="AQ16">
            <v>240.91466800000001</v>
          </cell>
          <cell r="AR16">
            <v>210.10674999999995</v>
          </cell>
          <cell r="AS16">
            <v>204.28799999999995</v>
          </cell>
          <cell r="AT16">
            <v>2660.1359759999996</v>
          </cell>
          <cell r="AU16">
            <v>2660.1359759999996</v>
          </cell>
          <cell r="AV16" t="str">
            <v>DS Model Base Case 12-28-01</v>
          </cell>
          <cell r="AW16">
            <v>0</v>
          </cell>
          <cell r="AX16">
            <v>0</v>
          </cell>
          <cell r="AY16">
            <v>0</v>
          </cell>
          <cell r="AZ16">
            <v>0</v>
          </cell>
          <cell r="BA16">
            <v>0</v>
          </cell>
          <cell r="BB16">
            <v>0</v>
          </cell>
          <cell r="BC16">
            <v>0</v>
          </cell>
          <cell r="BD16">
            <v>0</v>
          </cell>
          <cell r="BE16">
            <v>0</v>
          </cell>
          <cell r="BF16">
            <v>0</v>
          </cell>
          <cell r="BG16">
            <v>0</v>
          </cell>
          <cell r="BH16">
            <v>0</v>
          </cell>
          <cell r="BI16">
            <v>0</v>
          </cell>
          <cell r="BL16">
            <v>0</v>
          </cell>
          <cell r="BM16">
            <v>0</v>
          </cell>
          <cell r="BN16">
            <v>0</v>
          </cell>
          <cell r="BO16">
            <v>0</v>
          </cell>
          <cell r="BP16">
            <v>0</v>
          </cell>
          <cell r="BQ16">
            <v>0</v>
          </cell>
          <cell r="BR16">
            <v>0</v>
          </cell>
          <cell r="BS16">
            <v>0</v>
          </cell>
          <cell r="BT16">
            <v>0</v>
          </cell>
          <cell r="BU16">
            <v>0</v>
          </cell>
          <cell r="BV16">
            <v>0</v>
          </cell>
          <cell r="BW16">
            <v>0</v>
          </cell>
          <cell r="BX16">
            <v>0</v>
          </cell>
          <cell r="CA16">
            <v>0</v>
          </cell>
          <cell r="CB16">
            <v>0</v>
          </cell>
          <cell r="CC16">
            <v>0</v>
          </cell>
          <cell r="CD16">
            <v>0</v>
          </cell>
          <cell r="CE16">
            <v>0</v>
          </cell>
          <cell r="CF16">
            <v>0</v>
          </cell>
          <cell r="CG16">
            <v>0</v>
          </cell>
          <cell r="CH16">
            <v>0</v>
          </cell>
          <cell r="CI16">
            <v>0</v>
          </cell>
          <cell r="CJ16">
            <v>0</v>
          </cell>
          <cell r="CK16">
            <v>0</v>
          </cell>
          <cell r="CL16">
            <v>0</v>
          </cell>
          <cell r="CM16">
            <v>0</v>
          </cell>
        </row>
        <row r="17">
          <cell r="A17">
            <v>17</v>
          </cell>
          <cell r="C17" t="str">
            <v>Accrual Revenues ($Millions)</v>
          </cell>
          <cell r="I17" t="str">
            <v>DWR &amp; 20/20 Credit (Recorded Billed) and Total Bundle Rev per DBP4460--&gt;</v>
          </cell>
          <cell r="J17">
            <v>149.81399999999999</v>
          </cell>
          <cell r="K17">
            <v>166.54499999999999</v>
          </cell>
          <cell r="L17">
            <v>155.166</v>
          </cell>
          <cell r="M17">
            <v>186.35429999999999</v>
          </cell>
          <cell r="N17">
            <v>157.06306000000004</v>
          </cell>
          <cell r="AW17">
            <v>7.8210825725173239E-2</v>
          </cell>
          <cell r="AX17">
            <v>6.9362178466266231E-2</v>
          </cell>
          <cell r="AY17">
            <v>7.7224226023639375E-2</v>
          </cell>
          <cell r="AZ17">
            <v>6.9758048349075674E-2</v>
          </cell>
          <cell r="BA17">
            <v>7.3913087056874979E-2</v>
          </cell>
          <cell r="BB17">
            <v>8.6670382892678297E-2</v>
          </cell>
          <cell r="BC17">
            <v>9.6354708362493616E-2</v>
          </cell>
          <cell r="BD17">
            <v>0.11118319518386087</v>
          </cell>
          <cell r="BE17">
            <v>0.10022252235447264</v>
          </cell>
          <cell r="BF17">
            <v>9.3431771319778034E-2</v>
          </cell>
          <cell r="BG17">
            <v>7.6302086319480586E-2</v>
          </cell>
          <cell r="BH17">
            <v>6.7366967946206543E-2</v>
          </cell>
          <cell r="BI17">
            <v>1</v>
          </cell>
          <cell r="BJ17">
            <v>8932.621000000001</v>
          </cell>
          <cell r="BK17" t="str">
            <v>Proscreen incl. OOR</v>
          </cell>
          <cell r="BL17">
            <v>7.8210825725173239E-2</v>
          </cell>
          <cell r="BM17">
            <v>6.9362178466266231E-2</v>
          </cell>
          <cell r="BN17">
            <v>7.7224226023639375E-2</v>
          </cell>
          <cell r="BO17">
            <v>6.9758048349075674E-2</v>
          </cell>
          <cell r="BP17">
            <v>7.3913087056874979E-2</v>
          </cell>
          <cell r="BQ17">
            <v>8.6670382892678297E-2</v>
          </cell>
          <cell r="BR17">
            <v>9.6354708362493616E-2</v>
          </cell>
          <cell r="BS17">
            <v>0.11118319518386087</v>
          </cell>
          <cell r="BT17">
            <v>0.10022252235447264</v>
          </cell>
          <cell r="BU17">
            <v>9.3431771319778034E-2</v>
          </cell>
          <cell r="BV17">
            <v>7.6302086319480586E-2</v>
          </cell>
          <cell r="BW17">
            <v>6.7366967946206543E-2</v>
          </cell>
          <cell r="BX17">
            <v>1</v>
          </cell>
          <cell r="BY17">
            <v>8944.6220000000012</v>
          </cell>
          <cell r="BZ17" t="str">
            <v>Proscreen includes OOR</v>
          </cell>
        </row>
        <row r="18">
          <cell r="A18">
            <v>18</v>
          </cell>
          <cell r="B18" t="str">
            <v>12.</v>
          </cell>
          <cell r="C18" t="str">
            <v>Total Bundled Revenues (Accrual)</v>
          </cell>
          <cell r="D18">
            <v>528.34799999999996</v>
          </cell>
          <cell r="E18">
            <v>519.83819600000004</v>
          </cell>
          <cell r="F18">
            <v>645.6640000000001</v>
          </cell>
          <cell r="G18">
            <v>575.09041599999989</v>
          </cell>
          <cell r="H18">
            <v>620.37783999999988</v>
          </cell>
          <cell r="I18">
            <v>817.05550200000005</v>
          </cell>
          <cell r="J18">
            <v>907.58799999999997</v>
          </cell>
          <cell r="K18">
            <v>1005.348</v>
          </cell>
          <cell r="L18">
            <v>785.92100000000005</v>
          </cell>
          <cell r="M18">
            <v>801.26400000000001</v>
          </cell>
          <cell r="N18">
            <v>553.95699999999999</v>
          </cell>
          <cell r="O18">
            <v>739.72419100000002</v>
          </cell>
          <cell r="P18">
            <v>8500.1761450000013</v>
          </cell>
          <cell r="S18">
            <v>806.46696999999983</v>
          </cell>
          <cell r="T18">
            <v>714.89312000000007</v>
          </cell>
          <cell r="U18">
            <v>793.25167999999996</v>
          </cell>
          <cell r="V18">
            <v>714.62284</v>
          </cell>
          <cell r="W18">
            <v>756.41814999999997</v>
          </cell>
          <cell r="X18">
            <v>871.64539400000001</v>
          </cell>
          <cell r="Y18">
            <v>945.19299000000012</v>
          </cell>
          <cell r="Z18">
            <v>1089.8872199999998</v>
          </cell>
          <cell r="AA18">
            <v>981.96938999999998</v>
          </cell>
          <cell r="AB18">
            <v>916.32203000000004</v>
          </cell>
          <cell r="AC18">
            <v>749.24190999999996</v>
          </cell>
          <cell r="AD18">
            <v>728.70793000000003</v>
          </cell>
          <cell r="AE18">
            <v>10068.619624000001</v>
          </cell>
          <cell r="AF18">
            <v>9996.1113839999998</v>
          </cell>
          <cell r="AG18" t="str">
            <v>DS Model Base Case 12-28-01</v>
          </cell>
          <cell r="AH18">
            <v>777.91018999999994</v>
          </cell>
          <cell r="AI18">
            <v>689.89868000000001</v>
          </cell>
          <cell r="AJ18">
            <v>768.09714999999994</v>
          </cell>
          <cell r="AK18">
            <v>693.83612999999991</v>
          </cell>
          <cell r="AL18">
            <v>735.16349000000014</v>
          </cell>
          <cell r="AM18">
            <v>862.05168400000002</v>
          </cell>
          <cell r="AN18">
            <v>958.37511999999992</v>
          </cell>
          <cell r="AO18">
            <v>1105.8640500000001</v>
          </cell>
          <cell r="AP18">
            <v>996.84565000000009</v>
          </cell>
          <cell r="AQ18">
            <v>929.30264200000011</v>
          </cell>
          <cell r="AR18">
            <v>758.92525000000001</v>
          </cell>
          <cell r="AS18">
            <v>670.05367030526077</v>
          </cell>
          <cell r="AT18">
            <v>9946.3237063052602</v>
          </cell>
          <cell r="AU18">
            <v>10014.211036000001</v>
          </cell>
          <cell r="AV18" t="str">
            <v>DS Model Base Case 12-28-01</v>
          </cell>
          <cell r="AW18">
            <v>698.62766430002273</v>
          </cell>
          <cell r="AX18">
            <v>619.58605197351756</v>
          </cell>
          <cell r="AY18">
            <v>689.81474308750762</v>
          </cell>
          <cell r="AZ18">
            <v>623.12220760196874</v>
          </cell>
          <cell r="BA18">
            <v>660.23759361906968</v>
          </cell>
          <cell r="BB18">
            <v>774.19368230517898</v>
          </cell>
          <cell r="BC18">
            <v>860.70009136768613</v>
          </cell>
          <cell r="BD18">
            <v>993.15734414645453</v>
          </cell>
          <cell r="BE18">
            <v>895.2498078565319</v>
          </cell>
          <cell r="BF18">
            <v>834.59060255824704</v>
          </cell>
          <cell r="BG18">
            <v>681.57761860120502</v>
          </cell>
          <cell r="BH18">
            <v>601.76359258261152</v>
          </cell>
          <cell r="BI18">
            <v>8932.621000000001</v>
          </cell>
          <cell r="BL18">
            <v>699.56627241955061</v>
          </cell>
          <cell r="BM18">
            <v>620.4184674772913</v>
          </cell>
          <cell r="BN18">
            <v>690.74151102401731</v>
          </cell>
          <cell r="BO18">
            <v>623.95937394020609</v>
          </cell>
          <cell r="BP18">
            <v>661.12462457683932</v>
          </cell>
          <cell r="BQ18">
            <v>775.23381357027404</v>
          </cell>
          <cell r="BR18">
            <v>861.85644422274447</v>
          </cell>
          <cell r="BS18">
            <v>994.49165367185606</v>
          </cell>
          <cell r="BT18">
            <v>896.45257834730785</v>
          </cell>
          <cell r="BU18">
            <v>835.7118772458557</v>
          </cell>
          <cell r="BV18">
            <v>682.49331993912517</v>
          </cell>
          <cell r="BW18">
            <v>602.57206356493396</v>
          </cell>
          <cell r="BX18">
            <v>8944.6220000000012</v>
          </cell>
          <cell r="CA18">
            <v>0</v>
          </cell>
          <cell r="CB18">
            <v>0</v>
          </cell>
          <cell r="CC18">
            <v>0</v>
          </cell>
          <cell r="CD18">
            <v>0</v>
          </cell>
          <cell r="CE18">
            <v>0</v>
          </cell>
          <cell r="CF18">
            <v>0</v>
          </cell>
          <cell r="CG18">
            <v>0</v>
          </cell>
          <cell r="CH18">
            <v>0</v>
          </cell>
          <cell r="CI18">
            <v>0</v>
          </cell>
          <cell r="CJ18">
            <v>0</v>
          </cell>
          <cell r="CK18">
            <v>0</v>
          </cell>
          <cell r="CL18">
            <v>0</v>
          </cell>
          <cell r="CM18">
            <v>0</v>
          </cell>
        </row>
        <row r="19">
          <cell r="A19">
            <v>19</v>
          </cell>
          <cell r="C19" t="str">
            <v>Total Bundled Rev</v>
          </cell>
          <cell r="J19">
            <v>1057.402</v>
          </cell>
          <cell r="K19">
            <v>1171.893</v>
          </cell>
          <cell r="L19">
            <v>941.08699999999999</v>
          </cell>
          <cell r="M19">
            <v>987.61829999999998</v>
          </cell>
          <cell r="N19">
            <v>711.02006000000006</v>
          </cell>
          <cell r="O19">
            <v>739.72419100000002</v>
          </cell>
          <cell r="P19">
            <v>5608.7445509999998</v>
          </cell>
          <cell r="AE19">
            <v>0</v>
          </cell>
          <cell r="AT19">
            <v>0</v>
          </cell>
        </row>
        <row r="20">
          <cell r="A20">
            <v>20</v>
          </cell>
          <cell r="C20" t="str">
            <v>Other Non-Utility Revenues</v>
          </cell>
          <cell r="D20">
            <v>4.1607500000000002</v>
          </cell>
          <cell r="E20">
            <v>4.1607500000000002</v>
          </cell>
          <cell r="F20">
            <v>4.1607500000000002</v>
          </cell>
          <cell r="G20">
            <v>4.1607500000000002</v>
          </cell>
          <cell r="H20">
            <v>4.1607500000000002</v>
          </cell>
          <cell r="I20">
            <v>4.1607500000000002</v>
          </cell>
          <cell r="J20">
            <v>4.1607500000000002</v>
          </cell>
          <cell r="K20">
            <v>4.1607500000000002</v>
          </cell>
          <cell r="L20">
            <v>4.1607500000000002</v>
          </cell>
          <cell r="M20">
            <v>4.1607500000000002</v>
          </cell>
          <cell r="N20">
            <v>4.1607500000000002</v>
          </cell>
          <cell r="O20">
            <v>4.1607500000000002</v>
          </cell>
          <cell r="P20">
            <v>49.929000000000002</v>
          </cell>
          <cell r="Q20">
            <v>49.929000000000002</v>
          </cell>
          <cell r="S20">
            <v>3.2266666666666666</v>
          </cell>
          <cell r="T20">
            <v>3.2266666666666666</v>
          </cell>
          <cell r="U20">
            <v>3.2266666666666666</v>
          </cell>
          <cell r="V20">
            <v>3.2266666666666666</v>
          </cell>
          <cell r="W20">
            <v>3.2266666666666666</v>
          </cell>
          <cell r="X20">
            <v>3.2266666666666666</v>
          </cell>
          <cell r="Y20">
            <v>3.2266666666666666</v>
          </cell>
          <cell r="Z20">
            <v>3.2266666666666666</v>
          </cell>
          <cell r="AA20">
            <v>3.2266666666666666</v>
          </cell>
          <cell r="AB20">
            <v>3.2266666666666666</v>
          </cell>
          <cell r="AC20">
            <v>3.2266666666666666</v>
          </cell>
          <cell r="AD20">
            <v>3.2266666666666666</v>
          </cell>
          <cell r="AE20">
            <v>38.72</v>
          </cell>
          <cell r="AF20">
            <v>38.72</v>
          </cell>
          <cell r="AH20">
            <v>2.5360833333333335</v>
          </cell>
          <cell r="AI20">
            <v>2.5360833333333335</v>
          </cell>
          <cell r="AJ20">
            <v>2.5360833333333335</v>
          </cell>
          <cell r="AK20">
            <v>2.5360833333333335</v>
          </cell>
          <cell r="AL20">
            <v>2.5360833333333335</v>
          </cell>
          <cell r="AM20">
            <v>2.5360833333333335</v>
          </cell>
          <cell r="AN20">
            <v>2.5360833333333335</v>
          </cell>
          <cell r="AO20">
            <v>2.5360833333333335</v>
          </cell>
          <cell r="AP20">
            <v>2.5360833333333335</v>
          </cell>
          <cell r="AQ20">
            <v>2.5360833333333335</v>
          </cell>
          <cell r="AR20">
            <v>2.5360833333333335</v>
          </cell>
          <cell r="AS20">
            <v>2.5360833333333335</v>
          </cell>
          <cell r="AT20">
            <v>30.433000000000003</v>
          </cell>
          <cell r="AU20">
            <v>30.433</v>
          </cell>
          <cell r="AW20">
            <v>2.9964166666666667</v>
          </cell>
          <cell r="AX20">
            <v>2.9964166666666667</v>
          </cell>
          <cell r="AY20">
            <v>2.9964166666666667</v>
          </cell>
          <cell r="AZ20">
            <v>2.9964166666666667</v>
          </cell>
          <cell r="BA20">
            <v>2.9964166666666667</v>
          </cell>
          <cell r="BB20">
            <v>2.9964166666666667</v>
          </cell>
          <cell r="BC20">
            <v>2.9964166666666667</v>
          </cell>
          <cell r="BD20">
            <v>2.9964166666666667</v>
          </cell>
          <cell r="BE20">
            <v>2.9964166666666667</v>
          </cell>
          <cell r="BF20">
            <v>2.9964166666666667</v>
          </cell>
          <cell r="BG20">
            <v>2.9964166666666667</v>
          </cell>
          <cell r="BH20">
            <v>2.9964166666666667</v>
          </cell>
          <cell r="BI20">
            <v>35.957000000000008</v>
          </cell>
          <cell r="BJ20">
            <v>35.957000000000001</v>
          </cell>
          <cell r="BL20">
            <v>3.4473333333333334</v>
          </cell>
          <cell r="BM20">
            <v>3.4473333333333334</v>
          </cell>
          <cell r="BN20">
            <v>3.4473333333333334</v>
          </cell>
          <cell r="BO20">
            <v>3.4473333333333334</v>
          </cell>
          <cell r="BP20">
            <v>3.4473333333333334</v>
          </cell>
          <cell r="BQ20">
            <v>3.4473333333333334</v>
          </cell>
          <cell r="BR20">
            <v>3.4473333333333334</v>
          </cell>
          <cell r="BS20">
            <v>3.4473333333333334</v>
          </cell>
          <cell r="BT20">
            <v>3.4473333333333334</v>
          </cell>
          <cell r="BU20">
            <v>3.4473333333333334</v>
          </cell>
          <cell r="BV20">
            <v>3.4473333333333334</v>
          </cell>
          <cell r="BW20">
            <v>3.4473333333333334</v>
          </cell>
          <cell r="BX20">
            <v>41.368000000000002</v>
          </cell>
          <cell r="BY20">
            <v>41.368000000000002</v>
          </cell>
        </row>
        <row r="21">
          <cell r="A21">
            <v>21</v>
          </cell>
          <cell r="B21" t="str">
            <v>13.</v>
          </cell>
          <cell r="C21" t="str">
            <v>Other Operating Revenues (Accrual)</v>
          </cell>
          <cell r="D21">
            <v>19.404793272790219</v>
          </cell>
          <cell r="E21">
            <v>12.368450523564801</v>
          </cell>
          <cell r="F21">
            <v>13.840501932479329</v>
          </cell>
          <cell r="G21">
            <v>12.365582906040535</v>
          </cell>
          <cell r="H21">
            <v>15.814967153612818</v>
          </cell>
          <cell r="I21">
            <v>15.854871433294624</v>
          </cell>
          <cell r="J21">
            <v>14.999059339655814</v>
          </cell>
          <cell r="K21">
            <v>14.916451634831473</v>
          </cell>
          <cell r="L21">
            <v>18.597745689457412</v>
          </cell>
          <cell r="M21">
            <v>15.314272202820078</v>
          </cell>
          <cell r="N21">
            <v>20.308158815126838</v>
          </cell>
          <cell r="O21">
            <v>20.842021229658695</v>
          </cell>
          <cell r="P21">
            <v>194.62687613333262</v>
          </cell>
          <cell r="Q21">
            <v>191.62687613333264</v>
          </cell>
          <cell r="S21">
            <v>24.526824043747013</v>
          </cell>
          <cell r="T21">
            <v>15.633189461010138</v>
          </cell>
          <cell r="U21">
            <v>17.493799124933911</v>
          </cell>
          <cell r="V21">
            <v>15.629564915803513</v>
          </cell>
          <cell r="W21">
            <v>19.989438237314712</v>
          </cell>
          <cell r="X21">
            <v>20.039875530440661</v>
          </cell>
          <cell r="Y21">
            <v>18.958165854892457</v>
          </cell>
          <cell r="Z21">
            <v>18.85375326917708</v>
          </cell>
          <cell r="AA21">
            <v>23.506750611731068</v>
          </cell>
          <cell r="AB21">
            <v>19.356581355767513</v>
          </cell>
          <cell r="AC21">
            <v>25.668639233045777</v>
          </cell>
          <cell r="AD21">
            <v>26.343418362136184</v>
          </cell>
          <cell r="AE21">
            <v>246.00000000000003</v>
          </cell>
          <cell r="AF21">
            <v>246</v>
          </cell>
          <cell r="AG21" t="str">
            <v>grc + trbaa</v>
          </cell>
          <cell r="AH21">
            <v>20.53872257321904</v>
          </cell>
          <cell r="AI21">
            <v>13.091207434829627</v>
          </cell>
          <cell r="AJ21">
            <v>14.649278942017828</v>
          </cell>
          <cell r="AK21">
            <v>13.08817224656717</v>
          </cell>
          <cell r="AL21">
            <v>16.739123076775734</v>
          </cell>
          <cell r="AM21">
            <v>16.781359184027547</v>
          </cell>
          <cell r="AN21">
            <v>15.875537260601</v>
          </cell>
          <cell r="AO21">
            <v>15.788102331099507</v>
          </cell>
          <cell r="AP21">
            <v>19.684514739904877</v>
          </cell>
          <cell r="AQ21">
            <v>16.209169753203689</v>
          </cell>
          <cell r="AR21">
            <v>21.494876756127763</v>
          </cell>
          <cell r="AS21">
            <v>22.059935701626237</v>
          </cell>
          <cell r="AT21">
            <v>206.00000000000003</v>
          </cell>
          <cell r="AU21">
            <v>206</v>
          </cell>
          <cell r="AV21" t="str">
            <v>grc + trbaa</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L21">
            <v>0</v>
          </cell>
          <cell r="BM21">
            <v>0</v>
          </cell>
          <cell r="BN21">
            <v>0</v>
          </cell>
          <cell r="BO21">
            <v>0</v>
          </cell>
          <cell r="BP21">
            <v>0</v>
          </cell>
          <cell r="BQ21">
            <v>0</v>
          </cell>
          <cell r="BR21">
            <v>0</v>
          </cell>
          <cell r="BS21">
            <v>0</v>
          </cell>
          <cell r="BT21">
            <v>0</v>
          </cell>
          <cell r="BU21">
            <v>0</v>
          </cell>
          <cell r="BV21">
            <v>0</v>
          </cell>
          <cell r="BW21">
            <v>0</v>
          </cell>
          <cell r="BX21">
            <v>0</v>
          </cell>
        </row>
        <row r="22">
          <cell r="A22">
            <v>22</v>
          </cell>
          <cell r="B22" t="str">
            <v>14.</v>
          </cell>
          <cell r="C22" t="str">
            <v>Total SCE Revenues</v>
          </cell>
          <cell r="D22">
            <v>551.91354327279021</v>
          </cell>
          <cell r="E22">
            <v>536.36739652356482</v>
          </cell>
          <cell r="F22">
            <v>663.66525193247946</v>
          </cell>
          <cell r="G22">
            <v>591.61674890604047</v>
          </cell>
          <cell r="H22">
            <v>640.35355715361266</v>
          </cell>
          <cell r="I22">
            <v>837.0711234332947</v>
          </cell>
          <cell r="J22">
            <v>1076.5618093396558</v>
          </cell>
          <cell r="K22">
            <v>1190.9702016348315</v>
          </cell>
          <cell r="L22">
            <v>963.84549568945738</v>
          </cell>
          <cell r="M22">
            <v>1007.0933222028201</v>
          </cell>
          <cell r="N22">
            <v>735.4889688151269</v>
          </cell>
          <cell r="O22">
            <v>764.72696222965874</v>
          </cell>
          <cell r="P22">
            <v>14353.476572133333</v>
          </cell>
          <cell r="S22">
            <v>834.22046071041359</v>
          </cell>
          <cell r="T22">
            <v>733.7529761276769</v>
          </cell>
          <cell r="U22">
            <v>813.97214579160061</v>
          </cell>
          <cell r="V22">
            <v>733.47907158247017</v>
          </cell>
          <cell r="W22">
            <v>779.6342549039814</v>
          </cell>
          <cell r="X22">
            <v>894.91193619710737</v>
          </cell>
          <cell r="Y22">
            <v>967.37782252155921</v>
          </cell>
          <cell r="Z22">
            <v>1111.9676399358436</v>
          </cell>
          <cell r="AA22">
            <v>1008.7028072783977</v>
          </cell>
          <cell r="AB22">
            <v>938.90527802243423</v>
          </cell>
          <cell r="AC22">
            <v>778.13721589971237</v>
          </cell>
          <cell r="AD22">
            <v>758.27801502880288</v>
          </cell>
          <cell r="AE22">
            <v>10353.339624</v>
          </cell>
          <cell r="AH22">
            <v>800.98499590655229</v>
          </cell>
          <cell r="AI22">
            <v>705.52597076816289</v>
          </cell>
          <cell r="AJ22">
            <v>785.28251227535111</v>
          </cell>
          <cell r="AK22">
            <v>709.46038557990039</v>
          </cell>
          <cell r="AL22">
            <v>754.43869641010917</v>
          </cell>
          <cell r="AM22">
            <v>881.36912651736088</v>
          </cell>
          <cell r="AN22">
            <v>976.78674059393427</v>
          </cell>
          <cell r="AO22">
            <v>1124.188235664433</v>
          </cell>
          <cell r="AP22">
            <v>1019.0662480732383</v>
          </cell>
          <cell r="AQ22">
            <v>948.0478950865371</v>
          </cell>
          <cell r="AR22">
            <v>782.95621008946102</v>
          </cell>
          <cell r="AS22">
            <v>694.64968934022033</v>
          </cell>
          <cell r="AT22">
            <v>10182.756706305261</v>
          </cell>
          <cell r="AW22">
            <v>701.62408096668935</v>
          </cell>
          <cell r="AX22">
            <v>622.58246864018417</v>
          </cell>
          <cell r="AY22">
            <v>692.81115975417424</v>
          </cell>
          <cell r="AZ22">
            <v>626.11862426863536</v>
          </cell>
          <cell r="BA22">
            <v>663.2340102857363</v>
          </cell>
          <cell r="BB22">
            <v>777.1900989718456</v>
          </cell>
          <cell r="BC22">
            <v>863.69650803435275</v>
          </cell>
          <cell r="BD22">
            <v>996.15376081312115</v>
          </cell>
          <cell r="BE22">
            <v>898.24622452319852</v>
          </cell>
          <cell r="BF22">
            <v>837.58701922491366</v>
          </cell>
          <cell r="BG22">
            <v>684.57403526787164</v>
          </cell>
          <cell r="BH22">
            <v>604.76000924927814</v>
          </cell>
          <cell r="BI22">
            <v>8968.5780000000013</v>
          </cell>
          <cell r="BL22">
            <v>703.0136057528839</v>
          </cell>
          <cell r="BM22">
            <v>623.86580081062459</v>
          </cell>
          <cell r="BN22">
            <v>694.1888443573506</v>
          </cell>
          <cell r="BO22">
            <v>627.40670727353938</v>
          </cell>
          <cell r="BP22">
            <v>664.57195791017261</v>
          </cell>
          <cell r="BQ22">
            <v>778.68114690360733</v>
          </cell>
          <cell r="BR22">
            <v>865.30377755607776</v>
          </cell>
          <cell r="BS22">
            <v>997.93898700518935</v>
          </cell>
          <cell r="BT22">
            <v>899.89991168064114</v>
          </cell>
          <cell r="BU22">
            <v>839.15921057918899</v>
          </cell>
          <cell r="BV22">
            <v>685.94065327245846</v>
          </cell>
          <cell r="BW22">
            <v>606.01939689826725</v>
          </cell>
          <cell r="BX22">
            <v>8985.9900000000016</v>
          </cell>
          <cell r="CA22">
            <v>0</v>
          </cell>
          <cell r="CB22">
            <v>0</v>
          </cell>
          <cell r="CC22">
            <v>0</v>
          </cell>
          <cell r="CD22">
            <v>0</v>
          </cell>
          <cell r="CE22">
            <v>0</v>
          </cell>
          <cell r="CF22">
            <v>0</v>
          </cell>
          <cell r="CG22">
            <v>0</v>
          </cell>
          <cell r="CH22">
            <v>0</v>
          </cell>
          <cell r="CI22">
            <v>0</v>
          </cell>
          <cell r="CJ22">
            <v>0</v>
          </cell>
          <cell r="CK22">
            <v>0</v>
          </cell>
          <cell r="CL22">
            <v>0</v>
          </cell>
          <cell r="CM22">
            <v>0</v>
          </cell>
        </row>
        <row r="23">
          <cell r="A23">
            <v>23</v>
          </cell>
          <cell r="C23" t="str">
            <v>Booked Revenues ($Millions)</v>
          </cell>
        </row>
        <row r="24">
          <cell r="A24">
            <v>24</v>
          </cell>
          <cell r="B24" t="str">
            <v>12.</v>
          </cell>
          <cell r="C24" t="str">
            <v>Total Revenues (Recorded net of CDWR Rev. Req)</v>
          </cell>
          <cell r="D24">
            <v>521.48500000000001</v>
          </cell>
          <cell r="E24">
            <v>551.29558699999995</v>
          </cell>
          <cell r="F24">
            <v>420.28117900000001</v>
          </cell>
          <cell r="G24">
            <v>418.29572300000001</v>
          </cell>
          <cell r="H24">
            <v>478.48519499999998</v>
          </cell>
          <cell r="I24">
            <v>674.18866600000001</v>
          </cell>
          <cell r="J24">
            <v>931.09799999999996</v>
          </cell>
          <cell r="K24">
            <v>1012</v>
          </cell>
          <cell r="L24">
            <v>763.06200000000001</v>
          </cell>
          <cell r="M24">
            <v>778.56953699999997</v>
          </cell>
          <cell r="N24">
            <v>554.90283199999999</v>
          </cell>
          <cell r="O24">
            <v>642.15290700000003</v>
          </cell>
          <cell r="P24">
            <v>7745.8166259999998</v>
          </cell>
          <cell r="S24">
            <v>806.46696999999983</v>
          </cell>
          <cell r="T24">
            <v>714.89312000000007</v>
          </cell>
          <cell r="U24">
            <v>793.25167999999996</v>
          </cell>
          <cell r="V24">
            <v>714.62284</v>
          </cell>
          <cell r="W24">
            <v>756.41814999999997</v>
          </cell>
          <cell r="X24">
            <v>871.64539400000001</v>
          </cell>
          <cell r="Y24">
            <v>945.19299000000012</v>
          </cell>
          <cell r="Z24">
            <v>1089.8872199999998</v>
          </cell>
          <cell r="AA24">
            <v>981.96938999999998</v>
          </cell>
          <cell r="AB24">
            <v>916.32203000000004</v>
          </cell>
          <cell r="AC24">
            <v>749.24190999999996</v>
          </cell>
          <cell r="AD24">
            <v>728.70793000000003</v>
          </cell>
          <cell r="AE24">
            <v>10068.619624000001</v>
          </cell>
          <cell r="AH24">
            <v>777.91018999999994</v>
          </cell>
          <cell r="AI24">
            <v>689.89868000000001</v>
          </cell>
          <cell r="AJ24">
            <v>768.09714999999994</v>
          </cell>
          <cell r="AK24">
            <v>693.83612999999991</v>
          </cell>
          <cell r="AL24">
            <v>735.16349000000014</v>
          </cell>
          <cell r="AM24">
            <v>862.05168400000002</v>
          </cell>
          <cell r="AN24">
            <v>958.37511999999992</v>
          </cell>
          <cell r="AO24">
            <v>1105.8640500000001</v>
          </cell>
          <cell r="AP24">
            <v>996.84565000000009</v>
          </cell>
          <cell r="AQ24">
            <v>929.30264200000011</v>
          </cell>
          <cell r="AR24">
            <v>758.92525000000001</v>
          </cell>
          <cell r="AS24">
            <v>670.05367030526077</v>
          </cell>
          <cell r="AT24">
            <v>9946.3237063052602</v>
          </cell>
          <cell r="AW24">
            <v>698.62766430002273</v>
          </cell>
          <cell r="AX24">
            <v>619.58605197351756</v>
          </cell>
          <cell r="AY24">
            <v>689.81474308750762</v>
          </cell>
          <cell r="AZ24">
            <v>623.12220760196874</v>
          </cell>
          <cell r="BA24">
            <v>660.23759361906968</v>
          </cell>
          <cell r="BB24">
            <v>774.19368230517898</v>
          </cell>
          <cell r="BC24">
            <v>860.70009136768613</v>
          </cell>
          <cell r="BD24">
            <v>993.15734414645453</v>
          </cell>
          <cell r="BE24">
            <v>895.2498078565319</v>
          </cell>
          <cell r="BF24">
            <v>834.59060255824704</v>
          </cell>
          <cell r="BG24">
            <v>681.57761860120502</v>
          </cell>
          <cell r="BH24">
            <v>601.76359258261152</v>
          </cell>
          <cell r="BI24">
            <v>8932.621000000001</v>
          </cell>
          <cell r="BX24">
            <v>0</v>
          </cell>
          <cell r="CA24">
            <v>0</v>
          </cell>
          <cell r="CB24">
            <v>0</v>
          </cell>
          <cell r="CC24">
            <v>0</v>
          </cell>
          <cell r="CD24">
            <v>0</v>
          </cell>
          <cell r="CE24">
            <v>0</v>
          </cell>
          <cell r="CF24">
            <v>0</v>
          </cell>
          <cell r="CG24">
            <v>0</v>
          </cell>
          <cell r="CH24">
            <v>0</v>
          </cell>
          <cell r="CI24">
            <v>0</v>
          </cell>
          <cell r="CJ24">
            <v>0</v>
          </cell>
          <cell r="CK24">
            <v>0</v>
          </cell>
          <cell r="CL24">
            <v>0</v>
          </cell>
          <cell r="CM24">
            <v>0</v>
          </cell>
        </row>
        <row r="25">
          <cell r="A25">
            <v>25</v>
          </cell>
          <cell r="C25" t="str">
            <v xml:space="preserve">Unbilled Revenues </v>
          </cell>
          <cell r="P25">
            <v>0</v>
          </cell>
          <cell r="S25">
            <v>0</v>
          </cell>
          <cell r="T25">
            <v>0</v>
          </cell>
          <cell r="U25">
            <v>0</v>
          </cell>
          <cell r="V25">
            <v>0</v>
          </cell>
          <cell r="W25">
            <v>0</v>
          </cell>
          <cell r="X25">
            <v>0</v>
          </cell>
          <cell r="Y25">
            <v>0</v>
          </cell>
          <cell r="Z25">
            <v>0</v>
          </cell>
          <cell r="AA25">
            <v>0</v>
          </cell>
          <cell r="AB25">
            <v>0</v>
          </cell>
          <cell r="AC25">
            <v>0</v>
          </cell>
          <cell r="AD25">
            <v>0</v>
          </cell>
          <cell r="AE25">
            <v>0</v>
          </cell>
          <cell r="AH25">
            <v>0</v>
          </cell>
          <cell r="AI25">
            <v>0</v>
          </cell>
          <cell r="AJ25">
            <v>0</v>
          </cell>
          <cell r="AK25">
            <v>0</v>
          </cell>
          <cell r="AL25">
            <v>0</v>
          </cell>
          <cell r="AM25">
            <v>0</v>
          </cell>
          <cell r="AN25">
            <v>0</v>
          </cell>
          <cell r="AO25">
            <v>0</v>
          </cell>
          <cell r="AP25">
            <v>0</v>
          </cell>
          <cell r="AQ25">
            <v>0</v>
          </cell>
          <cell r="AR25">
            <v>0</v>
          </cell>
          <cell r="AS25">
            <v>0</v>
          </cell>
          <cell r="AT25">
            <v>0</v>
          </cell>
        </row>
        <row r="26">
          <cell r="A26">
            <v>26</v>
          </cell>
          <cell r="B26" t="str">
            <v>13.</v>
          </cell>
          <cell r="C26" t="str">
            <v>Other Operating Revenues</v>
          </cell>
          <cell r="D26">
            <v>48.629999999999995</v>
          </cell>
          <cell r="E26">
            <v>27.417999999999996</v>
          </cell>
          <cell r="F26">
            <v>-52.635999999999996</v>
          </cell>
          <cell r="G26">
            <v>-1.3450000000000006</v>
          </cell>
          <cell r="H26">
            <v>30.282000000000004</v>
          </cell>
          <cell r="I26">
            <v>2.0989999999999984</v>
          </cell>
          <cell r="J26">
            <v>17.422999999999995</v>
          </cell>
          <cell r="K26">
            <v>11.092000000000002</v>
          </cell>
          <cell r="L26">
            <v>9.3600000000000012</v>
          </cell>
          <cell r="M26">
            <v>13.258326</v>
          </cell>
          <cell r="N26">
            <v>15.378002</v>
          </cell>
          <cell r="O26">
            <v>116.492375</v>
          </cell>
          <cell r="P26">
            <v>237.45170299999995</v>
          </cell>
          <cell r="S26">
            <v>27.753490710413679</v>
          </cell>
          <cell r="T26">
            <v>18.859856127676807</v>
          </cell>
          <cell r="U26">
            <v>20.720465791600578</v>
          </cell>
          <cell r="V26">
            <v>18.85623158247018</v>
          </cell>
          <cell r="W26">
            <v>23.216104903981378</v>
          </cell>
          <cell r="X26">
            <v>23.266542197107327</v>
          </cell>
          <cell r="Y26">
            <v>22.184832521559123</v>
          </cell>
          <cell r="Z26">
            <v>22.080419935843747</v>
          </cell>
          <cell r="AA26">
            <v>26.733417278397734</v>
          </cell>
          <cell r="AB26">
            <v>22.58324802243418</v>
          </cell>
          <cell r="AC26">
            <v>28.895305899712444</v>
          </cell>
          <cell r="AD26">
            <v>29.570085028802851</v>
          </cell>
          <cell r="AE26">
            <v>284.72000000000003</v>
          </cell>
          <cell r="AH26">
            <v>23.074805906552374</v>
          </cell>
          <cell r="AI26">
            <v>15.627290768162961</v>
          </cell>
          <cell r="AJ26">
            <v>17.18536227535116</v>
          </cell>
          <cell r="AK26">
            <v>15.624255579900504</v>
          </cell>
          <cell r="AL26">
            <v>19.275206410109067</v>
          </cell>
          <cell r="AM26">
            <v>19.317442517360881</v>
          </cell>
          <cell r="AN26">
            <v>18.411620593934334</v>
          </cell>
          <cell r="AO26">
            <v>18.324185664432839</v>
          </cell>
          <cell r="AP26">
            <v>22.220598073238211</v>
          </cell>
          <cell r="AQ26">
            <v>18.745253086537023</v>
          </cell>
          <cell r="AR26">
            <v>24.030960089461097</v>
          </cell>
          <cell r="AS26">
            <v>24.596019034959571</v>
          </cell>
          <cell r="AT26">
            <v>236.43300000000002</v>
          </cell>
          <cell r="AW26">
            <v>2.9964166666666667</v>
          </cell>
          <cell r="AX26">
            <v>2.9964166666666667</v>
          </cell>
          <cell r="AY26">
            <v>2.9964166666666667</v>
          </cell>
          <cell r="AZ26">
            <v>2.9964166666666667</v>
          </cell>
          <cell r="BA26">
            <v>2.9964166666666667</v>
          </cell>
          <cell r="BB26">
            <v>2.9964166666666667</v>
          </cell>
          <cell r="BC26">
            <v>2.9964166666666667</v>
          </cell>
          <cell r="BD26">
            <v>2.9964166666666667</v>
          </cell>
          <cell r="BE26">
            <v>2.9964166666666667</v>
          </cell>
          <cell r="BF26">
            <v>2.9964166666666667</v>
          </cell>
          <cell r="BG26">
            <v>2.9964166666666667</v>
          </cell>
          <cell r="BH26">
            <v>2.9964166666666667</v>
          </cell>
          <cell r="BI26">
            <v>35.957000000000008</v>
          </cell>
          <cell r="BL26">
            <v>3.4473333333333334</v>
          </cell>
          <cell r="BM26">
            <v>3.4473333333333334</v>
          </cell>
          <cell r="BN26">
            <v>3.4473333333333334</v>
          </cell>
          <cell r="BO26">
            <v>3.4473333333333334</v>
          </cell>
          <cell r="BP26">
            <v>3.4473333333333334</v>
          </cell>
          <cell r="BQ26">
            <v>3.4473333333333334</v>
          </cell>
          <cell r="BR26">
            <v>3.4473333333333334</v>
          </cell>
          <cell r="BS26">
            <v>3.4473333333333334</v>
          </cell>
          <cell r="BT26">
            <v>3.4473333333333334</v>
          </cell>
          <cell r="BU26">
            <v>3.4473333333333334</v>
          </cell>
          <cell r="BV26">
            <v>3.4473333333333334</v>
          </cell>
          <cell r="BW26">
            <v>3.4473333333333334</v>
          </cell>
          <cell r="BX26">
            <v>41.368000000000002</v>
          </cell>
        </row>
        <row r="27">
          <cell r="A27">
            <v>27</v>
          </cell>
          <cell r="B27" t="str">
            <v>14.</v>
          </cell>
          <cell r="C27" t="str">
            <v>Total SCE Revenues</v>
          </cell>
          <cell r="D27">
            <v>570.11500000000001</v>
          </cell>
          <cell r="E27">
            <v>578.71358699999996</v>
          </cell>
          <cell r="F27">
            <v>367.64517899999998</v>
          </cell>
          <cell r="G27">
            <v>416.95072299999998</v>
          </cell>
          <cell r="H27">
            <v>508.76719499999996</v>
          </cell>
          <cell r="I27">
            <v>676.28766600000006</v>
          </cell>
          <cell r="J27">
            <v>948.52099999999996</v>
          </cell>
          <cell r="K27">
            <v>1023.092</v>
          </cell>
          <cell r="L27">
            <v>772.42200000000003</v>
          </cell>
          <cell r="M27">
            <v>791.82786299999998</v>
          </cell>
          <cell r="N27">
            <v>570.28083400000003</v>
          </cell>
          <cell r="O27">
            <v>758.64528200000007</v>
          </cell>
          <cell r="P27">
            <v>7983.2683289999995</v>
          </cell>
          <cell r="S27">
            <v>834.22046071041348</v>
          </cell>
          <cell r="T27">
            <v>733.7529761276769</v>
          </cell>
          <cell r="U27">
            <v>813.9721457916005</v>
          </cell>
          <cell r="V27">
            <v>733.47907158247017</v>
          </cell>
          <cell r="W27">
            <v>779.6342549039814</v>
          </cell>
          <cell r="X27">
            <v>894.91193619710737</v>
          </cell>
          <cell r="Y27">
            <v>967.37782252155921</v>
          </cell>
          <cell r="Z27">
            <v>1111.9676399358436</v>
          </cell>
          <cell r="AA27">
            <v>1008.7028072783977</v>
          </cell>
          <cell r="AB27">
            <v>938.90527802243423</v>
          </cell>
          <cell r="AC27">
            <v>778.13721589971237</v>
          </cell>
          <cell r="AD27">
            <v>758.27801502880288</v>
          </cell>
          <cell r="AE27">
            <v>10353.339624</v>
          </cell>
          <cell r="AH27">
            <v>800.98499590655229</v>
          </cell>
          <cell r="AI27">
            <v>705.52597076816301</v>
          </cell>
          <cell r="AJ27">
            <v>785.28251227535111</v>
          </cell>
          <cell r="AK27">
            <v>709.46038557990039</v>
          </cell>
          <cell r="AL27">
            <v>754.43869641010917</v>
          </cell>
          <cell r="AM27">
            <v>881.36912651736088</v>
          </cell>
          <cell r="AN27">
            <v>976.78674059393427</v>
          </cell>
          <cell r="AO27">
            <v>1124.188235664433</v>
          </cell>
          <cell r="AP27">
            <v>1019.0662480732383</v>
          </cell>
          <cell r="AQ27">
            <v>948.0478950865371</v>
          </cell>
          <cell r="AR27">
            <v>782.95621008946114</v>
          </cell>
          <cell r="AS27">
            <v>694.64968934022033</v>
          </cell>
          <cell r="AT27">
            <v>10182.756706305261</v>
          </cell>
          <cell r="AW27">
            <v>701.62408096668935</v>
          </cell>
          <cell r="AX27">
            <v>622.58246864018417</v>
          </cell>
          <cell r="AY27">
            <v>692.81115975417424</v>
          </cell>
          <cell r="AZ27">
            <v>626.11862426863536</v>
          </cell>
          <cell r="BA27">
            <v>663.2340102857363</v>
          </cell>
          <cell r="BB27">
            <v>777.1900989718456</v>
          </cell>
          <cell r="BC27">
            <v>863.69650803435275</v>
          </cell>
          <cell r="BD27">
            <v>996.15376081312115</v>
          </cell>
          <cell r="BE27">
            <v>898.24622452319852</v>
          </cell>
          <cell r="BF27">
            <v>837.58701922491366</v>
          </cell>
          <cell r="BG27">
            <v>684.57403526787164</v>
          </cell>
          <cell r="BH27">
            <v>604.76000924927814</v>
          </cell>
          <cell r="BI27">
            <v>8968.5780000000013</v>
          </cell>
          <cell r="BL27">
            <v>3.4473333333333334</v>
          </cell>
          <cell r="BM27">
            <v>3.4473333333333334</v>
          </cell>
          <cell r="BN27">
            <v>3.4473333333333334</v>
          </cell>
          <cell r="BO27">
            <v>3.4473333333333334</v>
          </cell>
          <cell r="BP27">
            <v>3.4473333333333334</v>
          </cell>
          <cell r="BQ27">
            <v>3.4473333333333334</v>
          </cell>
          <cell r="BR27">
            <v>3.4473333333333334</v>
          </cell>
          <cell r="BS27">
            <v>3.4473333333333334</v>
          </cell>
          <cell r="BT27">
            <v>3.4473333333333334</v>
          </cell>
          <cell r="BU27">
            <v>3.4473333333333334</v>
          </cell>
          <cell r="BV27">
            <v>3.4473333333333334</v>
          </cell>
          <cell r="BW27">
            <v>3.4473333333333334</v>
          </cell>
          <cell r="BX27">
            <v>41.368000000000002</v>
          </cell>
          <cell r="CA27">
            <v>0</v>
          </cell>
          <cell r="CB27">
            <v>0</v>
          </cell>
          <cell r="CC27">
            <v>0</v>
          </cell>
          <cell r="CD27">
            <v>0</v>
          </cell>
          <cell r="CE27">
            <v>0</v>
          </cell>
          <cell r="CF27">
            <v>0</v>
          </cell>
          <cell r="CG27">
            <v>0</v>
          </cell>
          <cell r="CH27">
            <v>0</v>
          </cell>
          <cell r="CI27">
            <v>0</v>
          </cell>
          <cell r="CJ27">
            <v>0</v>
          </cell>
          <cell r="CK27">
            <v>0</v>
          </cell>
          <cell r="CL27">
            <v>0</v>
          </cell>
          <cell r="CM27">
            <v>0</v>
          </cell>
        </row>
        <row r="28">
          <cell r="A28">
            <v>28</v>
          </cell>
          <cell r="C28" t="str">
            <v>Forecast vs Recorded (Variance) - Accrual</v>
          </cell>
        </row>
        <row r="29">
          <cell r="A29">
            <v>29</v>
          </cell>
          <cell r="C29" t="str">
            <v>Forecast Cash Revenues ($Millions)</v>
          </cell>
          <cell r="S29" t="str">
            <v>Denotes adjustments to Revenue Forecast</v>
          </cell>
        </row>
        <row r="30">
          <cell r="A30">
            <v>30</v>
          </cell>
          <cell r="C30" t="str">
            <v>Adjusted Bundled Revenues</v>
          </cell>
          <cell r="S30">
            <v>701.02650928958633</v>
          </cell>
          <cell r="T30">
            <v>654.41314387232319</v>
          </cell>
          <cell r="U30">
            <v>675.49653420839934</v>
          </cell>
        </row>
        <row r="31">
          <cell r="A31">
            <v>31</v>
          </cell>
          <cell r="B31" t="str">
            <v>15.</v>
          </cell>
          <cell r="C31" t="str">
            <v>Total Bundled Revenues (Cash) [1]</v>
          </cell>
          <cell r="D31">
            <v>600</v>
          </cell>
          <cell r="E31">
            <v>528.34799999999996</v>
          </cell>
          <cell r="F31">
            <v>521.11466659999996</v>
          </cell>
          <cell r="G31">
            <v>626.79012940000007</v>
          </cell>
          <cell r="H31">
            <v>585.67645359999983</v>
          </cell>
          <cell r="I31">
            <v>613.58472639999979</v>
          </cell>
          <cell r="J31">
            <v>787.55385270000011</v>
          </cell>
          <cell r="K31">
            <v>1021.3500253</v>
          </cell>
          <cell r="L31">
            <v>1154.7193500000001</v>
          </cell>
          <cell r="M31">
            <v>975.7079</v>
          </cell>
          <cell r="N31">
            <v>980.63860499999998</v>
          </cell>
          <cell r="O31">
            <v>752.50979600000005</v>
          </cell>
          <cell r="P31">
            <v>9147.9935050000004</v>
          </cell>
          <cell r="S31">
            <v>735</v>
          </cell>
          <cell r="T31">
            <v>774</v>
          </cell>
          <cell r="U31">
            <v>728.62919750000003</v>
          </cell>
          <cell r="V31">
            <v>781.49789599999997</v>
          </cell>
          <cell r="W31">
            <v>726.41716599999995</v>
          </cell>
          <cell r="X31">
            <v>750.14885349999997</v>
          </cell>
          <cell r="Y31">
            <v>854.36130739999999</v>
          </cell>
          <cell r="Z31">
            <v>934.1608506</v>
          </cell>
          <cell r="AA31">
            <v>1068.1830854999998</v>
          </cell>
          <cell r="AB31">
            <v>998.15706449999993</v>
          </cell>
          <cell r="AC31">
            <v>926.16913399999999</v>
          </cell>
          <cell r="AD31">
            <v>774.30392800000004</v>
          </cell>
          <cell r="AE31">
            <v>10051.028482999998</v>
          </cell>
          <cell r="AH31">
            <v>731.78802699999994</v>
          </cell>
          <cell r="AI31">
            <v>770.52985099999989</v>
          </cell>
          <cell r="AJ31">
            <v>703.10040649999996</v>
          </cell>
          <cell r="AK31">
            <v>756.36737949999997</v>
          </cell>
          <cell r="AL31">
            <v>704.97528299999999</v>
          </cell>
          <cell r="AM31">
            <v>728.9643860000001</v>
          </cell>
          <cell r="AN31">
            <v>843.01845489999994</v>
          </cell>
          <cell r="AO31">
            <v>943.92660459999991</v>
          </cell>
          <cell r="AP31">
            <v>1083.7407105000002</v>
          </cell>
          <cell r="AQ31">
            <v>1013.1984100000001</v>
          </cell>
          <cell r="AR31">
            <v>939.43409320000012</v>
          </cell>
          <cell r="AS31">
            <v>784.48185880000005</v>
          </cell>
          <cell r="AT31">
            <v>10003.525465000001</v>
          </cell>
          <cell r="AU31">
            <v>57.20175869474042</v>
          </cell>
          <cell r="AV31" t="str">
            <v>Accrual vs. Cash</v>
          </cell>
          <cell r="AW31">
            <v>683.38440725947146</v>
          </cell>
          <cell r="AX31">
            <v>694.3415652008083</v>
          </cell>
          <cell r="AY31">
            <v>631.4422938224933</v>
          </cell>
          <cell r="AZ31">
            <v>679.28043942040904</v>
          </cell>
          <cell r="BA31">
            <v>633.12608792479955</v>
          </cell>
          <cell r="BB31">
            <v>654.67028571650451</v>
          </cell>
          <cell r="BC31">
            <v>757.10026900226262</v>
          </cell>
          <cell r="BD31">
            <v>847.72413000831</v>
          </cell>
          <cell r="BE31">
            <v>973.28875622963926</v>
          </cell>
          <cell r="BF31">
            <v>909.93593830002033</v>
          </cell>
          <cell r="BG31">
            <v>843.68948335298978</v>
          </cell>
          <cell r="BH31">
            <v>704.52956619476129</v>
          </cell>
          <cell r="BI31">
            <v>9012.5132224324698</v>
          </cell>
          <cell r="BL31">
            <v>613.73569648540047</v>
          </cell>
          <cell r="BM31">
            <v>684.89587044400969</v>
          </cell>
          <cell r="BN31">
            <v>632.29063821863019</v>
          </cell>
          <cell r="BO31">
            <v>680.1930544920084</v>
          </cell>
          <cell r="BP31">
            <v>633.97669450277772</v>
          </cell>
          <cell r="BQ31">
            <v>655.54983698134436</v>
          </cell>
          <cell r="BR31">
            <v>758.1174352212588</v>
          </cell>
          <cell r="BS31">
            <v>848.86304962487395</v>
          </cell>
          <cell r="BT31">
            <v>974.59637225448932</v>
          </cell>
          <cell r="BU31">
            <v>911.15843964599003</v>
          </cell>
          <cell r="BV31">
            <v>844.82298241107355</v>
          </cell>
          <cell r="BW31">
            <v>705.47610353513471</v>
          </cell>
          <cell r="BX31">
            <v>8943.6761738169916</v>
          </cell>
          <cell r="CM31">
            <v>0</v>
          </cell>
        </row>
        <row r="32">
          <cell r="A32">
            <v>32</v>
          </cell>
          <cell r="B32" t="str">
            <v>16.</v>
          </cell>
          <cell r="C32" t="str">
            <v>OOR &amp; Other Non-Utility Revenues (Cash) [2]</v>
          </cell>
          <cell r="D32">
            <v>23.565543272790219</v>
          </cell>
          <cell r="E32">
            <v>16.529200523564803</v>
          </cell>
          <cell r="F32">
            <v>18.001251932479327</v>
          </cell>
          <cell r="G32">
            <v>16.526332906040537</v>
          </cell>
          <cell r="H32">
            <v>19.97571715361282</v>
          </cell>
          <cell r="I32">
            <v>20.015621433294626</v>
          </cell>
          <cell r="J32">
            <v>19.159809339655816</v>
          </cell>
          <cell r="K32">
            <v>19.077201634831475</v>
          </cell>
          <cell r="L32">
            <v>22.758495689457412</v>
          </cell>
          <cell r="M32">
            <v>19.475022202820078</v>
          </cell>
          <cell r="N32">
            <v>24.468908815126838</v>
          </cell>
          <cell r="O32">
            <v>25.002771229658695</v>
          </cell>
          <cell r="P32">
            <v>244.55587613333265</v>
          </cell>
          <cell r="S32">
            <v>27.753490710413679</v>
          </cell>
          <cell r="T32">
            <v>18.859856127676807</v>
          </cell>
          <cell r="U32">
            <v>20.720465791600578</v>
          </cell>
          <cell r="V32">
            <v>18.85623158247018</v>
          </cell>
          <cell r="W32">
            <v>23.216104903981378</v>
          </cell>
          <cell r="X32">
            <v>23.266542197107327</v>
          </cell>
          <cell r="Y32">
            <v>22.184832521559123</v>
          </cell>
          <cell r="Z32">
            <v>22.080419935843747</v>
          </cell>
          <cell r="AA32">
            <v>26.733417278397734</v>
          </cell>
          <cell r="AB32">
            <v>22.58324802243418</v>
          </cell>
          <cell r="AC32">
            <v>28.895305899712444</v>
          </cell>
          <cell r="AD32">
            <v>29.570085028802851</v>
          </cell>
          <cell r="AE32">
            <v>284.72000000000003</v>
          </cell>
          <cell r="AH32">
            <v>23.074805906552374</v>
          </cell>
          <cell r="AI32">
            <v>15.627290768162961</v>
          </cell>
          <cell r="AJ32">
            <v>17.18536227535116</v>
          </cell>
          <cell r="AK32">
            <v>15.624255579900504</v>
          </cell>
          <cell r="AL32">
            <v>19.275206410109067</v>
          </cell>
          <cell r="AM32">
            <v>19.317442517360881</v>
          </cell>
          <cell r="AN32">
            <v>18.411620593934334</v>
          </cell>
          <cell r="AO32">
            <v>18.324185664432839</v>
          </cell>
          <cell r="AP32">
            <v>22.220598073238211</v>
          </cell>
          <cell r="AQ32">
            <v>18.745253086537023</v>
          </cell>
          <cell r="AR32">
            <v>24.030960089461097</v>
          </cell>
          <cell r="AS32">
            <v>24.596019034959571</v>
          </cell>
          <cell r="AT32">
            <v>236.43300000000002</v>
          </cell>
          <cell r="AW32">
            <v>2.9964166666666667</v>
          </cell>
          <cell r="AX32">
            <v>2.9964166666666667</v>
          </cell>
          <cell r="AY32">
            <v>2.9964166666666667</v>
          </cell>
          <cell r="AZ32">
            <v>2.9964166666666667</v>
          </cell>
          <cell r="BA32">
            <v>2.9964166666666667</v>
          </cell>
          <cell r="BB32">
            <v>2.9964166666666667</v>
          </cell>
          <cell r="BC32">
            <v>2.9964166666666667</v>
          </cell>
          <cell r="BD32">
            <v>2.9964166666666667</v>
          </cell>
          <cell r="BE32">
            <v>2.9964166666666667</v>
          </cell>
          <cell r="BF32">
            <v>2.9964166666666667</v>
          </cell>
          <cell r="BG32">
            <v>2.9964166666666667</v>
          </cell>
          <cell r="BH32">
            <v>2.9964166666666667</v>
          </cell>
          <cell r="BI32">
            <v>35.957000000000008</v>
          </cell>
          <cell r="BL32">
            <v>3.4473333333333334</v>
          </cell>
          <cell r="BM32">
            <v>3.4473333333333334</v>
          </cell>
          <cell r="BN32">
            <v>3.4473333333333334</v>
          </cell>
          <cell r="BO32">
            <v>3.4473333333333334</v>
          </cell>
          <cell r="BP32">
            <v>3.4473333333333334</v>
          </cell>
          <cell r="BQ32">
            <v>3.4473333333333334</v>
          </cell>
          <cell r="BR32">
            <v>3.4473333333333334</v>
          </cell>
          <cell r="BS32">
            <v>3.4473333333333334</v>
          </cell>
          <cell r="BT32">
            <v>3.4473333333333334</v>
          </cell>
          <cell r="BU32">
            <v>3.4473333333333334</v>
          </cell>
          <cell r="BV32">
            <v>3.4473333333333334</v>
          </cell>
          <cell r="BW32">
            <v>3.4473333333333334</v>
          </cell>
          <cell r="BX32">
            <v>41.368000000000002</v>
          </cell>
          <cell r="CM32">
            <v>0</v>
          </cell>
        </row>
        <row r="33">
          <cell r="A33">
            <v>33</v>
          </cell>
          <cell r="C33" t="str">
            <v xml:space="preserve">Total Retail Revenues </v>
          </cell>
          <cell r="D33">
            <v>623.56554327279025</v>
          </cell>
          <cell r="E33">
            <v>544.87720052356474</v>
          </cell>
          <cell r="F33">
            <v>539.11591853247933</v>
          </cell>
          <cell r="G33">
            <v>643.31646230604065</v>
          </cell>
          <cell r="H33">
            <v>605.65217075361261</v>
          </cell>
          <cell r="I33">
            <v>633.60034783329445</v>
          </cell>
          <cell r="J33">
            <v>806.7136620396559</v>
          </cell>
          <cell r="K33">
            <v>1040.4272269348314</v>
          </cell>
          <cell r="L33">
            <v>1177.4778456894576</v>
          </cell>
          <cell r="M33">
            <v>995.18292220282012</v>
          </cell>
          <cell r="N33">
            <v>1005.1075138151268</v>
          </cell>
          <cell r="O33">
            <v>777.51256722965877</v>
          </cell>
          <cell r="P33">
            <v>9392.5493811333326</v>
          </cell>
          <cell r="S33">
            <v>728.78</v>
          </cell>
          <cell r="T33">
            <v>673.27300000000002</v>
          </cell>
          <cell r="U33">
            <v>696.21699999999987</v>
          </cell>
          <cell r="V33">
            <v>800.35412758247014</v>
          </cell>
          <cell r="W33">
            <v>749.63327090398138</v>
          </cell>
          <cell r="X33">
            <v>773.41539569710733</v>
          </cell>
          <cell r="Y33">
            <v>876.54613992155907</v>
          </cell>
          <cell r="Z33">
            <v>956.2412705358438</v>
          </cell>
          <cell r="AA33">
            <v>1094.9165027783977</v>
          </cell>
          <cell r="AB33">
            <v>1020.7403125224341</v>
          </cell>
          <cell r="AC33">
            <v>955.0644398997124</v>
          </cell>
          <cell r="AD33">
            <v>803.87401302880289</v>
          </cell>
          <cell r="AE33">
            <v>10335.748482999998</v>
          </cell>
          <cell r="AH33">
            <v>754.86283290655228</v>
          </cell>
          <cell r="AI33">
            <v>786.15714176816289</v>
          </cell>
          <cell r="AJ33">
            <v>720.28576877535113</v>
          </cell>
          <cell r="AK33">
            <v>771.99163507990045</v>
          </cell>
          <cell r="AL33">
            <v>724.25048941010903</v>
          </cell>
          <cell r="AM33">
            <v>748.28182851736096</v>
          </cell>
          <cell r="AN33">
            <v>861.43007549393428</v>
          </cell>
          <cell r="AO33">
            <v>962.25079026443279</v>
          </cell>
          <cell r="AP33">
            <v>1105.9613085732385</v>
          </cell>
          <cell r="AQ33">
            <v>1031.9436630865371</v>
          </cell>
          <cell r="AR33">
            <v>963.46505328946125</v>
          </cell>
          <cell r="AS33">
            <v>809.07787783495962</v>
          </cell>
          <cell r="AT33">
            <v>10239.958465000002</v>
          </cell>
          <cell r="AW33">
            <v>686.38082392613808</v>
          </cell>
          <cell r="AX33">
            <v>697.33798186747492</v>
          </cell>
          <cell r="AY33">
            <v>634.43871048915992</v>
          </cell>
          <cell r="AZ33">
            <v>682.27685608707566</v>
          </cell>
          <cell r="BA33">
            <v>636.12250459146617</v>
          </cell>
          <cell r="BB33">
            <v>657.66670238317113</v>
          </cell>
          <cell r="BC33">
            <v>760.09668566892924</v>
          </cell>
          <cell r="BD33">
            <v>850.72054667497662</v>
          </cell>
          <cell r="BE33">
            <v>976.28517289630588</v>
          </cell>
          <cell r="BF33">
            <v>912.93235496668694</v>
          </cell>
          <cell r="BG33">
            <v>846.6859000196564</v>
          </cell>
          <cell r="BH33">
            <v>707.52598286142791</v>
          </cell>
          <cell r="BI33">
            <v>9048.4702224324701</v>
          </cell>
          <cell r="BL33">
            <v>617.18302981873376</v>
          </cell>
          <cell r="BM33">
            <v>688.34320377734298</v>
          </cell>
          <cell r="BN33">
            <v>635.73797155196348</v>
          </cell>
          <cell r="BO33">
            <v>683.64038782534169</v>
          </cell>
          <cell r="BP33">
            <v>637.42402783611101</v>
          </cell>
          <cell r="BQ33">
            <v>658.99717031467765</v>
          </cell>
          <cell r="BR33">
            <v>761.56476855459209</v>
          </cell>
          <cell r="BS33">
            <v>852.31038295820724</v>
          </cell>
          <cell r="BT33">
            <v>978.04370558782261</v>
          </cell>
          <cell r="BU33">
            <v>914.60577297932332</v>
          </cell>
          <cell r="BV33">
            <v>848.27031574440684</v>
          </cell>
          <cell r="BW33">
            <v>708.923436868468</v>
          </cell>
          <cell r="BX33">
            <v>8985.044173816992</v>
          </cell>
          <cell r="CA33">
            <v>0</v>
          </cell>
          <cell r="CB33">
            <v>0</v>
          </cell>
          <cell r="CC33">
            <v>0</v>
          </cell>
          <cell r="CD33">
            <v>0</v>
          </cell>
          <cell r="CE33">
            <v>0</v>
          </cell>
          <cell r="CF33">
            <v>0</v>
          </cell>
          <cell r="CG33">
            <v>0</v>
          </cell>
          <cell r="CH33">
            <v>0</v>
          </cell>
          <cell r="CI33">
            <v>0</v>
          </cell>
          <cell r="CJ33">
            <v>0</v>
          </cell>
          <cell r="CK33">
            <v>0</v>
          </cell>
          <cell r="CL33">
            <v>0</v>
          </cell>
          <cell r="CM33">
            <v>0</v>
          </cell>
        </row>
        <row r="34">
          <cell r="A34">
            <v>34</v>
          </cell>
          <cell r="B34" t="str">
            <v>17.</v>
          </cell>
          <cell r="C34" t="str">
            <v>Pass Throughs [3]</v>
          </cell>
          <cell r="D34">
            <v>69.250229309999995</v>
          </cell>
          <cell r="E34">
            <v>54.492845549999998</v>
          </cell>
          <cell r="F34">
            <v>130.33435305431701</v>
          </cell>
          <cell r="G34">
            <v>81.327472089173909</v>
          </cell>
          <cell r="H34">
            <v>70.272879212857561</v>
          </cell>
          <cell r="I34">
            <v>71.179666734560683</v>
          </cell>
          <cell r="J34">
            <v>53.177146397166979</v>
          </cell>
          <cell r="K34">
            <v>83.020487963145044</v>
          </cell>
          <cell r="L34">
            <v>90.759196479791513</v>
          </cell>
          <cell r="M34">
            <v>68.437170994904648</v>
          </cell>
          <cell r="N34">
            <v>111.47295862601779</v>
          </cell>
          <cell r="O34">
            <v>118.75558941994538</v>
          </cell>
          <cell r="P34">
            <v>1002.4799958318804</v>
          </cell>
          <cell r="S34">
            <v>113.3375870167756</v>
          </cell>
          <cell r="T34">
            <v>120.56494447774256</v>
          </cell>
          <cell r="U34">
            <v>119.15850936404487</v>
          </cell>
          <cell r="V34">
            <v>113.26073606298684</v>
          </cell>
          <cell r="W34">
            <v>106.75373027458109</v>
          </cell>
          <cell r="X34">
            <v>111.14283703982063</v>
          </cell>
          <cell r="Y34">
            <v>110.56386959037333</v>
          </cell>
          <cell r="Z34">
            <v>128.04739955802953</v>
          </cell>
          <cell r="AA34">
            <v>119.56747932913014</v>
          </cell>
          <cell r="AB34">
            <v>117.8310748590056</v>
          </cell>
          <cell r="AC34">
            <v>112.08596910343896</v>
          </cell>
          <cell r="AD34">
            <v>118.03769472761957</v>
          </cell>
          <cell r="AE34">
            <v>1390.3518314035484</v>
          </cell>
          <cell r="AH34">
            <v>112.09279034564236</v>
          </cell>
          <cell r="AI34">
            <v>106.22287774763473</v>
          </cell>
          <cell r="AJ34">
            <v>109.65832822221303</v>
          </cell>
          <cell r="AK34">
            <v>105.51536263852094</v>
          </cell>
          <cell r="AL34">
            <v>116.26748740554517</v>
          </cell>
          <cell r="AM34">
            <v>109.9573410760479</v>
          </cell>
          <cell r="AN34">
            <v>114.33018812249344</v>
          </cell>
          <cell r="AO34">
            <v>122.58872502677137</v>
          </cell>
          <cell r="AP34">
            <v>127.42528562783374</v>
          </cell>
          <cell r="AQ34">
            <v>126.63804210873343</v>
          </cell>
          <cell r="AR34">
            <v>111.32314501717592</v>
          </cell>
          <cell r="AS34">
            <v>139.2725752763173</v>
          </cell>
          <cell r="AT34">
            <v>1401.2921486149294</v>
          </cell>
          <cell r="AW34">
            <v>234.04511883381252</v>
          </cell>
          <cell r="AX34">
            <v>107.29084113179785</v>
          </cell>
          <cell r="AY34">
            <v>112.83901514979281</v>
          </cell>
          <cell r="AZ34">
            <v>118.40990651861929</v>
          </cell>
          <cell r="BA34">
            <v>110.08337612133161</v>
          </cell>
          <cell r="BB34">
            <v>113.3128379121441</v>
          </cell>
          <cell r="BC34">
            <v>114.79585769164258</v>
          </cell>
          <cell r="BD34">
            <v>123.52859211714167</v>
          </cell>
          <cell r="BE34">
            <v>132.61657303012859</v>
          </cell>
          <cell r="BF34">
            <v>132.27375081532912</v>
          </cell>
          <cell r="BG34">
            <v>116.89370939625357</v>
          </cell>
          <cell r="BH34">
            <v>143.2683632393919</v>
          </cell>
          <cell r="BI34">
            <v>1559.3579419573857</v>
          </cell>
          <cell r="BL34">
            <v>115.97760634773586</v>
          </cell>
          <cell r="BM34">
            <v>248.90228759999601</v>
          </cell>
          <cell r="BN34">
            <v>117.57529501333849</v>
          </cell>
          <cell r="BO34">
            <v>122.52903830073147</v>
          </cell>
          <cell r="BP34">
            <v>114.6052319179871</v>
          </cell>
          <cell r="BQ34">
            <v>116.03277355627945</v>
          </cell>
          <cell r="BR34">
            <v>117.42047941001135</v>
          </cell>
          <cell r="BS34">
            <v>126.21320406212244</v>
          </cell>
          <cell r="BT34">
            <v>144.89827644059508</v>
          </cell>
          <cell r="BU34">
            <v>125.17089880088523</v>
          </cell>
          <cell r="BV34">
            <v>119.03757395721898</v>
          </cell>
          <cell r="BW34">
            <v>146.26918290618858</v>
          </cell>
          <cell r="BX34">
            <v>1614.6318483130899</v>
          </cell>
          <cell r="CA34">
            <v>1</v>
          </cell>
          <cell r="CM34">
            <v>1</v>
          </cell>
        </row>
        <row r="35">
          <cell r="A35">
            <v>35</v>
          </cell>
          <cell r="C35" t="str">
            <v>Total SCE Revenues</v>
          </cell>
          <cell r="D35">
            <v>692.81577258279026</v>
          </cell>
          <cell r="E35">
            <v>599.37004607356471</v>
          </cell>
          <cell r="F35">
            <v>669.45027158679636</v>
          </cell>
          <cell r="G35">
            <v>724.6439343952145</v>
          </cell>
          <cell r="H35">
            <v>675.92504996647017</v>
          </cell>
          <cell r="I35">
            <v>704.78001456785512</v>
          </cell>
          <cell r="J35">
            <v>859.89080843682291</v>
          </cell>
          <cell r="K35">
            <v>1123.4477148979765</v>
          </cell>
          <cell r="L35">
            <v>1268.237042169249</v>
          </cell>
          <cell r="M35">
            <v>1063.6200931977248</v>
          </cell>
          <cell r="N35">
            <v>1116.5804724411446</v>
          </cell>
          <cell r="O35">
            <v>896.26815664960418</v>
          </cell>
          <cell r="P35">
            <v>10395.029376965213</v>
          </cell>
          <cell r="S35">
            <v>842.11758701677559</v>
          </cell>
          <cell r="T35">
            <v>793.83794447774255</v>
          </cell>
          <cell r="U35">
            <v>815.37550936404477</v>
          </cell>
          <cell r="V35">
            <v>913.61486364545704</v>
          </cell>
          <cell r="W35">
            <v>856.38700117856251</v>
          </cell>
          <cell r="X35">
            <v>884.55823273692795</v>
          </cell>
          <cell r="Y35">
            <v>987.11000951193239</v>
          </cell>
          <cell r="Z35">
            <v>1084.2886700938734</v>
          </cell>
          <cell r="AA35">
            <v>1214.4839821075277</v>
          </cell>
          <cell r="AB35">
            <v>1138.5713873814398</v>
          </cell>
          <cell r="AC35">
            <v>1067.1504090031513</v>
          </cell>
          <cell r="AD35">
            <v>921.9117077564224</v>
          </cell>
          <cell r="AE35">
            <v>11726.100314403546</v>
          </cell>
          <cell r="AH35">
            <v>866.95562325219464</v>
          </cell>
          <cell r="AI35">
            <v>892.38001951579758</v>
          </cell>
          <cell r="AJ35">
            <v>829.9440969975642</v>
          </cell>
          <cell r="AK35">
            <v>877.50699771842142</v>
          </cell>
          <cell r="AL35">
            <v>840.51797681565415</v>
          </cell>
          <cell r="AM35">
            <v>858.23916959340886</v>
          </cell>
          <cell r="AN35">
            <v>975.76026361642766</v>
          </cell>
          <cell r="AO35">
            <v>1084.8395152912042</v>
          </cell>
          <cell r="AP35">
            <v>1233.3865942010723</v>
          </cell>
          <cell r="AQ35">
            <v>1158.5817051952704</v>
          </cell>
          <cell r="AR35">
            <v>1074.7881983066372</v>
          </cell>
          <cell r="AS35">
            <v>948.35045311127692</v>
          </cell>
          <cell r="AT35">
            <v>11641.250613614931</v>
          </cell>
          <cell r="AW35">
            <v>920.42594275995066</v>
          </cell>
          <cell r="AX35">
            <v>804.62882299927276</v>
          </cell>
          <cell r="AY35">
            <v>747.27772563895269</v>
          </cell>
          <cell r="AZ35">
            <v>800.68676260569498</v>
          </cell>
          <cell r="BA35">
            <v>746.20588071279781</v>
          </cell>
          <cell r="BB35">
            <v>770.97954029531525</v>
          </cell>
          <cell r="BC35">
            <v>874.89254336057184</v>
          </cell>
          <cell r="BD35">
            <v>974.24913879211829</v>
          </cell>
          <cell r="BE35">
            <v>1108.9017459264344</v>
          </cell>
          <cell r="BF35">
            <v>1045.206105782016</v>
          </cell>
          <cell r="BG35">
            <v>963.57960941591</v>
          </cell>
          <cell r="BH35">
            <v>850.79434610081978</v>
          </cell>
          <cell r="BI35">
            <v>10607.828164389855</v>
          </cell>
          <cell r="BL35">
            <v>733.16063616646966</v>
          </cell>
          <cell r="BM35">
            <v>937.24549137733902</v>
          </cell>
          <cell r="BN35">
            <v>753.313266565302</v>
          </cell>
          <cell r="BO35">
            <v>806.16942612607318</v>
          </cell>
          <cell r="BP35">
            <v>752.02925975409812</v>
          </cell>
          <cell r="BQ35">
            <v>775.02994387095714</v>
          </cell>
          <cell r="BR35">
            <v>878.98524796460345</v>
          </cell>
          <cell r="BS35">
            <v>978.52358702032973</v>
          </cell>
          <cell r="BT35">
            <v>1122.9419820284177</v>
          </cell>
          <cell r="BU35">
            <v>1039.7766717802085</v>
          </cell>
          <cell r="BV35">
            <v>967.30788970162587</v>
          </cell>
          <cell r="BW35">
            <v>855.19261977465658</v>
          </cell>
          <cell r="BX35">
            <v>10599.676022130083</v>
          </cell>
          <cell r="CA35">
            <v>1</v>
          </cell>
          <cell r="CB35">
            <v>0</v>
          </cell>
          <cell r="CC35">
            <v>0</v>
          </cell>
          <cell r="CD35">
            <v>0</v>
          </cell>
          <cell r="CE35">
            <v>0</v>
          </cell>
          <cell r="CF35">
            <v>0</v>
          </cell>
          <cell r="CG35">
            <v>0</v>
          </cell>
          <cell r="CH35">
            <v>0</v>
          </cell>
          <cell r="CI35">
            <v>0</v>
          </cell>
          <cell r="CJ35">
            <v>0</v>
          </cell>
          <cell r="CK35">
            <v>0</v>
          </cell>
          <cell r="CL35">
            <v>0</v>
          </cell>
          <cell r="CM35">
            <v>1</v>
          </cell>
        </row>
        <row r="36">
          <cell r="A36">
            <v>36</v>
          </cell>
          <cell r="C36" t="str">
            <v>Recorded Cash Revenues ($Millions)</v>
          </cell>
        </row>
        <row r="37">
          <cell r="A37">
            <v>37</v>
          </cell>
          <cell r="B37" t="str">
            <v>18.</v>
          </cell>
          <cell r="C37" t="str">
            <v>Total Revenues including OOR &amp; Pass Throughs</v>
          </cell>
          <cell r="D37">
            <v>699.82299999999998</v>
          </cell>
          <cell r="E37">
            <v>582.83199999999999</v>
          </cell>
          <cell r="F37">
            <v>703.57899999999995</v>
          </cell>
          <cell r="G37">
            <v>664.245</v>
          </cell>
          <cell r="H37">
            <v>681.41800000000001</v>
          </cell>
          <cell r="I37">
            <v>670.84799999999996</v>
          </cell>
          <cell r="J37">
            <v>971.84699999999998</v>
          </cell>
          <cell r="K37">
            <v>1185.951</v>
          </cell>
          <cell r="L37">
            <v>1015.91</v>
          </cell>
          <cell r="M37">
            <v>1148.498</v>
          </cell>
          <cell r="N37">
            <v>936.07500000000005</v>
          </cell>
          <cell r="O37">
            <v>764.08699999999999</v>
          </cell>
          <cell r="P37">
            <v>10025.112999999999</v>
          </cell>
          <cell r="AE37">
            <v>0</v>
          </cell>
          <cell r="AT37">
            <v>0</v>
          </cell>
          <cell r="BI37">
            <v>0</v>
          </cell>
          <cell r="BX37">
            <v>0</v>
          </cell>
          <cell r="CM37">
            <v>0</v>
          </cell>
        </row>
        <row r="38">
          <cell r="A38">
            <v>38</v>
          </cell>
          <cell r="B38" t="str">
            <v>19.</v>
          </cell>
          <cell r="C38" t="str">
            <v>Total Pass Throughs</v>
          </cell>
          <cell r="P38">
            <v>0</v>
          </cell>
          <cell r="AE38">
            <v>0</v>
          </cell>
          <cell r="AT38">
            <v>0</v>
          </cell>
          <cell r="BI38">
            <v>0</v>
          </cell>
          <cell r="BX38">
            <v>0</v>
          </cell>
          <cell r="CM38">
            <v>0</v>
          </cell>
        </row>
        <row r="39">
          <cell r="A39">
            <v>39</v>
          </cell>
          <cell r="B39" t="str">
            <v>20.</v>
          </cell>
          <cell r="C39" t="str">
            <v>Miscellaneous Receipts</v>
          </cell>
          <cell r="D39">
            <v>84.783000000000001</v>
          </cell>
          <cell r="E39">
            <v>86.08</v>
          </cell>
          <cell r="F39">
            <v>168.446</v>
          </cell>
          <cell r="G39">
            <v>110.333</v>
          </cell>
          <cell r="H39">
            <v>110.48</v>
          </cell>
          <cell r="I39">
            <v>80.438999999999993</v>
          </cell>
          <cell r="J39">
            <v>52.475999999999999</v>
          </cell>
          <cell r="K39">
            <v>106.35899999999999</v>
          </cell>
          <cell r="L39">
            <v>94.81</v>
          </cell>
          <cell r="M39">
            <v>97.233999999999995</v>
          </cell>
          <cell r="N39">
            <v>132.05099999999999</v>
          </cell>
          <cell r="O39">
            <v>56.268999999999998</v>
          </cell>
          <cell r="P39">
            <v>1179.76</v>
          </cell>
          <cell r="AE39">
            <v>0</v>
          </cell>
          <cell r="AT39">
            <v>0</v>
          </cell>
          <cell r="BI39">
            <v>0</v>
          </cell>
          <cell r="BX39">
            <v>0</v>
          </cell>
          <cell r="CM39">
            <v>0</v>
          </cell>
        </row>
        <row r="40">
          <cell r="A40">
            <v>40</v>
          </cell>
          <cell r="C40" t="str">
            <v>Total SCE Revenues</v>
          </cell>
          <cell r="D40">
            <v>784.60599999999999</v>
          </cell>
          <cell r="E40">
            <v>668.91200000000003</v>
          </cell>
          <cell r="F40">
            <v>872.02499999999998</v>
          </cell>
          <cell r="G40">
            <v>774.57799999999997</v>
          </cell>
          <cell r="H40">
            <v>791.89800000000002</v>
          </cell>
          <cell r="I40">
            <v>751.28699999999992</v>
          </cell>
          <cell r="J40">
            <v>1024.3229999999999</v>
          </cell>
          <cell r="K40">
            <v>1292.31</v>
          </cell>
          <cell r="L40">
            <v>1110.72</v>
          </cell>
          <cell r="M40">
            <v>1245.732</v>
          </cell>
          <cell r="N40">
            <v>1068.126</v>
          </cell>
          <cell r="O40">
            <v>820.35599999999999</v>
          </cell>
          <cell r="P40">
            <v>11204.873</v>
          </cell>
          <cell r="S40">
            <v>0</v>
          </cell>
          <cell r="T40">
            <v>0</v>
          </cell>
          <cell r="U40">
            <v>0</v>
          </cell>
          <cell r="V40">
            <v>0</v>
          </cell>
          <cell r="W40">
            <v>0</v>
          </cell>
          <cell r="X40">
            <v>0</v>
          </cell>
          <cell r="Y40">
            <v>0</v>
          </cell>
          <cell r="Z40">
            <v>0</v>
          </cell>
          <cell r="AA40">
            <v>0</v>
          </cell>
          <cell r="AB40">
            <v>0</v>
          </cell>
          <cell r="AC40">
            <v>0</v>
          </cell>
          <cell r="AD40">
            <v>0</v>
          </cell>
          <cell r="AE40">
            <v>0</v>
          </cell>
          <cell r="AH40">
            <v>0</v>
          </cell>
          <cell r="AI40">
            <v>0</v>
          </cell>
          <cell r="AJ40">
            <v>0</v>
          </cell>
          <cell r="AK40">
            <v>0</v>
          </cell>
          <cell r="AL40">
            <v>0</v>
          </cell>
          <cell r="AM40">
            <v>0</v>
          </cell>
          <cell r="AN40">
            <v>0</v>
          </cell>
          <cell r="AO40">
            <v>0</v>
          </cell>
          <cell r="AP40">
            <v>0</v>
          </cell>
          <cell r="AQ40">
            <v>0</v>
          </cell>
          <cell r="AR40">
            <v>0</v>
          </cell>
          <cell r="AS40">
            <v>0</v>
          </cell>
          <cell r="AT40">
            <v>0</v>
          </cell>
          <cell r="AW40">
            <v>0</v>
          </cell>
          <cell r="AX40">
            <v>0</v>
          </cell>
          <cell r="AY40">
            <v>0</v>
          </cell>
          <cell r="AZ40">
            <v>0</v>
          </cell>
          <cell r="BA40">
            <v>0</v>
          </cell>
          <cell r="BB40">
            <v>0</v>
          </cell>
          <cell r="BC40">
            <v>0</v>
          </cell>
          <cell r="BD40">
            <v>0</v>
          </cell>
          <cell r="BE40">
            <v>0</v>
          </cell>
          <cell r="BF40">
            <v>0</v>
          </cell>
          <cell r="BG40">
            <v>0</v>
          </cell>
          <cell r="BH40">
            <v>0</v>
          </cell>
          <cell r="BI40">
            <v>0</v>
          </cell>
          <cell r="BL40">
            <v>0</v>
          </cell>
          <cell r="BM40">
            <v>0</v>
          </cell>
          <cell r="BN40">
            <v>0</v>
          </cell>
          <cell r="BO40">
            <v>0</v>
          </cell>
          <cell r="BP40">
            <v>0</v>
          </cell>
          <cell r="BQ40">
            <v>0</v>
          </cell>
          <cell r="BR40">
            <v>0</v>
          </cell>
          <cell r="BS40">
            <v>0</v>
          </cell>
          <cell r="BT40">
            <v>0</v>
          </cell>
          <cell r="BU40">
            <v>0</v>
          </cell>
          <cell r="BV40">
            <v>0</v>
          </cell>
          <cell r="BW40">
            <v>0</v>
          </cell>
          <cell r="BX40">
            <v>0</v>
          </cell>
          <cell r="CA40">
            <v>0</v>
          </cell>
          <cell r="CB40">
            <v>0</v>
          </cell>
          <cell r="CC40">
            <v>0</v>
          </cell>
          <cell r="CD40">
            <v>0</v>
          </cell>
          <cell r="CE40">
            <v>0</v>
          </cell>
          <cell r="CF40">
            <v>0</v>
          </cell>
          <cell r="CG40">
            <v>0</v>
          </cell>
          <cell r="CH40">
            <v>0</v>
          </cell>
          <cell r="CI40">
            <v>0</v>
          </cell>
          <cell r="CJ40">
            <v>0</v>
          </cell>
          <cell r="CK40">
            <v>0</v>
          </cell>
          <cell r="CL40">
            <v>0</v>
          </cell>
          <cell r="CM40">
            <v>0</v>
          </cell>
        </row>
      </sheetData>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heetName val="Sheet1"/>
      <sheetName val="Transmission - Subs"/>
      <sheetName val="Transmission - Lines"/>
      <sheetName val="Transm - Fee Land"/>
      <sheetName val="Transm - Land RofW"/>
      <sheetName val="Transmission - Land"/>
      <sheetName val="Distribution - Subs"/>
      <sheetName val="Distr-Lines Oper CWIP"/>
      <sheetName val="Distribution - Lines Excl CWIP"/>
      <sheetName val="Distribution - Lines"/>
      <sheetName val="Distr - Fee Land"/>
      <sheetName val="Distr - Land RofW"/>
      <sheetName val="Distribution - Land"/>
      <sheetName val="General Land"/>
      <sheetName val="General Buildings"/>
      <sheetName val="Furn &amp; Equip"/>
      <sheetName val="PC-Software"/>
      <sheetName val="DDSMS"/>
      <sheetName val="Stores Lab Misc"/>
      <sheetName val="Telecomm"/>
      <sheetName val="Aircraft"/>
      <sheetName val="General Other"/>
      <sheetName val="Total Gen'l Other"/>
      <sheetName val="Satellite"/>
      <sheetName val="Cap Soft 5yr"/>
      <sheetName val="Cap Soft 10yr"/>
      <sheetName val="Cap Soft 15yr"/>
      <sheetName val="Radio Freq"/>
      <sheetName val="Intangible"/>
      <sheetName val="Catalina Common"/>
      <sheetName val="Catalina Common-Other"/>
      <sheetName val="Catalina Pebbly Beach"/>
      <sheetName val="Catalina"/>
      <sheetName val="Adds by Mo"/>
      <sheetName val="Exp by Mo"/>
      <sheetName val="Resv by Mo"/>
      <sheetName val="Wtd Avg"/>
      <sheetName val="Wtd Plt Tbl"/>
      <sheetName val="Plt Tbl"/>
      <sheetName val="Resv Tbl"/>
      <sheetName val="Exp Tbl"/>
      <sheetName val="Ending Balance"/>
      <sheetName val="Rates"/>
      <sheetName val="Retireme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heet1"/>
      <sheetName val="Assumptions"/>
      <sheetName val="Actuals2001"/>
      <sheetName val="Graph"/>
      <sheetName val="Chart1"/>
      <sheetName val="Graph Data"/>
      <sheetName val="DailyActuals"/>
      <sheetName val="Scenario"/>
      <sheetName val="Prior Daily 2001"/>
      <sheetName val="Prior Daily 2002"/>
      <sheetName val="raw (2)"/>
    </sheetNames>
    <sheetDataSet>
      <sheetData sheetId="0" refreshError="1"/>
      <sheetData sheetId="1" refreshError="1"/>
      <sheetData sheetId="2" refreshError="1"/>
      <sheetData sheetId="3" refreshError="1"/>
      <sheetData sheetId="4" refreshError="1"/>
      <sheetData sheetId="5" refreshError="1"/>
      <sheetData sheetId="6" refreshError="1">
        <row r="14">
          <cell r="A14" t="str">
            <v>Overcollection in Monthly total</v>
          </cell>
          <cell r="DY14">
            <v>0</v>
          </cell>
          <cell r="EU14">
            <v>0</v>
          </cell>
        </row>
        <row r="15">
          <cell r="FN15">
            <v>0</v>
          </cell>
        </row>
      </sheetData>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 val="Version Notes"/>
      <sheetName val="Variables"/>
      <sheetName val="Operating Lease Adj."/>
      <sheetName val="Captive Finance Adj."/>
      <sheetName val="FAS106 Adj."/>
      <sheetName val="Net Debt Adj."/>
      <sheetName val="Structural Subordination"/>
      <sheetName val="Graphs"/>
      <sheetName val="Import"/>
      <sheetName val="BLR Worksheet"/>
      <sheetName val="TBSheet"/>
      <sheetName val="Main"/>
      <sheetName val="ProForma 2001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erral Payoff Scenarios"/>
      <sheetName val="Cash Forecast Assumptions"/>
      <sheetName val="Daily vs Monthly"/>
      <sheetName val="Data"/>
      <sheetName val="Deferral Payoff"/>
      <sheetName val="OperCash (2001-2005)"/>
      <sheetName val="Sensitivity Data"/>
      <sheetName val="Revenues"/>
      <sheetName val="FPP - CDWR"/>
      <sheetName val="QF-Source"/>
      <sheetName val="Fuel-Source"/>
      <sheetName val="O&amp;M and Capital"/>
      <sheetName val="Other "/>
      <sheetName val="Tax Schedule"/>
      <sheetName val="TaxPaymentSchedule"/>
      <sheetName val="Intr Schedule"/>
      <sheetName val="D&amp;D and Storage"/>
      <sheetName val="LT Debt 2001"/>
      <sheetName val="LT Debt"/>
      <sheetName val="SCE Debt 2002"/>
      <sheetName val="Interest Rate Summary"/>
      <sheetName val="Forecast Data 0302"/>
      <sheetName val="SCE Preferred"/>
      <sheetName val="2001 OOR-JannaLogan"/>
      <sheetName val="Rev &amp; Exp Reconciliation"/>
      <sheetName val="Intr Reconciliation"/>
      <sheetName val="QF and ISO Streams 2001"/>
      <sheetName val="2001 Tax Calculation"/>
      <sheetName val="2002-2004 Tax Calculation Base"/>
      <sheetName val="Variance"/>
      <sheetName val="Variance 4-24 vs 5-01"/>
      <sheetName val="TaxableInc Adj"/>
      <sheetName val="Bridge Retirement"/>
      <sheetName val="Pat Wong 1-22-02"/>
      <sheetName val="Retail Revenue"/>
    </sheetNames>
    <sheetDataSet>
      <sheetData sheetId="0" refreshError="1"/>
      <sheetData sheetId="1" refreshError="1"/>
      <sheetData sheetId="2" refreshError="1"/>
      <sheetData sheetId="3" refreshError="1">
        <row r="31">
          <cell r="A31" t="str">
            <v>Proscreen Inputs</v>
          </cell>
          <cell r="C31">
            <v>2001</v>
          </cell>
          <cell r="E31">
            <v>2002</v>
          </cell>
          <cell r="G31">
            <v>2003</v>
          </cell>
          <cell r="I31">
            <v>2004</v>
          </cell>
          <cell r="K31">
            <v>2005</v>
          </cell>
          <cell r="M31">
            <v>1</v>
          </cell>
          <cell r="N31" t="str">
            <v>Payoff</v>
          </cell>
        </row>
        <row r="32">
          <cell r="A32" t="str">
            <v>Total Retail Revenues</v>
          </cell>
          <cell r="C32">
            <v>11094.79</v>
          </cell>
          <cell r="E32">
            <v>9584.7559999999994</v>
          </cell>
          <cell r="G32">
            <v>9850.9279999999999</v>
          </cell>
          <cell r="I32">
            <v>9024.19</v>
          </cell>
          <cell r="K32">
            <v>8723.7029999999995</v>
          </cell>
          <cell r="M32">
            <v>2</v>
          </cell>
        </row>
        <row r="33">
          <cell r="B33" t="str">
            <v>Revenues Telecom</v>
          </cell>
          <cell r="C33">
            <v>20</v>
          </cell>
          <cell r="E33">
            <v>23.72</v>
          </cell>
          <cell r="G33">
            <v>30.433</v>
          </cell>
          <cell r="I33">
            <v>35.957000000000001</v>
          </cell>
          <cell r="K33">
            <v>41.368000000000002</v>
          </cell>
          <cell r="M33">
            <v>3</v>
          </cell>
        </row>
        <row r="34">
          <cell r="B34" t="str">
            <v>Revenues EPTC</v>
          </cell>
          <cell r="C34">
            <v>29.928999999999998</v>
          </cell>
          <cell r="E34">
            <v>30</v>
          </cell>
          <cell r="G34">
            <v>15</v>
          </cell>
          <cell r="M34">
            <v>4</v>
          </cell>
        </row>
        <row r="35">
          <cell r="A35" t="str">
            <v>Fuel and Purchase Power</v>
          </cell>
          <cell r="C35">
            <v>3981.913</v>
          </cell>
          <cell r="E35">
            <v>3970.9409999999998</v>
          </cell>
          <cell r="G35">
            <v>4496.4560000000001</v>
          </cell>
          <cell r="I35">
            <v>4446.7740000000003</v>
          </cell>
          <cell r="K35">
            <v>4211.7309999999998</v>
          </cell>
          <cell r="M35">
            <v>5</v>
          </cell>
        </row>
        <row r="36">
          <cell r="A36" t="str">
            <v>Other non-operating expense</v>
          </cell>
          <cell r="C36">
            <v>41.216000000000001</v>
          </cell>
          <cell r="E36">
            <v>41.216000000000001</v>
          </cell>
          <cell r="G36">
            <v>41.216000000000001</v>
          </cell>
          <cell r="I36">
            <v>41.216000000000001</v>
          </cell>
          <cell r="K36">
            <v>41.216000000000001</v>
          </cell>
          <cell r="M36">
            <v>6</v>
          </cell>
        </row>
        <row r="37">
          <cell r="A37" t="str">
            <v>O&amp;M and Capital</v>
          </cell>
          <cell r="M37">
            <v>7</v>
          </cell>
        </row>
        <row r="38">
          <cell r="B38" t="str">
            <v>O&amp;M and A&amp;G (incls Telecom &amp; EPTC)</v>
          </cell>
          <cell r="C38">
            <v>1127.4960000000001</v>
          </cell>
          <cell r="E38">
            <v>1147.4080000000001</v>
          </cell>
          <cell r="G38">
            <v>1174.8530000000001</v>
          </cell>
          <cell r="I38">
            <v>1158.3510000000001</v>
          </cell>
          <cell r="K38">
            <v>1189.9660000000001</v>
          </cell>
          <cell r="M38">
            <v>8</v>
          </cell>
        </row>
        <row r="39">
          <cell r="B39" t="str">
            <v>Customer Account &amp; Expense</v>
          </cell>
          <cell r="C39">
            <v>456.27199999999999</v>
          </cell>
          <cell r="E39">
            <v>511.37400000000002</v>
          </cell>
          <cell r="G39">
            <v>502.96199999999999</v>
          </cell>
          <cell r="I39">
            <v>514.36800000000005</v>
          </cell>
          <cell r="K39">
            <v>526.22699999999998</v>
          </cell>
          <cell r="M39">
            <v>9</v>
          </cell>
        </row>
        <row r="40">
          <cell r="B40" t="str">
            <v>Construction Expenditure</v>
          </cell>
          <cell r="C40">
            <v>688</v>
          </cell>
          <cell r="E40">
            <v>864.16600000000005</v>
          </cell>
          <cell r="G40">
            <v>1000</v>
          </cell>
          <cell r="I40">
            <v>1175</v>
          </cell>
          <cell r="K40">
            <v>1175</v>
          </cell>
          <cell r="M40">
            <v>10</v>
          </cell>
        </row>
        <row r="41">
          <cell r="B41" t="str">
            <v>FFU</v>
          </cell>
          <cell r="C41">
            <v>100.773</v>
          </cell>
          <cell r="E41">
            <v>106.38500000000001</v>
          </cell>
          <cell r="G41">
            <v>105.759</v>
          </cell>
          <cell r="I41">
            <v>95.367000000000004</v>
          </cell>
          <cell r="K41">
            <v>91.507999999999996</v>
          </cell>
          <cell r="M41">
            <v>11</v>
          </cell>
        </row>
        <row r="42">
          <cell r="A42" t="str">
            <v>Total</v>
          </cell>
          <cell r="C42">
            <v>2372.5410000000002</v>
          </cell>
          <cell r="E42">
            <v>2629.3330000000005</v>
          </cell>
          <cell r="G42">
            <v>2783.5740000000001</v>
          </cell>
          <cell r="I42">
            <v>2943.0860000000002</v>
          </cell>
          <cell r="K42">
            <v>2982.701</v>
          </cell>
          <cell r="M42">
            <v>12</v>
          </cell>
        </row>
        <row r="43">
          <cell r="A43" t="str">
            <v>Other Line Items</v>
          </cell>
          <cell r="M43">
            <v>13</v>
          </cell>
        </row>
        <row r="44">
          <cell r="A44" t="str">
            <v>P&amp;I on RRBs</v>
          </cell>
          <cell r="C44">
            <v>347.64</v>
          </cell>
          <cell r="E44">
            <v>332.04899999999998</v>
          </cell>
          <cell r="G44">
            <v>316.459</v>
          </cell>
          <cell r="I44">
            <v>300.86799999999999</v>
          </cell>
          <cell r="K44">
            <v>285.27699999999999</v>
          </cell>
          <cell r="M44">
            <v>14</v>
          </cell>
        </row>
        <row r="45">
          <cell r="A45" t="str">
            <v>Preferred Issuance</v>
          </cell>
          <cell r="C45">
            <v>0</v>
          </cell>
          <cell r="E45">
            <v>0</v>
          </cell>
          <cell r="G45">
            <v>0</v>
          </cell>
          <cell r="I45">
            <v>134.23699999999999</v>
          </cell>
          <cell r="K45">
            <v>32.204999999999998</v>
          </cell>
          <cell r="M45">
            <v>15</v>
          </cell>
        </row>
        <row r="46">
          <cell r="A46" t="str">
            <v>LTD Issuance</v>
          </cell>
          <cell r="C46">
            <v>0</v>
          </cell>
          <cell r="E46">
            <v>196</v>
          </cell>
          <cell r="G46">
            <v>700</v>
          </cell>
          <cell r="I46">
            <v>735.50800000000004</v>
          </cell>
          <cell r="K46">
            <v>222.70099999999999</v>
          </cell>
          <cell r="M46">
            <v>16</v>
          </cell>
        </row>
        <row r="47">
          <cell r="A47" t="str">
            <v>Dividend EIX</v>
          </cell>
          <cell r="C47">
            <v>1</v>
          </cell>
          <cell r="E47">
            <v>0</v>
          </cell>
          <cell r="G47">
            <v>0</v>
          </cell>
          <cell r="I47">
            <v>1735.923</v>
          </cell>
          <cell r="K47">
            <v>331.12</v>
          </cell>
          <cell r="M47">
            <v>17</v>
          </cell>
        </row>
        <row r="48">
          <cell r="A48" t="str">
            <v>Dividends on Preferred</v>
          </cell>
          <cell r="C48">
            <v>0</v>
          </cell>
          <cell r="E48">
            <v>40.061404549999999</v>
          </cell>
          <cell r="G48">
            <v>17.792999999999999</v>
          </cell>
          <cell r="I48">
            <v>21.016999999999999</v>
          </cell>
          <cell r="K48">
            <v>25.155999999999999</v>
          </cell>
          <cell r="M48">
            <v>18</v>
          </cell>
          <cell r="N48">
            <v>37316</v>
          </cell>
        </row>
        <row r="49">
          <cell r="A49" t="str">
            <v>Taxes</v>
          </cell>
          <cell r="M49">
            <v>19</v>
          </cell>
        </row>
        <row r="50">
          <cell r="B50" t="str">
            <v>Tax Refund</v>
          </cell>
          <cell r="M50">
            <v>20</v>
          </cell>
        </row>
        <row r="51">
          <cell r="B51" t="str">
            <v>Federal</v>
          </cell>
          <cell r="M51">
            <v>21</v>
          </cell>
        </row>
        <row r="52">
          <cell r="B52" t="str">
            <v>State</v>
          </cell>
          <cell r="M52">
            <v>22</v>
          </cell>
        </row>
        <row r="53">
          <cell r="B53" t="str">
            <v xml:space="preserve">Net Federal </v>
          </cell>
          <cell r="C53">
            <v>485.76</v>
          </cell>
          <cell r="E53">
            <v>934.73900000000003</v>
          </cell>
          <cell r="G53">
            <v>789.399</v>
          </cell>
          <cell r="I53">
            <v>370.75299999999999</v>
          </cell>
          <cell r="K53">
            <v>396.71199999999999</v>
          </cell>
          <cell r="M53">
            <v>23</v>
          </cell>
        </row>
        <row r="54">
          <cell r="B54" t="str">
            <v>Net State</v>
          </cell>
          <cell r="C54">
            <v>130.13300000000001</v>
          </cell>
          <cell r="E54">
            <v>266.32400000000001</v>
          </cell>
          <cell r="G54">
            <v>238.292</v>
          </cell>
          <cell r="I54">
            <v>116.821</v>
          </cell>
          <cell r="K54">
            <v>105.599</v>
          </cell>
          <cell r="M54">
            <v>24</v>
          </cell>
        </row>
        <row r="55">
          <cell r="B55" t="str">
            <v>Property</v>
          </cell>
          <cell r="C55">
            <v>120.01</v>
          </cell>
          <cell r="E55">
            <v>125.91800000000001</v>
          </cell>
          <cell r="G55">
            <v>129.761</v>
          </cell>
          <cell r="I55">
            <v>117.69199999999999</v>
          </cell>
          <cell r="K55">
            <v>121.91800000000001</v>
          </cell>
          <cell r="M55">
            <v>25</v>
          </cell>
        </row>
        <row r="56">
          <cell r="A56" t="str">
            <v>Total</v>
          </cell>
          <cell r="C56">
            <v>735.90300000000002</v>
          </cell>
          <cell r="E56">
            <v>1326.9810000000002</v>
          </cell>
          <cell r="G56">
            <v>1157.452</v>
          </cell>
          <cell r="I56">
            <v>605.26599999999996</v>
          </cell>
          <cell r="K56">
            <v>624.22900000000004</v>
          </cell>
          <cell r="M56">
            <v>26</v>
          </cell>
        </row>
      </sheetData>
      <sheetData sheetId="4" refreshError="1">
        <row r="1">
          <cell r="A1">
            <v>1</v>
          </cell>
          <cell r="B1" t="str">
            <v>Base Case w/Lump Sum DWR</v>
          </cell>
          <cell r="C1">
            <v>36892</v>
          </cell>
          <cell r="D1">
            <v>36923</v>
          </cell>
          <cell r="E1">
            <v>36951</v>
          </cell>
          <cell r="F1">
            <v>36982</v>
          </cell>
          <cell r="G1">
            <v>37012</v>
          </cell>
          <cell r="H1">
            <v>37043</v>
          </cell>
          <cell r="I1">
            <v>37073</v>
          </cell>
          <cell r="J1">
            <v>37104</v>
          </cell>
          <cell r="K1">
            <v>37135</v>
          </cell>
          <cell r="L1">
            <v>37165</v>
          </cell>
          <cell r="M1">
            <v>37196</v>
          </cell>
          <cell r="N1">
            <v>37226</v>
          </cell>
          <cell r="O1" t="str">
            <v>Total 
2001</v>
          </cell>
          <cell r="P1">
            <v>37257</v>
          </cell>
          <cell r="Q1">
            <v>37288</v>
          </cell>
          <cell r="R1">
            <v>37316</v>
          </cell>
          <cell r="S1">
            <v>37347</v>
          </cell>
          <cell r="T1">
            <v>37377</v>
          </cell>
          <cell r="U1">
            <v>37408</v>
          </cell>
          <cell r="V1">
            <v>37438</v>
          </cell>
          <cell r="W1">
            <v>37469</v>
          </cell>
          <cell r="X1">
            <v>37500</v>
          </cell>
          <cell r="Y1">
            <v>37530</v>
          </cell>
          <cell r="Z1">
            <v>37561</v>
          </cell>
          <cell r="AA1">
            <v>37591</v>
          </cell>
          <cell r="AB1" t="str">
            <v>Total 
2002</v>
          </cell>
          <cell r="AC1">
            <v>37622</v>
          </cell>
          <cell r="AD1">
            <v>37653</v>
          </cell>
          <cell r="AE1">
            <v>37681</v>
          </cell>
          <cell r="AF1">
            <v>37712</v>
          </cell>
          <cell r="AG1">
            <v>37742</v>
          </cell>
          <cell r="AH1">
            <v>37773</v>
          </cell>
          <cell r="AI1">
            <v>37803</v>
          </cell>
          <cell r="AJ1">
            <v>37834</v>
          </cell>
          <cell r="AK1">
            <v>37865</v>
          </cell>
          <cell r="AL1">
            <v>37895</v>
          </cell>
          <cell r="AM1">
            <v>37926</v>
          </cell>
          <cell r="AN1">
            <v>37956</v>
          </cell>
          <cell r="AO1" t="str">
            <v>Total 
2003</v>
          </cell>
          <cell r="AP1">
            <v>37987</v>
          </cell>
          <cell r="AQ1">
            <v>38018</v>
          </cell>
          <cell r="AR1">
            <v>38047</v>
          </cell>
          <cell r="AS1">
            <v>38078</v>
          </cell>
          <cell r="AT1">
            <v>38108</v>
          </cell>
          <cell r="AU1">
            <v>38139</v>
          </cell>
          <cell r="AV1">
            <v>38169</v>
          </cell>
          <cell r="AW1">
            <v>38200</v>
          </cell>
          <cell r="AX1">
            <v>38231</v>
          </cell>
          <cell r="AY1">
            <v>38261</v>
          </cell>
          <cell r="AZ1">
            <v>38292</v>
          </cell>
          <cell r="BA1">
            <v>38322</v>
          </cell>
          <cell r="BB1" t="str">
            <v>Total 
2004</v>
          </cell>
          <cell r="BC1">
            <v>38353</v>
          </cell>
          <cell r="BD1">
            <v>38384</v>
          </cell>
          <cell r="BE1">
            <v>38412</v>
          </cell>
          <cell r="BF1">
            <v>38443</v>
          </cell>
          <cell r="BG1">
            <v>38473</v>
          </cell>
          <cell r="BH1">
            <v>38504</v>
          </cell>
          <cell r="BI1">
            <v>38534</v>
          </cell>
          <cell r="BJ1">
            <v>38565</v>
          </cell>
          <cell r="BK1">
            <v>38596</v>
          </cell>
          <cell r="BL1">
            <v>38626</v>
          </cell>
          <cell r="BM1">
            <v>38657</v>
          </cell>
          <cell r="BN1">
            <v>38687</v>
          </cell>
          <cell r="BO1" t="str">
            <v>Total 
2005</v>
          </cell>
        </row>
        <row r="2">
          <cell r="A2" t="str">
            <v>Deferred Liabilities Payoff</v>
          </cell>
        </row>
        <row r="3">
          <cell r="A3">
            <v>3</v>
          </cell>
          <cell r="B3" t="str">
            <v>Deferred PX/ISO Payments</v>
          </cell>
          <cell r="O3">
            <v>0</v>
          </cell>
          <cell r="Q3">
            <v>-896.11271046000002</v>
          </cell>
          <cell r="AB3">
            <v>-896.11271046000002</v>
          </cell>
          <cell r="AO3">
            <v>0</v>
          </cell>
          <cell r="BB3">
            <v>0</v>
          </cell>
          <cell r="BO3">
            <v>0</v>
          </cell>
        </row>
        <row r="4">
          <cell r="A4">
            <v>4</v>
          </cell>
          <cell r="B4" t="str">
            <v>Deferred QFs</v>
          </cell>
          <cell r="H4">
            <v>-54.64235858</v>
          </cell>
          <cell r="I4">
            <v>-1.61782085</v>
          </cell>
          <cell r="J4">
            <v>-96.454242705999988</v>
          </cell>
          <cell r="O4">
            <v>-152.714422136</v>
          </cell>
          <cell r="Q4">
            <v>-1128.3186034140001</v>
          </cell>
          <cell r="AB4">
            <v>-1128.3186034140001</v>
          </cell>
          <cell r="AO4">
            <v>0</v>
          </cell>
          <cell r="BB4">
            <v>0</v>
          </cell>
          <cell r="BO4">
            <v>0</v>
          </cell>
        </row>
        <row r="5">
          <cell r="A5">
            <v>5</v>
          </cell>
          <cell r="B5" t="str">
            <v>Deferred PX Credit</v>
          </cell>
          <cell r="O5">
            <v>0</v>
          </cell>
          <cell r="Q5">
            <v>-195.37712999999999</v>
          </cell>
          <cell r="AB5">
            <v>-195.37712999999999</v>
          </cell>
          <cell r="AO5">
            <v>0</v>
          </cell>
          <cell r="BB5">
            <v>0</v>
          </cell>
          <cell r="BO5">
            <v>0</v>
          </cell>
        </row>
        <row r="6">
          <cell r="A6">
            <v>6</v>
          </cell>
          <cell r="B6" t="str">
            <v>CDWR (IE) Payments</v>
          </cell>
          <cell r="O6">
            <v>0</v>
          </cell>
          <cell r="Q6">
            <v>-383.97263489000005</v>
          </cell>
          <cell r="AB6">
            <v>-383.97263489000005</v>
          </cell>
          <cell r="AO6">
            <v>0</v>
          </cell>
          <cell r="BB6">
            <v>0</v>
          </cell>
          <cell r="BO6">
            <v>0</v>
          </cell>
        </row>
        <row r="7">
          <cell r="A7">
            <v>7</v>
          </cell>
          <cell r="B7" t="str">
            <v>Deferred PX/ISO Interest</v>
          </cell>
          <cell r="O7">
            <v>0</v>
          </cell>
          <cell r="Q7">
            <v>-58.2757186782598</v>
          </cell>
          <cell r="AB7">
            <v>-58.2757186782598</v>
          </cell>
          <cell r="AO7">
            <v>0</v>
          </cell>
          <cell r="BB7">
            <v>0</v>
          </cell>
          <cell r="BO7">
            <v>0</v>
          </cell>
        </row>
        <row r="8">
          <cell r="A8">
            <v>8</v>
          </cell>
          <cell r="B8" t="str">
            <v>Deferred QFs Interest</v>
          </cell>
          <cell r="O8">
            <v>0</v>
          </cell>
          <cell r="Q8">
            <v>0</v>
          </cell>
          <cell r="AB8">
            <v>0</v>
          </cell>
          <cell r="AO8">
            <v>0</v>
          </cell>
          <cell r="BB8">
            <v>0</v>
          </cell>
          <cell r="BO8">
            <v>0</v>
          </cell>
        </row>
        <row r="9">
          <cell r="A9">
            <v>9</v>
          </cell>
          <cell r="B9" t="str">
            <v>Deferred PX Credit Interest</v>
          </cell>
          <cell r="O9">
            <v>0</v>
          </cell>
          <cell r="Q9">
            <v>0</v>
          </cell>
          <cell r="AB9">
            <v>0</v>
          </cell>
          <cell r="AO9">
            <v>0</v>
          </cell>
          <cell r="BB9">
            <v>0</v>
          </cell>
          <cell r="BO9">
            <v>0</v>
          </cell>
        </row>
        <row r="10">
          <cell r="A10">
            <v>10</v>
          </cell>
          <cell r="B10" t="str">
            <v>Deferred other A/P</v>
          </cell>
          <cell r="N10">
            <v>-11.7</v>
          </cell>
          <cell r="O10">
            <v>-11.7</v>
          </cell>
          <cell r="P10">
            <v>0</v>
          </cell>
          <cell r="Q10">
            <v>-8.4099999999999984</v>
          </cell>
          <cell r="AB10">
            <v>-8.4099999999999984</v>
          </cell>
          <cell r="AO10">
            <v>0</v>
          </cell>
          <cell r="BB10">
            <v>0</v>
          </cell>
          <cell r="BO10">
            <v>0</v>
          </cell>
        </row>
        <row r="11">
          <cell r="A11">
            <v>11</v>
          </cell>
          <cell r="B11" t="str">
            <v>L/T Debt Deferred Payoff</v>
          </cell>
          <cell r="O11">
            <v>0</v>
          </cell>
          <cell r="Q11">
            <v>-400</v>
          </cell>
          <cell r="AB11">
            <v>-400</v>
          </cell>
          <cell r="AO11">
            <v>0</v>
          </cell>
          <cell r="BB11">
            <v>0</v>
          </cell>
          <cell r="BO11">
            <v>0</v>
          </cell>
        </row>
        <row r="12">
          <cell r="A12">
            <v>12</v>
          </cell>
          <cell r="B12" t="str">
            <v>L/T Debt Interest</v>
          </cell>
          <cell r="O12">
            <v>0</v>
          </cell>
          <cell r="Q12">
            <v>0</v>
          </cell>
          <cell r="AB12">
            <v>0</v>
          </cell>
          <cell r="AO12">
            <v>0</v>
          </cell>
          <cell r="BB12">
            <v>0</v>
          </cell>
          <cell r="BO12">
            <v>0</v>
          </cell>
        </row>
        <row r="13">
          <cell r="A13">
            <v>13</v>
          </cell>
          <cell r="B13" t="str">
            <v>Commercial Papers</v>
          </cell>
          <cell r="O13">
            <v>0</v>
          </cell>
          <cell r="Q13">
            <v>-530.67499999999995</v>
          </cell>
          <cell r="AB13">
            <v>-530.67499999999995</v>
          </cell>
          <cell r="AO13">
            <v>0</v>
          </cell>
          <cell r="BB13">
            <v>0</v>
          </cell>
          <cell r="BK13">
            <v>0</v>
          </cell>
          <cell r="BN13">
            <v>0</v>
          </cell>
          <cell r="BO13">
            <v>0</v>
          </cell>
        </row>
        <row r="14">
          <cell r="A14">
            <v>14</v>
          </cell>
          <cell r="B14" t="str">
            <v>Notes Deferred Payoff</v>
          </cell>
          <cell r="O14">
            <v>0</v>
          </cell>
          <cell r="Q14">
            <v>0</v>
          </cell>
          <cell r="AB14">
            <v>0</v>
          </cell>
          <cell r="AO14">
            <v>0</v>
          </cell>
          <cell r="BB14">
            <v>0</v>
          </cell>
          <cell r="BO14">
            <v>0</v>
          </cell>
        </row>
        <row r="15">
          <cell r="A15">
            <v>15</v>
          </cell>
          <cell r="B15" t="str">
            <v>Bank Lines</v>
          </cell>
          <cell r="O15">
            <v>0</v>
          </cell>
          <cell r="Q15">
            <v>-600</v>
          </cell>
          <cell r="AB15">
            <v>-600</v>
          </cell>
          <cell r="AO15">
            <v>0</v>
          </cell>
          <cell r="BB15">
            <v>0</v>
          </cell>
          <cell r="BO15">
            <v>0</v>
          </cell>
        </row>
        <row r="16">
          <cell r="A16">
            <v>16</v>
          </cell>
          <cell r="B16" t="str">
            <v>Ancillary Service Payments</v>
          </cell>
          <cell r="O16">
            <v>0</v>
          </cell>
          <cell r="Q16">
            <v>0</v>
          </cell>
          <cell r="AB16">
            <v>0</v>
          </cell>
          <cell r="AO16">
            <v>0</v>
          </cell>
          <cell r="BB16">
            <v>0</v>
          </cell>
          <cell r="BO16">
            <v>0</v>
          </cell>
        </row>
        <row r="17">
          <cell r="A17">
            <v>17</v>
          </cell>
          <cell r="B17" t="str">
            <v>Preferred (Calls)/Issuance</v>
          </cell>
          <cell r="S17">
            <v>-5</v>
          </cell>
          <cell r="U17">
            <v>-100</v>
          </cell>
          <cell r="AE17">
            <v>-4</v>
          </cell>
          <cell r="AO17">
            <v>-4</v>
          </cell>
          <cell r="AP17">
            <v>134.23699999999999</v>
          </cell>
          <cell r="BC17">
            <v>32.204999999999998</v>
          </cell>
        </row>
        <row r="18">
          <cell r="A18">
            <v>18</v>
          </cell>
          <cell r="B18" t="str">
            <v>L/T Debt (Maturities)</v>
          </cell>
          <cell r="Y18">
            <v>-200</v>
          </cell>
          <cell r="AH18">
            <v>-125</v>
          </cell>
          <cell r="AX18">
            <v>-125</v>
          </cell>
        </row>
        <row r="19">
          <cell r="A19">
            <v>19</v>
          </cell>
          <cell r="B19" t="str">
            <v>L/T Debt Issuance</v>
          </cell>
          <cell r="O19">
            <v>0</v>
          </cell>
          <cell r="AB19">
            <v>0</v>
          </cell>
          <cell r="AM19">
            <v>700</v>
          </cell>
          <cell r="AO19">
            <v>700</v>
          </cell>
          <cell r="AP19">
            <v>367.75400000000002</v>
          </cell>
          <cell r="AU19">
            <v>367.75400000000002</v>
          </cell>
          <cell r="BB19">
            <v>735.50800000000004</v>
          </cell>
          <cell r="BC19">
            <v>222.70099999999999</v>
          </cell>
          <cell r="BO19">
            <v>222.70099999999999</v>
          </cell>
        </row>
        <row r="20">
          <cell r="A20">
            <v>20</v>
          </cell>
          <cell r="B20" t="str">
            <v>L/T Maturities-Deferred</v>
          </cell>
          <cell r="C20">
            <v>-200</v>
          </cell>
          <cell r="D20">
            <v>-28</v>
          </cell>
          <cell r="E20">
            <v>13</v>
          </cell>
          <cell r="F20">
            <v>15</v>
          </cell>
          <cell r="H20">
            <v>-200</v>
          </cell>
          <cell r="O20">
            <v>-400</v>
          </cell>
          <cell r="AB20">
            <v>0</v>
          </cell>
          <cell r="AO20">
            <v>0</v>
          </cell>
          <cell r="BB20">
            <v>0</v>
          </cell>
          <cell r="BO20">
            <v>0</v>
          </cell>
        </row>
        <row r="21">
          <cell r="A21">
            <v>21</v>
          </cell>
          <cell r="B21" t="str">
            <v>PCBonds</v>
          </cell>
          <cell r="O21">
            <v>0</v>
          </cell>
          <cell r="AB21">
            <v>0</v>
          </cell>
          <cell r="AL21">
            <v>550</v>
          </cell>
          <cell r="AO21">
            <v>550</v>
          </cell>
          <cell r="BB21">
            <v>0</v>
          </cell>
          <cell r="BO21">
            <v>0</v>
          </cell>
        </row>
        <row r="22">
          <cell r="A22">
            <v>22</v>
          </cell>
          <cell r="B22" t="str">
            <v>Bank Loans (Maturities)/Issuance</v>
          </cell>
          <cell r="O22">
            <v>0</v>
          </cell>
          <cell r="Q22">
            <v>-1050</v>
          </cell>
          <cell r="AB22">
            <v>-1050</v>
          </cell>
          <cell r="AL22">
            <v>0</v>
          </cell>
          <cell r="AO22">
            <v>0</v>
          </cell>
          <cell r="AY22">
            <v>0</v>
          </cell>
          <cell r="BB22">
            <v>0</v>
          </cell>
          <cell r="BL22">
            <v>0</v>
          </cell>
          <cell r="BO22">
            <v>0</v>
          </cell>
        </row>
        <row r="23">
          <cell r="A23">
            <v>23</v>
          </cell>
          <cell r="B23" t="str">
            <v>Bank Loans Deferred</v>
          </cell>
          <cell r="K23">
            <v>-200</v>
          </cell>
          <cell r="M23">
            <v>-400</v>
          </cell>
          <cell r="O23">
            <v>-600</v>
          </cell>
          <cell r="AB23">
            <v>0</v>
          </cell>
          <cell r="AL23">
            <v>0</v>
          </cell>
          <cell r="AO23">
            <v>0</v>
          </cell>
          <cell r="AY23">
            <v>0</v>
          </cell>
          <cell r="BB23">
            <v>0</v>
          </cell>
          <cell r="BL23">
            <v>0</v>
          </cell>
          <cell r="BO23">
            <v>0</v>
          </cell>
        </row>
        <row r="24">
          <cell r="A24">
            <v>24</v>
          </cell>
          <cell r="B24" t="str">
            <v>Note (Maturities)/Issuances</v>
          </cell>
          <cell r="T24">
            <v>-300</v>
          </cell>
          <cell r="AB24">
            <v>-300</v>
          </cell>
          <cell r="AM24">
            <v>-1000</v>
          </cell>
        </row>
        <row r="25">
          <cell r="A25">
            <v>25</v>
          </cell>
          <cell r="B25" t="str">
            <v>Notes Deferred</v>
          </cell>
          <cell r="O25">
            <v>0</v>
          </cell>
          <cell r="AB25">
            <v>0</v>
          </cell>
          <cell r="AO25">
            <v>0</v>
          </cell>
          <cell r="BB25">
            <v>0</v>
          </cell>
          <cell r="BO25">
            <v>0</v>
          </cell>
        </row>
        <row r="26">
          <cell r="A26">
            <v>26</v>
          </cell>
          <cell r="B26" t="str">
            <v>Restricted cash</v>
          </cell>
          <cell r="AF26">
            <v>91</v>
          </cell>
        </row>
        <row r="27">
          <cell r="A27">
            <v>27</v>
          </cell>
          <cell r="B27" t="str">
            <v>Bridge Financing</v>
          </cell>
          <cell r="O27">
            <v>0</v>
          </cell>
          <cell r="Q27">
            <v>1694</v>
          </cell>
          <cell r="R27">
            <v>248</v>
          </cell>
          <cell r="S27">
            <v>-275</v>
          </cell>
          <cell r="T27">
            <v>-42</v>
          </cell>
          <cell r="U27">
            <v>-18</v>
          </cell>
          <cell r="V27">
            <v>-320</v>
          </cell>
          <cell r="W27">
            <v>-218</v>
          </cell>
          <cell r="X27">
            <v>162</v>
          </cell>
          <cell r="Y27">
            <v>-90</v>
          </cell>
          <cell r="Z27">
            <v>-289</v>
          </cell>
          <cell r="AA27">
            <v>178</v>
          </cell>
          <cell r="AB27">
            <v>1030</v>
          </cell>
          <cell r="AC27">
            <v>-294</v>
          </cell>
          <cell r="AD27">
            <v>-278</v>
          </cell>
          <cell r="AE27">
            <v>6</v>
          </cell>
          <cell r="AF27">
            <v>-44</v>
          </cell>
          <cell r="AG27">
            <v>-188</v>
          </cell>
          <cell r="AH27">
            <v>79</v>
          </cell>
          <cell r="AI27">
            <v>-275</v>
          </cell>
          <cell r="AJ27">
            <v>-36</v>
          </cell>
          <cell r="AM27">
            <v>19</v>
          </cell>
          <cell r="AN27">
            <v>370</v>
          </cell>
          <cell r="AO27">
            <v>-641</v>
          </cell>
          <cell r="AP27">
            <v>-389</v>
          </cell>
          <cell r="AQ27">
            <v>79</v>
          </cell>
          <cell r="AR27">
            <v>77</v>
          </cell>
          <cell r="AS27">
            <v>102</v>
          </cell>
          <cell r="AT27">
            <v>-120</v>
          </cell>
          <cell r="AU27">
            <v>-138</v>
          </cell>
          <cell r="AX27">
            <v>449</v>
          </cell>
          <cell r="AY27">
            <v>-102</v>
          </cell>
          <cell r="AZ27">
            <v>-265</v>
          </cell>
          <cell r="BA27">
            <v>473</v>
          </cell>
          <cell r="BB27">
            <v>166</v>
          </cell>
          <cell r="BC27">
            <v>-349</v>
          </cell>
          <cell r="BD27">
            <v>-130</v>
          </cell>
          <cell r="BE27">
            <v>254</v>
          </cell>
          <cell r="BF27">
            <v>147</v>
          </cell>
          <cell r="BG27">
            <v>-108</v>
          </cell>
          <cell r="BO27">
            <v>-186</v>
          </cell>
        </row>
        <row r="28">
          <cell r="A28">
            <v>2</v>
          </cell>
          <cell r="B28" t="str">
            <v>Ending Cash Balance</v>
          </cell>
          <cell r="C28">
            <v>1375.8516916666667</v>
          </cell>
          <cell r="D28">
            <v>1669.0373833333335</v>
          </cell>
          <cell r="E28">
            <v>2044.7977750000002</v>
          </cell>
          <cell r="F28">
            <v>1952.7424666666668</v>
          </cell>
          <cell r="G28">
            <v>2156.0251583333334</v>
          </cell>
          <cell r="H28">
            <v>2065.6138499999997</v>
          </cell>
          <cell r="I28">
            <v>2195.6625416666666</v>
          </cell>
          <cell r="J28">
            <v>2434.0312333333331</v>
          </cell>
          <cell r="K28">
            <v>2820.416925</v>
          </cell>
          <cell r="L28">
            <v>3178.9366166666669</v>
          </cell>
          <cell r="M28">
            <v>3368.2883083333336</v>
          </cell>
          <cell r="N28">
            <v>3445.9443406546357</v>
          </cell>
          <cell r="O28">
            <v>3445.9443406546357</v>
          </cell>
          <cell r="P28">
            <v>3716.6010323213022</v>
          </cell>
          <cell r="Q28">
            <v>4016.0057846622467</v>
          </cell>
          <cell r="R28">
            <v>1323.8393608408378</v>
          </cell>
          <cell r="S28">
            <v>1284.8309483781784</v>
          </cell>
          <cell r="T28">
            <v>1295.3617704935466</v>
          </cell>
          <cell r="U28">
            <v>842.89916124079218</v>
          </cell>
          <cell r="V28">
            <v>928.34606790947396</v>
          </cell>
          <cell r="W28">
            <v>921.62737669299133</v>
          </cell>
          <cell r="X28">
            <v>734.84110443801546</v>
          </cell>
          <cell r="Y28">
            <v>837.406017802713</v>
          </cell>
          <cell r="Z28">
            <v>1089.2994812992076</v>
          </cell>
          <cell r="AA28">
            <v>589.27667813360495</v>
          </cell>
          <cell r="AB28">
            <v>589.27667813360495</v>
          </cell>
          <cell r="AC28">
            <v>819.74696823632394</v>
          </cell>
          <cell r="AD28">
            <v>1102.9991403078241</v>
          </cell>
          <cell r="AE28">
            <v>471.6465385830428</v>
          </cell>
          <cell r="AF28">
            <v>494.06836225670531</v>
          </cell>
          <cell r="AG28">
            <v>658.62205129299753</v>
          </cell>
          <cell r="AH28">
            <v>722.46204568870985</v>
          </cell>
          <cell r="AI28">
            <v>991.798257422093</v>
          </cell>
          <cell r="AJ28">
            <v>1338.1190649410762</v>
          </cell>
          <cell r="AK28">
            <v>1263.8228133196799</v>
          </cell>
          <cell r="AL28">
            <v>1586.4026609186026</v>
          </cell>
          <cell r="AM28">
            <v>854.84722635465823</v>
          </cell>
          <cell r="AN28">
            <v>263.11681977297394</v>
          </cell>
          <cell r="AO28">
            <v>263.11681977297394</v>
          </cell>
          <cell r="AP28">
            <v>459.6122684487238</v>
          </cell>
          <cell r="AQ28">
            <v>782.66662196242828</v>
          </cell>
          <cell r="AR28">
            <v>686.10621277897781</v>
          </cell>
          <cell r="AS28">
            <v>648.29392336615069</v>
          </cell>
          <cell r="AT28">
            <v>734.479973561625</v>
          </cell>
          <cell r="AU28">
            <v>250.80821265750654</v>
          </cell>
          <cell r="AV28">
            <v>431.29185135956197</v>
          </cell>
          <cell r="AW28">
            <v>470.14305315262732</v>
          </cell>
          <cell r="AX28">
            <v>111.71729522688884</v>
          </cell>
          <cell r="AY28">
            <v>288.57789453322226</v>
          </cell>
          <cell r="AZ28">
            <v>431.70226999243175</v>
          </cell>
          <cell r="BA28">
            <v>11.135913968914338</v>
          </cell>
          <cell r="BB28">
            <v>11.135913968914338</v>
          </cell>
          <cell r="BC28">
            <v>248.33936796574525</v>
          </cell>
          <cell r="BD28">
            <v>388.19676972065452</v>
          </cell>
          <cell r="BE28">
            <v>202.77388346639165</v>
          </cell>
          <cell r="BF28">
            <v>127.78557814303807</v>
          </cell>
          <cell r="BG28">
            <v>201.56498281812176</v>
          </cell>
          <cell r="BH28">
            <v>110.45522958543457</v>
          </cell>
          <cell r="BI28">
            <v>297.00323801816597</v>
          </cell>
          <cell r="BJ28">
            <v>330.16662135036245</v>
          </cell>
          <cell r="BK28">
            <v>137.24715636093686</v>
          </cell>
          <cell r="BL28">
            <v>304.98304662166612</v>
          </cell>
          <cell r="BM28">
            <v>441.61699123084912</v>
          </cell>
          <cell r="BN28">
            <v>6.9841100043436199</v>
          </cell>
          <cell r="BO28">
            <v>6.9841100043436199</v>
          </cell>
        </row>
        <row r="29">
          <cell r="B29" t="str">
            <v xml:space="preserve">Outstanding Bridge </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1694</v>
          </cell>
          <cell r="R29">
            <v>1942</v>
          </cell>
          <cell r="S29">
            <v>1667</v>
          </cell>
          <cell r="T29">
            <v>1625</v>
          </cell>
          <cell r="U29">
            <v>1607</v>
          </cell>
          <cell r="V29">
            <v>1287</v>
          </cell>
          <cell r="W29">
            <v>1069</v>
          </cell>
          <cell r="X29">
            <v>1231</v>
          </cell>
          <cell r="Y29">
            <v>1141</v>
          </cell>
          <cell r="Z29">
            <v>852</v>
          </cell>
          <cell r="AA29">
            <v>1030</v>
          </cell>
          <cell r="AB29">
            <v>300</v>
          </cell>
          <cell r="AC29">
            <v>736</v>
          </cell>
          <cell r="AD29">
            <v>458</v>
          </cell>
          <cell r="AE29">
            <v>464</v>
          </cell>
          <cell r="AF29">
            <v>420</v>
          </cell>
          <cell r="AG29">
            <v>232</v>
          </cell>
          <cell r="AH29">
            <v>311</v>
          </cell>
          <cell r="AI29">
            <v>36</v>
          </cell>
          <cell r="AJ29">
            <v>0</v>
          </cell>
          <cell r="AK29">
            <v>0</v>
          </cell>
          <cell r="AL29">
            <v>0</v>
          </cell>
          <cell r="AM29">
            <v>19</v>
          </cell>
          <cell r="AN29">
            <v>389</v>
          </cell>
          <cell r="AO29">
            <v>0</v>
          </cell>
          <cell r="AP29">
            <v>0</v>
          </cell>
          <cell r="AQ29">
            <v>79</v>
          </cell>
          <cell r="AR29">
            <v>156</v>
          </cell>
          <cell r="AS29">
            <v>258</v>
          </cell>
          <cell r="AT29">
            <v>138</v>
          </cell>
          <cell r="AU29">
            <v>0</v>
          </cell>
          <cell r="AV29">
            <v>0</v>
          </cell>
          <cell r="AW29">
            <v>0</v>
          </cell>
          <cell r="AX29">
            <v>449</v>
          </cell>
          <cell r="AY29">
            <v>347</v>
          </cell>
          <cell r="AZ29">
            <v>82</v>
          </cell>
          <cell r="BA29">
            <v>555</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row>
        <row r="30">
          <cell r="A30">
            <v>2</v>
          </cell>
          <cell r="B30" t="str">
            <v>Base Case w/Monthly DWR</v>
          </cell>
          <cell r="C30">
            <v>36892</v>
          </cell>
          <cell r="D30">
            <v>36923</v>
          </cell>
          <cell r="E30">
            <v>36951</v>
          </cell>
          <cell r="F30">
            <v>36982</v>
          </cell>
          <cell r="G30">
            <v>37012</v>
          </cell>
          <cell r="H30">
            <v>37043</v>
          </cell>
          <cell r="I30">
            <v>37073</v>
          </cell>
          <cell r="J30">
            <v>37104</v>
          </cell>
          <cell r="K30">
            <v>37135</v>
          </cell>
          <cell r="L30">
            <v>37165</v>
          </cell>
          <cell r="M30">
            <v>37196</v>
          </cell>
          <cell r="N30">
            <v>37226</v>
          </cell>
          <cell r="O30" t="str">
            <v>Total 
2001</v>
          </cell>
          <cell r="P30">
            <v>37257</v>
          </cell>
          <cell r="Q30">
            <v>37288</v>
          </cell>
          <cell r="R30">
            <v>37316</v>
          </cell>
          <cell r="S30">
            <v>37347</v>
          </cell>
          <cell r="T30">
            <v>37377</v>
          </cell>
          <cell r="U30">
            <v>37408</v>
          </cell>
          <cell r="V30">
            <v>37438</v>
          </cell>
          <cell r="W30">
            <v>37469</v>
          </cell>
          <cell r="X30">
            <v>37500</v>
          </cell>
          <cell r="Y30">
            <v>37530</v>
          </cell>
          <cell r="Z30">
            <v>37561</v>
          </cell>
          <cell r="AA30">
            <v>37591</v>
          </cell>
          <cell r="AB30" t="str">
            <v>Total 
2002</v>
          </cell>
          <cell r="AC30">
            <v>37622</v>
          </cell>
          <cell r="AD30">
            <v>37653</v>
          </cell>
          <cell r="AE30">
            <v>37681</v>
          </cell>
          <cell r="AF30">
            <v>37712</v>
          </cell>
          <cell r="AG30">
            <v>37742</v>
          </cell>
          <cell r="AH30">
            <v>37773</v>
          </cell>
          <cell r="AI30">
            <v>37803</v>
          </cell>
          <cell r="AJ30">
            <v>37834</v>
          </cell>
          <cell r="AK30">
            <v>37865</v>
          </cell>
          <cell r="AL30">
            <v>37895</v>
          </cell>
          <cell r="AM30">
            <v>37926</v>
          </cell>
          <cell r="AN30">
            <v>37956</v>
          </cell>
          <cell r="AO30" t="str">
            <v>Total 
2003</v>
          </cell>
          <cell r="AP30">
            <v>37987</v>
          </cell>
          <cell r="AQ30">
            <v>38018</v>
          </cell>
          <cell r="AR30">
            <v>38047</v>
          </cell>
          <cell r="AS30">
            <v>38078</v>
          </cell>
          <cell r="AT30">
            <v>38108</v>
          </cell>
          <cell r="AU30">
            <v>38139</v>
          </cell>
          <cell r="AV30">
            <v>38169</v>
          </cell>
          <cell r="AW30">
            <v>38200</v>
          </cell>
          <cell r="AX30">
            <v>38231</v>
          </cell>
          <cell r="AY30">
            <v>38261</v>
          </cell>
          <cell r="AZ30">
            <v>38292</v>
          </cell>
          <cell r="BA30">
            <v>38322</v>
          </cell>
          <cell r="BB30" t="str">
            <v>Total 
2004</v>
          </cell>
          <cell r="BC30">
            <v>38353</v>
          </cell>
          <cell r="BD30">
            <v>38384</v>
          </cell>
          <cell r="BE30">
            <v>38412</v>
          </cell>
          <cell r="BF30">
            <v>38443</v>
          </cell>
          <cell r="BG30">
            <v>38473</v>
          </cell>
          <cell r="BH30">
            <v>38504</v>
          </cell>
          <cell r="BI30">
            <v>38534</v>
          </cell>
          <cell r="BJ30">
            <v>38565</v>
          </cell>
          <cell r="BK30">
            <v>38596</v>
          </cell>
          <cell r="BL30">
            <v>38626</v>
          </cell>
          <cell r="BM30">
            <v>38657</v>
          </cell>
          <cell r="BN30">
            <v>38687</v>
          </cell>
          <cell r="BO30" t="str">
            <v>Total 
2005</v>
          </cell>
        </row>
        <row r="31">
          <cell r="A31" t="str">
            <v>Deferred Liabilities Payoff</v>
          </cell>
          <cell r="Q31">
            <v>0</v>
          </cell>
        </row>
        <row r="32">
          <cell r="A32">
            <v>3</v>
          </cell>
          <cell r="B32" t="str">
            <v>Deferred PX/ISO Payments</v>
          </cell>
          <cell r="O32">
            <v>0</v>
          </cell>
          <cell r="R32">
            <v>-919.11271046000002</v>
          </cell>
          <cell r="AB32">
            <v>-919.11271046000002</v>
          </cell>
          <cell r="AO32">
            <v>0</v>
          </cell>
          <cell r="BB32">
            <v>0</v>
          </cell>
          <cell r="BO32">
            <v>0</v>
          </cell>
        </row>
        <row r="33">
          <cell r="A33">
            <v>4</v>
          </cell>
          <cell r="B33" t="str">
            <v>Deferred QFs</v>
          </cell>
          <cell r="H33">
            <v>-54.64235858</v>
          </cell>
          <cell r="I33">
            <v>-1.61782085</v>
          </cell>
          <cell r="J33">
            <v>-96.454242705999988</v>
          </cell>
          <cell r="O33">
            <v>-152.714422136</v>
          </cell>
          <cell r="R33">
            <v>-1128.3186034140001</v>
          </cell>
          <cell r="AB33">
            <v>-1128.3186034140001</v>
          </cell>
          <cell r="AO33">
            <v>0</v>
          </cell>
          <cell r="BB33">
            <v>0</v>
          </cell>
          <cell r="BO33">
            <v>0</v>
          </cell>
        </row>
        <row r="34">
          <cell r="A34">
            <v>5</v>
          </cell>
          <cell r="B34" t="str">
            <v>Deferred PX Credit</v>
          </cell>
          <cell r="O34">
            <v>0</v>
          </cell>
          <cell r="R34">
            <v>-195.37712999999999</v>
          </cell>
          <cell r="AB34">
            <v>-195.37712999999999</v>
          </cell>
          <cell r="AO34">
            <v>0</v>
          </cell>
          <cell r="BB34">
            <v>0</v>
          </cell>
          <cell r="BO34">
            <v>0</v>
          </cell>
        </row>
        <row r="35">
          <cell r="A35">
            <v>6</v>
          </cell>
          <cell r="B35" t="str">
            <v>CDWR (IE) Payments</v>
          </cell>
          <cell r="O35">
            <v>0</v>
          </cell>
          <cell r="R35">
            <v>0</v>
          </cell>
          <cell r="S35">
            <v>-100</v>
          </cell>
          <cell r="U35">
            <v>-150</v>
          </cell>
          <cell r="V35">
            <v>-133.97263489000005</v>
          </cell>
          <cell r="AB35">
            <v>-383.97263489000005</v>
          </cell>
          <cell r="AO35">
            <v>0</v>
          </cell>
          <cell r="BB35">
            <v>0</v>
          </cell>
          <cell r="BO35">
            <v>0</v>
          </cell>
        </row>
        <row r="36">
          <cell r="A36">
            <v>7</v>
          </cell>
          <cell r="B36" t="str">
            <v>Deferred PX/ISO Interest</v>
          </cell>
          <cell r="O36">
            <v>0</v>
          </cell>
          <cell r="R36">
            <v>-63.348308205848198</v>
          </cell>
          <cell r="AB36">
            <v>-63.348308205848198</v>
          </cell>
          <cell r="AO36">
            <v>0</v>
          </cell>
          <cell r="BB36">
            <v>0</v>
          </cell>
          <cell r="BO36">
            <v>0</v>
          </cell>
        </row>
        <row r="37">
          <cell r="A37">
            <v>8</v>
          </cell>
          <cell r="B37" t="str">
            <v>Deferred QFs Interest</v>
          </cell>
          <cell r="O37">
            <v>0</v>
          </cell>
          <cell r="AB37">
            <v>0</v>
          </cell>
          <cell r="AO37">
            <v>0</v>
          </cell>
          <cell r="BB37">
            <v>0</v>
          </cell>
          <cell r="BO37">
            <v>0</v>
          </cell>
        </row>
        <row r="38">
          <cell r="A38">
            <v>9</v>
          </cell>
          <cell r="B38" t="str">
            <v>Deferred PX Credit Interest</v>
          </cell>
          <cell r="O38">
            <v>0</v>
          </cell>
          <cell r="R38">
            <v>-1.1123634082275</v>
          </cell>
          <cell r="AB38">
            <v>-1.1123634082275</v>
          </cell>
          <cell r="AO38">
            <v>0</v>
          </cell>
          <cell r="BB38">
            <v>0</v>
          </cell>
          <cell r="BO38">
            <v>0</v>
          </cell>
        </row>
        <row r="39">
          <cell r="A39">
            <v>10</v>
          </cell>
          <cell r="B39" t="str">
            <v>Deferred other A/P</v>
          </cell>
          <cell r="N39">
            <v>-11.7</v>
          </cell>
          <cell r="O39">
            <v>-11.7</v>
          </cell>
          <cell r="P39">
            <v>0</v>
          </cell>
          <cell r="R39">
            <v>-8.4099999999999984</v>
          </cell>
          <cell r="AB39">
            <v>-8.4099999999999984</v>
          </cell>
          <cell r="AO39">
            <v>0</v>
          </cell>
          <cell r="BB39">
            <v>0</v>
          </cell>
          <cell r="BO39">
            <v>0</v>
          </cell>
        </row>
        <row r="40">
          <cell r="A40">
            <v>11</v>
          </cell>
          <cell r="B40" t="str">
            <v>L/T Debt Deferred Payoff</v>
          </cell>
          <cell r="O40">
            <v>0</v>
          </cell>
          <cell r="R40">
            <v>-400</v>
          </cell>
          <cell r="AB40">
            <v>-400</v>
          </cell>
          <cell r="AO40">
            <v>0</v>
          </cell>
          <cell r="BB40">
            <v>0</v>
          </cell>
          <cell r="BO40">
            <v>0</v>
          </cell>
        </row>
        <row r="41">
          <cell r="A41">
            <v>12</v>
          </cell>
          <cell r="B41" t="str">
            <v>L/T Debt Interest</v>
          </cell>
          <cell r="O41">
            <v>0</v>
          </cell>
          <cell r="R41">
            <v>0</v>
          </cell>
          <cell r="AB41">
            <v>0</v>
          </cell>
          <cell r="AO41">
            <v>0</v>
          </cell>
          <cell r="BB41">
            <v>0</v>
          </cell>
          <cell r="BO41">
            <v>0</v>
          </cell>
        </row>
        <row r="42">
          <cell r="A42">
            <v>13</v>
          </cell>
          <cell r="B42" t="str">
            <v>Commercial Papers</v>
          </cell>
          <cell r="O42">
            <v>0</v>
          </cell>
          <cell r="R42">
            <v>-530.67499999999995</v>
          </cell>
          <cell r="AB42">
            <v>-530.67499999999995</v>
          </cell>
          <cell r="AO42">
            <v>0</v>
          </cell>
          <cell r="BB42">
            <v>0</v>
          </cell>
          <cell r="BK42">
            <v>0</v>
          </cell>
          <cell r="BN42">
            <v>0</v>
          </cell>
          <cell r="BO42">
            <v>0</v>
          </cell>
        </row>
        <row r="43">
          <cell r="A43">
            <v>14</v>
          </cell>
          <cell r="B43" t="str">
            <v>Notes Deferred Payoff</v>
          </cell>
          <cell r="O43">
            <v>0</v>
          </cell>
          <cell r="R43">
            <v>0</v>
          </cell>
          <cell r="AB43">
            <v>0</v>
          </cell>
          <cell r="AO43">
            <v>0</v>
          </cell>
          <cell r="BB43">
            <v>0</v>
          </cell>
          <cell r="BO43">
            <v>0</v>
          </cell>
        </row>
        <row r="44">
          <cell r="A44">
            <v>15</v>
          </cell>
          <cell r="B44" t="str">
            <v>Bank Lines</v>
          </cell>
          <cell r="O44">
            <v>0</v>
          </cell>
          <cell r="R44">
            <v>-600</v>
          </cell>
          <cell r="AB44">
            <v>-600</v>
          </cell>
          <cell r="AO44">
            <v>0</v>
          </cell>
          <cell r="BB44">
            <v>0</v>
          </cell>
          <cell r="BO44">
            <v>0</v>
          </cell>
        </row>
        <row r="45">
          <cell r="A45">
            <v>16</v>
          </cell>
          <cell r="B45" t="str">
            <v>Ancillary Service Payments</v>
          </cell>
          <cell r="O45">
            <v>0</v>
          </cell>
          <cell r="R45">
            <v>0</v>
          </cell>
          <cell r="AB45">
            <v>0</v>
          </cell>
          <cell r="AO45">
            <v>0</v>
          </cell>
          <cell r="BB45">
            <v>0</v>
          </cell>
          <cell r="BO45">
            <v>0</v>
          </cell>
        </row>
        <row r="46">
          <cell r="A46">
            <v>17</v>
          </cell>
          <cell r="B46" t="str">
            <v>Preferred (Calls)/Issuance</v>
          </cell>
          <cell r="S46">
            <v>0</v>
          </cell>
          <cell r="V46">
            <v>-100</v>
          </cell>
          <cell r="AE46">
            <v>0</v>
          </cell>
          <cell r="AF46">
            <v>-8.75</v>
          </cell>
          <cell r="AO46">
            <v>-8.75</v>
          </cell>
          <cell r="AS46">
            <v>-8.75</v>
          </cell>
          <cell r="BA46">
            <v>134.23699999999999</v>
          </cell>
          <cell r="BF46">
            <v>-8.75</v>
          </cell>
          <cell r="BI46">
            <v>32.204999999999998</v>
          </cell>
        </row>
        <row r="47">
          <cell r="A47">
            <v>18</v>
          </cell>
          <cell r="B47" t="str">
            <v>L/T Debt (Maturities)</v>
          </cell>
          <cell r="R47">
            <v>-400</v>
          </cell>
          <cell r="Y47">
            <v>-200</v>
          </cell>
          <cell r="AH47">
            <v>-125</v>
          </cell>
          <cell r="AX47">
            <v>-125</v>
          </cell>
        </row>
        <row r="48">
          <cell r="A48">
            <v>19</v>
          </cell>
          <cell r="B48" t="str">
            <v>L/T Debt Issuance</v>
          </cell>
          <cell r="O48">
            <v>0</v>
          </cell>
          <cell r="Y48">
            <v>0</v>
          </cell>
          <cell r="AB48">
            <v>0</v>
          </cell>
          <cell r="AH48">
            <v>0</v>
          </cell>
          <cell r="AN48">
            <v>700</v>
          </cell>
          <cell r="AO48">
            <v>700</v>
          </cell>
          <cell r="AS48">
            <v>0</v>
          </cell>
          <cell r="AX48">
            <v>385.50800000000004</v>
          </cell>
          <cell r="BB48">
            <v>385.50800000000004</v>
          </cell>
          <cell r="BC48">
            <v>222.70099999999999</v>
          </cell>
          <cell r="BO48">
            <v>222.70099999999999</v>
          </cell>
        </row>
        <row r="49">
          <cell r="A49">
            <v>20</v>
          </cell>
          <cell r="B49" t="str">
            <v>L/T Maturities-Deferred</v>
          </cell>
          <cell r="C49">
            <v>-200</v>
          </cell>
          <cell r="D49">
            <v>-28</v>
          </cell>
          <cell r="E49">
            <v>13</v>
          </cell>
          <cell r="F49">
            <v>15</v>
          </cell>
          <cell r="H49">
            <v>-200</v>
          </cell>
          <cell r="O49">
            <v>-400</v>
          </cell>
          <cell r="AB49">
            <v>0</v>
          </cell>
          <cell r="AO49">
            <v>0</v>
          </cell>
          <cell r="BB49">
            <v>0</v>
          </cell>
          <cell r="BO49">
            <v>0</v>
          </cell>
        </row>
        <row r="50">
          <cell r="A50">
            <v>21</v>
          </cell>
          <cell r="B50" t="str">
            <v>PCBonds</v>
          </cell>
          <cell r="O50">
            <v>0</v>
          </cell>
          <cell r="AB50">
            <v>0</v>
          </cell>
          <cell r="AO50">
            <v>0</v>
          </cell>
          <cell r="AQ50">
            <v>350</v>
          </cell>
          <cell r="BB50">
            <v>350</v>
          </cell>
          <cell r="BO50">
            <v>0</v>
          </cell>
        </row>
        <row r="51">
          <cell r="A51">
            <v>22</v>
          </cell>
          <cell r="B51" t="str">
            <v>Bank Loans (Maturities)/Issuance</v>
          </cell>
          <cell r="O51">
            <v>0</v>
          </cell>
          <cell r="R51">
            <v>-1050</v>
          </cell>
          <cell r="AB51">
            <v>-1050</v>
          </cell>
          <cell r="AL51">
            <v>0</v>
          </cell>
          <cell r="AO51">
            <v>0</v>
          </cell>
          <cell r="AY51">
            <v>0</v>
          </cell>
          <cell r="BB51">
            <v>0</v>
          </cell>
          <cell r="BL51">
            <v>0</v>
          </cell>
          <cell r="BO51">
            <v>0</v>
          </cell>
        </row>
        <row r="52">
          <cell r="A52">
            <v>23</v>
          </cell>
          <cell r="B52" t="str">
            <v>Bank Loans Deferred</v>
          </cell>
          <cell r="K52">
            <v>-200</v>
          </cell>
          <cell r="M52">
            <v>-400</v>
          </cell>
          <cell r="O52">
            <v>-600</v>
          </cell>
          <cell r="AB52">
            <v>0</v>
          </cell>
          <cell r="AL52">
            <v>0</v>
          </cell>
          <cell r="AO52">
            <v>0</v>
          </cell>
          <cell r="AY52">
            <v>0</v>
          </cell>
          <cell r="BB52">
            <v>0</v>
          </cell>
          <cell r="BL52">
            <v>0</v>
          </cell>
          <cell r="BO52">
            <v>0</v>
          </cell>
        </row>
        <row r="53">
          <cell r="A53">
            <v>24</v>
          </cell>
          <cell r="B53" t="str">
            <v>Note (Maturities)/Issuances</v>
          </cell>
          <cell r="T53">
            <v>-300</v>
          </cell>
          <cell r="AB53">
            <v>-300</v>
          </cell>
          <cell r="AM53">
            <v>-1000</v>
          </cell>
        </row>
        <row r="54">
          <cell r="A54">
            <v>25</v>
          </cell>
          <cell r="B54" t="str">
            <v>Notes Deferred</v>
          </cell>
          <cell r="O54">
            <v>0</v>
          </cell>
          <cell r="AB54">
            <v>0</v>
          </cell>
          <cell r="AO54">
            <v>0</v>
          </cell>
          <cell r="BB54">
            <v>0</v>
          </cell>
          <cell r="BO54">
            <v>0</v>
          </cell>
        </row>
        <row r="55">
          <cell r="A55">
            <v>26</v>
          </cell>
          <cell r="B55" t="str">
            <v>Restricted cash</v>
          </cell>
          <cell r="AF55">
            <v>91</v>
          </cell>
        </row>
        <row r="56">
          <cell r="A56">
            <v>27</v>
          </cell>
          <cell r="B56" t="str">
            <v>Bridge Financing</v>
          </cell>
          <cell r="O56">
            <v>0</v>
          </cell>
          <cell r="AB56">
            <v>0</v>
          </cell>
          <cell r="AO56">
            <v>0</v>
          </cell>
          <cell r="BB56">
            <v>0</v>
          </cell>
          <cell r="BH56">
            <v>10</v>
          </cell>
          <cell r="BK56">
            <v>55</v>
          </cell>
          <cell r="BN56">
            <v>-55</v>
          </cell>
          <cell r="BO56">
            <v>10</v>
          </cell>
        </row>
        <row r="57">
          <cell r="A57">
            <v>2</v>
          </cell>
          <cell r="B57" t="str">
            <v>Ending Cash Balance</v>
          </cell>
          <cell r="C57">
            <v>1375.8516916666667</v>
          </cell>
          <cell r="D57">
            <v>1669.0373833333335</v>
          </cell>
          <cell r="E57">
            <v>2044.7977750000002</v>
          </cell>
          <cell r="F57">
            <v>1952.7424666666668</v>
          </cell>
          <cell r="G57">
            <v>2156.0251583333334</v>
          </cell>
          <cell r="H57">
            <v>2065.6138499999997</v>
          </cell>
          <cell r="I57">
            <v>2195.6625416666666</v>
          </cell>
          <cell r="J57">
            <v>2434.0312333333331</v>
          </cell>
          <cell r="K57">
            <v>2820.416925</v>
          </cell>
          <cell r="L57">
            <v>3178.9366166666669</v>
          </cell>
          <cell r="M57">
            <v>3368.2883083333336</v>
          </cell>
          <cell r="N57">
            <v>3445.9443406546357</v>
          </cell>
          <cell r="O57">
            <v>3445.9443406546357</v>
          </cell>
          <cell r="P57">
            <v>3716.6010323213022</v>
          </cell>
          <cell r="Q57">
            <v>4016.0057846622467</v>
          </cell>
          <cell r="R57">
            <v>1323.8393608408378</v>
          </cell>
          <cell r="S57">
            <v>1284.8309483781784</v>
          </cell>
          <cell r="T57">
            <v>1295.3617704935466</v>
          </cell>
          <cell r="U57">
            <v>842.89916124079218</v>
          </cell>
          <cell r="V57">
            <v>928.34606790947396</v>
          </cell>
          <cell r="W57">
            <v>921.62737669299133</v>
          </cell>
          <cell r="X57">
            <v>734.84110443801546</v>
          </cell>
          <cell r="Y57">
            <v>837.406017802713</v>
          </cell>
          <cell r="Z57">
            <v>1089.2994812992076</v>
          </cell>
          <cell r="AA57">
            <v>589.27667813360495</v>
          </cell>
          <cell r="AB57">
            <v>0</v>
          </cell>
          <cell r="AC57">
            <v>819.74696823632394</v>
          </cell>
          <cell r="AD57">
            <v>1102.9991403078241</v>
          </cell>
          <cell r="AE57">
            <v>471.6465385830428</v>
          </cell>
          <cell r="AF57">
            <v>494.06836225670531</v>
          </cell>
          <cell r="AG57">
            <v>658.62205129299753</v>
          </cell>
          <cell r="AH57">
            <v>722.46204568870985</v>
          </cell>
          <cell r="AI57">
            <v>991.798257422093</v>
          </cell>
          <cell r="AJ57">
            <v>1338.1190649410762</v>
          </cell>
          <cell r="AK57">
            <v>1263.8228133196799</v>
          </cell>
          <cell r="AL57">
            <v>1586.4026609186026</v>
          </cell>
          <cell r="AM57">
            <v>854.84722635465823</v>
          </cell>
          <cell r="AN57">
            <v>263.11681977297394</v>
          </cell>
          <cell r="AO57">
            <v>0</v>
          </cell>
          <cell r="AP57">
            <v>459.6122684487238</v>
          </cell>
          <cell r="AQ57">
            <v>782.66662196242828</v>
          </cell>
          <cell r="AR57">
            <v>686.10621277897781</v>
          </cell>
          <cell r="AS57">
            <v>648.29392336615069</v>
          </cell>
          <cell r="AT57">
            <v>734.479973561625</v>
          </cell>
          <cell r="AU57">
            <v>250.80821265750654</v>
          </cell>
          <cell r="AV57">
            <v>431.29185135956197</v>
          </cell>
          <cell r="AW57">
            <v>470.14305315262732</v>
          </cell>
          <cell r="AX57">
            <v>111.71729522688884</v>
          </cell>
          <cell r="AY57">
            <v>288.57789453322226</v>
          </cell>
          <cell r="AZ57">
            <v>431.70226999243175</v>
          </cell>
          <cell r="BA57">
            <v>11.135913968914338</v>
          </cell>
          <cell r="BB57">
            <v>0</v>
          </cell>
          <cell r="BC57">
            <v>248.33936796574525</v>
          </cell>
          <cell r="BD57">
            <v>388.19676972065452</v>
          </cell>
          <cell r="BE57">
            <v>202.77388346639165</v>
          </cell>
          <cell r="BF57">
            <v>127.78557814303807</v>
          </cell>
          <cell r="BG57">
            <v>201.56498281812176</v>
          </cell>
          <cell r="BH57">
            <v>110.45522958543457</v>
          </cell>
          <cell r="BI57">
            <v>297.00323801816597</v>
          </cell>
          <cell r="BJ57">
            <v>330.16662135036245</v>
          </cell>
          <cell r="BK57">
            <v>137.24715636093686</v>
          </cell>
          <cell r="BL57">
            <v>304.98304662166612</v>
          </cell>
          <cell r="BM57">
            <v>441.61699123084912</v>
          </cell>
          <cell r="BN57">
            <v>6.9841100043436199</v>
          </cell>
          <cell r="BO57">
            <v>0</v>
          </cell>
        </row>
        <row r="59">
          <cell r="A59">
            <v>3</v>
          </cell>
          <cell r="B59" t="str">
            <v>Decrease PX/ISO Liab by $300M</v>
          </cell>
          <cell r="C59">
            <v>36892</v>
          </cell>
          <cell r="D59">
            <v>36923</v>
          </cell>
          <cell r="E59">
            <v>36951</v>
          </cell>
          <cell r="F59">
            <v>36982</v>
          </cell>
          <cell r="G59">
            <v>37012</v>
          </cell>
          <cell r="H59">
            <v>37043</v>
          </cell>
          <cell r="I59">
            <v>37073</v>
          </cell>
          <cell r="J59">
            <v>37104</v>
          </cell>
          <cell r="K59">
            <v>37135</v>
          </cell>
          <cell r="L59">
            <v>37165</v>
          </cell>
          <cell r="M59">
            <v>37196</v>
          </cell>
          <cell r="N59">
            <v>37226</v>
          </cell>
          <cell r="O59" t="str">
            <v>Total 
2001</v>
          </cell>
          <cell r="P59">
            <v>37257</v>
          </cell>
          <cell r="Q59">
            <v>37288</v>
          </cell>
          <cell r="R59">
            <v>37316</v>
          </cell>
          <cell r="S59">
            <v>37347</v>
          </cell>
          <cell r="T59">
            <v>37377</v>
          </cell>
          <cell r="U59">
            <v>37408</v>
          </cell>
          <cell r="V59">
            <v>37438</v>
          </cell>
          <cell r="W59">
            <v>37469</v>
          </cell>
          <cell r="X59">
            <v>37500</v>
          </cell>
          <cell r="Y59">
            <v>37530</v>
          </cell>
          <cell r="Z59">
            <v>37561</v>
          </cell>
          <cell r="AA59">
            <v>37591</v>
          </cell>
          <cell r="AB59" t="str">
            <v>Total 
2002</v>
          </cell>
          <cell r="AC59">
            <v>37622</v>
          </cell>
          <cell r="AD59">
            <v>37653</v>
          </cell>
          <cell r="AE59">
            <v>37681</v>
          </cell>
          <cell r="AF59">
            <v>37712</v>
          </cell>
          <cell r="AG59">
            <v>37742</v>
          </cell>
          <cell r="AH59">
            <v>37773</v>
          </cell>
          <cell r="AI59">
            <v>37803</v>
          </cell>
          <cell r="AJ59">
            <v>37834</v>
          </cell>
          <cell r="AK59">
            <v>37865</v>
          </cell>
          <cell r="AL59">
            <v>37895</v>
          </cell>
          <cell r="AM59">
            <v>37926</v>
          </cell>
          <cell r="AN59">
            <v>37956</v>
          </cell>
          <cell r="AO59" t="str">
            <v>Total 
2003</v>
          </cell>
          <cell r="AP59">
            <v>37987</v>
          </cell>
          <cell r="AQ59">
            <v>38018</v>
          </cell>
          <cell r="AR59">
            <v>38047</v>
          </cell>
          <cell r="AS59">
            <v>38078</v>
          </cell>
          <cell r="AT59">
            <v>38108</v>
          </cell>
          <cell r="AU59">
            <v>38139</v>
          </cell>
          <cell r="AV59">
            <v>38169</v>
          </cell>
          <cell r="AW59">
            <v>38200</v>
          </cell>
          <cell r="AX59">
            <v>38231</v>
          </cell>
          <cell r="AY59">
            <v>38261</v>
          </cell>
          <cell r="AZ59">
            <v>38292</v>
          </cell>
          <cell r="BA59">
            <v>38322</v>
          </cell>
          <cell r="BB59" t="str">
            <v>Total 
2004</v>
          </cell>
          <cell r="BC59">
            <v>38353</v>
          </cell>
          <cell r="BD59">
            <v>38384</v>
          </cell>
          <cell r="BE59">
            <v>38412</v>
          </cell>
          <cell r="BF59">
            <v>38443</v>
          </cell>
          <cell r="BG59">
            <v>38473</v>
          </cell>
          <cell r="BH59">
            <v>38504</v>
          </cell>
          <cell r="BI59">
            <v>38534</v>
          </cell>
          <cell r="BJ59">
            <v>38565</v>
          </cell>
          <cell r="BK59">
            <v>38596</v>
          </cell>
          <cell r="BL59">
            <v>38626</v>
          </cell>
          <cell r="BM59">
            <v>38657</v>
          </cell>
          <cell r="BN59">
            <v>38687</v>
          </cell>
          <cell r="BO59" t="str">
            <v>Total 
2005</v>
          </cell>
        </row>
        <row r="60">
          <cell r="A60" t="str">
            <v>Deferred Liabilities Payoff</v>
          </cell>
        </row>
        <row r="61">
          <cell r="A61">
            <v>3</v>
          </cell>
          <cell r="B61" t="str">
            <v>Deferred PX/ISO Payments</v>
          </cell>
          <cell r="O61">
            <v>0</v>
          </cell>
          <cell r="Q61">
            <v>-896.11271046000002</v>
          </cell>
          <cell r="AB61">
            <v>-896.11271046000002</v>
          </cell>
          <cell r="AO61">
            <v>0</v>
          </cell>
          <cell r="BB61">
            <v>0</v>
          </cell>
          <cell r="BO61">
            <v>0</v>
          </cell>
        </row>
        <row r="62">
          <cell r="A62">
            <v>4</v>
          </cell>
          <cell r="B62" t="str">
            <v>Deferred QFs</v>
          </cell>
          <cell r="H62">
            <v>-54.64235858</v>
          </cell>
          <cell r="I62">
            <v>-1.61782085</v>
          </cell>
          <cell r="J62">
            <v>-96.454242705999988</v>
          </cell>
          <cell r="O62">
            <v>-152.714422136</v>
          </cell>
          <cell r="Q62">
            <v>-1128.3186034140001</v>
          </cell>
          <cell r="AB62">
            <v>-1128.3186034140001</v>
          </cell>
          <cell r="AO62">
            <v>0</v>
          </cell>
          <cell r="BB62">
            <v>0</v>
          </cell>
          <cell r="BO62">
            <v>0</v>
          </cell>
        </row>
        <row r="63">
          <cell r="A63">
            <v>5</v>
          </cell>
          <cell r="B63" t="str">
            <v>Deferred PX Credit</v>
          </cell>
          <cell r="O63">
            <v>0</v>
          </cell>
          <cell r="Q63">
            <v>-195.37712999999999</v>
          </cell>
          <cell r="AB63">
            <v>-195.37712999999999</v>
          </cell>
          <cell r="AO63">
            <v>0</v>
          </cell>
          <cell r="BB63">
            <v>0</v>
          </cell>
          <cell r="BO63">
            <v>0</v>
          </cell>
        </row>
        <row r="64">
          <cell r="A64">
            <v>6</v>
          </cell>
          <cell r="B64" t="str">
            <v>CDWR (IE) Payments</v>
          </cell>
          <cell r="O64">
            <v>0</v>
          </cell>
          <cell r="Q64">
            <v>-383.97263489000005</v>
          </cell>
          <cell r="AB64">
            <v>-383.97263489000005</v>
          </cell>
          <cell r="AO64">
            <v>0</v>
          </cell>
          <cell r="BB64">
            <v>0</v>
          </cell>
          <cell r="BO64">
            <v>0</v>
          </cell>
        </row>
        <row r="65">
          <cell r="A65">
            <v>7</v>
          </cell>
          <cell r="B65" t="str">
            <v>Deferred PX/ISO Interest</v>
          </cell>
          <cell r="O65">
            <v>0</v>
          </cell>
          <cell r="Q65">
            <v>-58.2757186782598</v>
          </cell>
          <cell r="AB65">
            <v>-58.2757186782598</v>
          </cell>
          <cell r="AO65">
            <v>0</v>
          </cell>
          <cell r="BB65">
            <v>0</v>
          </cell>
          <cell r="BO65">
            <v>0</v>
          </cell>
        </row>
        <row r="66">
          <cell r="A66">
            <v>8</v>
          </cell>
          <cell r="B66" t="str">
            <v>Deferred QFs Interest</v>
          </cell>
          <cell r="O66">
            <v>0</v>
          </cell>
          <cell r="Q66">
            <v>0</v>
          </cell>
          <cell r="AB66">
            <v>0</v>
          </cell>
          <cell r="AO66">
            <v>0</v>
          </cell>
          <cell r="BB66">
            <v>0</v>
          </cell>
          <cell r="BO66">
            <v>0</v>
          </cell>
        </row>
        <row r="67">
          <cell r="A67">
            <v>9</v>
          </cell>
          <cell r="B67" t="str">
            <v>Deferred PX Credit Interest</v>
          </cell>
          <cell r="O67">
            <v>0</v>
          </cell>
          <cell r="Q67">
            <v>0</v>
          </cell>
          <cell r="AB67">
            <v>0</v>
          </cell>
          <cell r="AO67">
            <v>0</v>
          </cell>
          <cell r="BB67">
            <v>0</v>
          </cell>
          <cell r="BO67">
            <v>0</v>
          </cell>
        </row>
        <row r="68">
          <cell r="A68">
            <v>10</v>
          </cell>
          <cell r="B68" t="str">
            <v>Deferred other A/P</v>
          </cell>
          <cell r="O68">
            <v>0</v>
          </cell>
          <cell r="P68">
            <v>-22.63</v>
          </cell>
          <cell r="Q68">
            <v>-8.4099999999999984</v>
          </cell>
          <cell r="AB68">
            <v>-31.04</v>
          </cell>
          <cell r="AO68">
            <v>0</v>
          </cell>
          <cell r="BB68">
            <v>0</v>
          </cell>
          <cell r="BO68">
            <v>0</v>
          </cell>
        </row>
        <row r="69">
          <cell r="A69">
            <v>11</v>
          </cell>
          <cell r="B69" t="str">
            <v>L/T Debt Deferred Payoff</v>
          </cell>
          <cell r="O69">
            <v>0</v>
          </cell>
          <cell r="Q69">
            <v>-400</v>
          </cell>
          <cell r="AB69">
            <v>-400</v>
          </cell>
          <cell r="AO69">
            <v>0</v>
          </cell>
          <cell r="BB69">
            <v>0</v>
          </cell>
          <cell r="BO69">
            <v>0</v>
          </cell>
        </row>
        <row r="70">
          <cell r="A70">
            <v>12</v>
          </cell>
          <cell r="B70" t="str">
            <v>L/T Debt Interest</v>
          </cell>
          <cell r="O70">
            <v>0</v>
          </cell>
          <cell r="Q70">
            <v>0</v>
          </cell>
          <cell r="AB70">
            <v>0</v>
          </cell>
          <cell r="AO70">
            <v>0</v>
          </cell>
          <cell r="BB70">
            <v>0</v>
          </cell>
          <cell r="BO70">
            <v>0</v>
          </cell>
        </row>
        <row r="71">
          <cell r="A71">
            <v>13</v>
          </cell>
          <cell r="B71" t="str">
            <v>Commercial Papers</v>
          </cell>
          <cell r="O71">
            <v>0</v>
          </cell>
          <cell r="Q71">
            <v>-530.67499999999995</v>
          </cell>
          <cell r="AB71">
            <v>-530.67499999999995</v>
          </cell>
          <cell r="AO71">
            <v>0</v>
          </cell>
          <cell r="BB71">
            <v>0</v>
          </cell>
          <cell r="BK71">
            <v>0</v>
          </cell>
          <cell r="BN71">
            <v>0</v>
          </cell>
          <cell r="BO71">
            <v>0</v>
          </cell>
        </row>
        <row r="72">
          <cell r="A72">
            <v>14</v>
          </cell>
          <cell r="B72" t="str">
            <v>Notes Deferred Payoff</v>
          </cell>
          <cell r="O72">
            <v>0</v>
          </cell>
          <cell r="Q72">
            <v>0</v>
          </cell>
          <cell r="AB72">
            <v>0</v>
          </cell>
          <cell r="AO72">
            <v>0</v>
          </cell>
          <cell r="BB72">
            <v>0</v>
          </cell>
          <cell r="BO72">
            <v>0</v>
          </cell>
        </row>
        <row r="73">
          <cell r="A73">
            <v>15</v>
          </cell>
          <cell r="B73" t="str">
            <v>Bank Lines</v>
          </cell>
          <cell r="O73">
            <v>0</v>
          </cell>
          <cell r="Q73">
            <v>-600</v>
          </cell>
          <cell r="AB73">
            <v>-600</v>
          </cell>
          <cell r="AO73">
            <v>0</v>
          </cell>
          <cell r="BB73">
            <v>0</v>
          </cell>
          <cell r="BO73">
            <v>0</v>
          </cell>
        </row>
        <row r="74">
          <cell r="A74">
            <v>16</v>
          </cell>
          <cell r="B74" t="str">
            <v>Ancillary Service Payments</v>
          </cell>
          <cell r="O74">
            <v>0</v>
          </cell>
          <cell r="Q74">
            <v>0</v>
          </cell>
          <cell r="AB74">
            <v>0</v>
          </cell>
          <cell r="AO74">
            <v>0</v>
          </cell>
          <cell r="BB74">
            <v>0</v>
          </cell>
          <cell r="BO74">
            <v>0</v>
          </cell>
        </row>
        <row r="75">
          <cell r="A75">
            <v>17</v>
          </cell>
          <cell r="B75" t="str">
            <v>Preferred (Calls)/Issuance</v>
          </cell>
          <cell r="S75">
            <v>-5</v>
          </cell>
          <cell r="U75">
            <v>-100</v>
          </cell>
          <cell r="AE75">
            <v>-4</v>
          </cell>
          <cell r="AO75">
            <v>-4</v>
          </cell>
          <cell r="AP75">
            <v>134.23699999999999</v>
          </cell>
          <cell r="BC75">
            <v>0</v>
          </cell>
        </row>
        <row r="76">
          <cell r="A76">
            <v>18</v>
          </cell>
          <cell r="B76" t="str">
            <v>L/T Debt (Maturities)</v>
          </cell>
          <cell r="Y76">
            <v>-200</v>
          </cell>
          <cell r="AH76">
            <v>-125</v>
          </cell>
          <cell r="AX76">
            <v>-125</v>
          </cell>
        </row>
        <row r="77">
          <cell r="A77">
            <v>19</v>
          </cell>
          <cell r="B77" t="str">
            <v>L/T Debt Issuance</v>
          </cell>
          <cell r="O77">
            <v>0</v>
          </cell>
          <cell r="Y77">
            <v>200</v>
          </cell>
          <cell r="AB77">
            <v>200</v>
          </cell>
          <cell r="AH77">
            <v>125</v>
          </cell>
          <cell r="AM77">
            <v>700</v>
          </cell>
          <cell r="AO77">
            <v>825</v>
          </cell>
          <cell r="AP77">
            <v>367.75400000000002</v>
          </cell>
          <cell r="AU77">
            <v>367.75400000000002</v>
          </cell>
          <cell r="AX77">
            <v>125</v>
          </cell>
          <cell r="BB77">
            <v>860.50800000000004</v>
          </cell>
          <cell r="BC77">
            <v>0</v>
          </cell>
          <cell r="BO77">
            <v>0</v>
          </cell>
        </row>
        <row r="78">
          <cell r="A78">
            <v>20</v>
          </cell>
          <cell r="B78" t="str">
            <v>L/T Maturities-Deferred</v>
          </cell>
          <cell r="C78">
            <v>-200</v>
          </cell>
          <cell r="D78">
            <v>-28</v>
          </cell>
          <cell r="E78">
            <v>13</v>
          </cell>
          <cell r="F78">
            <v>15</v>
          </cell>
          <cell r="H78">
            <v>-200</v>
          </cell>
          <cell r="O78">
            <v>-400</v>
          </cell>
          <cell r="AB78">
            <v>0</v>
          </cell>
          <cell r="AO78">
            <v>0</v>
          </cell>
          <cell r="BB78">
            <v>0</v>
          </cell>
          <cell r="BO78">
            <v>0</v>
          </cell>
        </row>
        <row r="79">
          <cell r="A79">
            <v>21</v>
          </cell>
          <cell r="B79" t="str">
            <v>PCBonds</v>
          </cell>
          <cell r="O79">
            <v>0</v>
          </cell>
          <cell r="Q79">
            <v>550</v>
          </cell>
          <cell r="AB79">
            <v>550</v>
          </cell>
          <cell r="AO79">
            <v>0</v>
          </cell>
          <cell r="BB79">
            <v>0</v>
          </cell>
          <cell r="BO79">
            <v>0</v>
          </cell>
        </row>
        <row r="80">
          <cell r="A80">
            <v>22</v>
          </cell>
          <cell r="B80" t="str">
            <v>Bank Loans (Maturities)/Issuance</v>
          </cell>
          <cell r="O80">
            <v>0</v>
          </cell>
          <cell r="Q80">
            <v>-1050</v>
          </cell>
          <cell r="AB80">
            <v>-1050</v>
          </cell>
          <cell r="AL80">
            <v>0</v>
          </cell>
          <cell r="AO80">
            <v>0</v>
          </cell>
          <cell r="AY80">
            <v>0</v>
          </cell>
          <cell r="BB80">
            <v>0</v>
          </cell>
          <cell r="BL80">
            <v>0</v>
          </cell>
          <cell r="BO80">
            <v>0</v>
          </cell>
        </row>
        <row r="81">
          <cell r="A81">
            <v>23</v>
          </cell>
          <cell r="B81" t="str">
            <v>Bank Loans Deferred</v>
          </cell>
          <cell r="K81">
            <v>-200</v>
          </cell>
          <cell r="M81">
            <v>-400</v>
          </cell>
          <cell r="O81">
            <v>-600</v>
          </cell>
          <cell r="AB81">
            <v>0</v>
          </cell>
          <cell r="AL81">
            <v>0</v>
          </cell>
          <cell r="AO81">
            <v>0</v>
          </cell>
          <cell r="AY81">
            <v>0</v>
          </cell>
          <cell r="BB81">
            <v>0</v>
          </cell>
          <cell r="BL81">
            <v>0</v>
          </cell>
          <cell r="BO81">
            <v>0</v>
          </cell>
        </row>
        <row r="82">
          <cell r="A82">
            <v>24</v>
          </cell>
          <cell r="B82" t="str">
            <v>Note (Maturities)/Issuances</v>
          </cell>
          <cell r="T82">
            <v>-300</v>
          </cell>
          <cell r="AB82">
            <v>-300</v>
          </cell>
          <cell r="AM82">
            <v>-1000</v>
          </cell>
        </row>
        <row r="83">
          <cell r="A83">
            <v>25</v>
          </cell>
          <cell r="B83" t="str">
            <v>Notes Deferred</v>
          </cell>
          <cell r="O83">
            <v>0</v>
          </cell>
          <cell r="AB83">
            <v>0</v>
          </cell>
          <cell r="AO83">
            <v>0</v>
          </cell>
          <cell r="BB83">
            <v>0</v>
          </cell>
          <cell r="BO83">
            <v>0</v>
          </cell>
        </row>
        <row r="84">
          <cell r="A84">
            <v>26</v>
          </cell>
          <cell r="B84" t="str">
            <v>Restricted cash</v>
          </cell>
          <cell r="AF84">
            <v>91</v>
          </cell>
        </row>
        <row r="85">
          <cell r="A85">
            <v>27</v>
          </cell>
          <cell r="B85" t="str">
            <v>Bridge Financing</v>
          </cell>
          <cell r="O85">
            <v>0</v>
          </cell>
          <cell r="Q85">
            <v>660</v>
          </cell>
          <cell r="R85">
            <v>-113</v>
          </cell>
          <cell r="S85">
            <v>-266</v>
          </cell>
          <cell r="T85">
            <v>-53</v>
          </cell>
          <cell r="U85">
            <v>114</v>
          </cell>
          <cell r="V85">
            <v>-328</v>
          </cell>
          <cell r="W85">
            <v>-14</v>
          </cell>
          <cell r="X85">
            <v>51</v>
          </cell>
          <cell r="Y85">
            <v>-51</v>
          </cell>
          <cell r="AB85">
            <v>0</v>
          </cell>
          <cell r="AO85">
            <v>0</v>
          </cell>
          <cell r="BB85">
            <v>0</v>
          </cell>
          <cell r="BO85">
            <v>0</v>
          </cell>
        </row>
        <row r="86">
          <cell r="B86" t="str">
            <v>Ending Cash Balance</v>
          </cell>
          <cell r="C86">
            <v>1375.8516916666667</v>
          </cell>
          <cell r="D86">
            <v>1669.0373833333335</v>
          </cell>
          <cell r="E86">
            <v>2044.7977750000002</v>
          </cell>
          <cell r="F86">
            <v>1952.7424666666668</v>
          </cell>
          <cell r="G86">
            <v>2156.0251583333334</v>
          </cell>
          <cell r="H86">
            <v>2065.6138499999997</v>
          </cell>
          <cell r="I86">
            <v>2195.6625416666666</v>
          </cell>
          <cell r="J86">
            <v>2434.0312333333331</v>
          </cell>
          <cell r="K86">
            <v>2820.416925</v>
          </cell>
          <cell r="L86">
            <v>3178.9366166666669</v>
          </cell>
          <cell r="M86">
            <v>3368.2883083333336</v>
          </cell>
          <cell r="N86">
            <v>3445.9443406546357</v>
          </cell>
          <cell r="O86">
            <v>3445.9443406546357</v>
          </cell>
          <cell r="P86">
            <v>3716.6010323213022</v>
          </cell>
          <cell r="Q86">
            <v>4016.0057846622467</v>
          </cell>
          <cell r="R86">
            <v>1323.8393608408378</v>
          </cell>
          <cell r="S86">
            <v>1284.8309483781784</v>
          </cell>
          <cell r="T86">
            <v>1295.3617704935466</v>
          </cell>
          <cell r="U86">
            <v>842.89916124079218</v>
          </cell>
          <cell r="V86">
            <v>928.34606790947396</v>
          </cell>
          <cell r="W86">
            <v>921.62737669299133</v>
          </cell>
          <cell r="X86">
            <v>734.84110443801546</v>
          </cell>
          <cell r="Y86">
            <v>837.406017802713</v>
          </cell>
          <cell r="Z86">
            <v>1089.2994812992076</v>
          </cell>
          <cell r="AA86">
            <v>589.27667813360495</v>
          </cell>
          <cell r="AB86">
            <v>589.27667813360495</v>
          </cell>
          <cell r="AC86">
            <v>819.74696823632394</v>
          </cell>
          <cell r="AD86">
            <v>1102.9991403078241</v>
          </cell>
          <cell r="AE86">
            <v>471.6465385830428</v>
          </cell>
          <cell r="AF86">
            <v>494.06836225670531</v>
          </cell>
          <cell r="AG86">
            <v>658.62205129299753</v>
          </cell>
          <cell r="AH86">
            <v>722.46204568870985</v>
          </cell>
          <cell r="AI86">
            <v>991.798257422093</v>
          </cell>
          <cell r="AJ86">
            <v>1338.1190649410762</v>
          </cell>
          <cell r="AK86">
            <v>1263.8228133196799</v>
          </cell>
          <cell r="AL86">
            <v>1586.4026609186026</v>
          </cell>
          <cell r="AM86">
            <v>854.84722635465823</v>
          </cell>
          <cell r="AN86">
            <v>263.11681977297394</v>
          </cell>
          <cell r="AO86">
            <v>263.11681977297394</v>
          </cell>
          <cell r="AP86">
            <v>459.6122684487238</v>
          </cell>
          <cell r="AQ86">
            <v>782.66662196242828</v>
          </cell>
          <cell r="AR86">
            <v>686.10621277897781</v>
          </cell>
          <cell r="AS86">
            <v>648.29392336615069</v>
          </cell>
          <cell r="AT86">
            <v>734.479973561625</v>
          </cell>
          <cell r="AU86">
            <v>250.80821265750654</v>
          </cell>
          <cell r="AV86">
            <v>431.29185135956197</v>
          </cell>
          <cell r="AW86">
            <v>470.14305315262732</v>
          </cell>
          <cell r="AX86">
            <v>111.71729522688884</v>
          </cell>
          <cell r="AY86">
            <v>288.57789453322226</v>
          </cell>
          <cell r="AZ86">
            <v>431.70226999243175</v>
          </cell>
          <cell r="BA86">
            <v>11.135913968914338</v>
          </cell>
          <cell r="BB86">
            <v>11.135913968914338</v>
          </cell>
          <cell r="BC86">
            <v>248.33936796574525</v>
          </cell>
          <cell r="BD86">
            <v>388.19676972065452</v>
          </cell>
          <cell r="BE86">
            <v>202.77388346639165</v>
          </cell>
          <cell r="BF86">
            <v>127.78557814303807</v>
          </cell>
          <cell r="BG86">
            <v>201.56498281812176</v>
          </cell>
          <cell r="BH86">
            <v>110.45522958543457</v>
          </cell>
          <cell r="BI86">
            <v>297.00323801816597</v>
          </cell>
          <cell r="BJ86">
            <v>330.16662135036245</v>
          </cell>
          <cell r="BK86">
            <v>137.24715636093686</v>
          </cell>
          <cell r="BL86">
            <v>304.98304662166612</v>
          </cell>
          <cell r="BM86">
            <v>441.61699123084912</v>
          </cell>
          <cell r="BN86">
            <v>6.9841100043436199</v>
          </cell>
          <cell r="BO86">
            <v>6.9841100043436199</v>
          </cell>
        </row>
        <row r="87">
          <cell r="B87" t="str">
            <v xml:space="preserve">Outstanding Bridge </v>
          </cell>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300</v>
          </cell>
          <cell r="S87">
            <v>300</v>
          </cell>
          <cell r="T87">
            <v>300</v>
          </cell>
          <cell r="U87">
            <v>300</v>
          </cell>
          <cell r="V87">
            <v>300</v>
          </cell>
          <cell r="W87">
            <v>300</v>
          </cell>
          <cell r="X87">
            <v>300</v>
          </cell>
          <cell r="Y87">
            <v>300</v>
          </cell>
          <cell r="Z87">
            <v>300</v>
          </cell>
          <cell r="AA87">
            <v>300</v>
          </cell>
          <cell r="AB87">
            <v>300</v>
          </cell>
          <cell r="AC87">
            <v>300</v>
          </cell>
          <cell r="AD87">
            <v>300</v>
          </cell>
          <cell r="AE87">
            <v>300</v>
          </cell>
          <cell r="AF87">
            <v>300</v>
          </cell>
          <cell r="AG87">
            <v>300</v>
          </cell>
          <cell r="AH87">
            <v>300</v>
          </cell>
          <cell r="AI87">
            <v>300</v>
          </cell>
          <cell r="AJ87">
            <v>300</v>
          </cell>
          <cell r="AK87">
            <v>300</v>
          </cell>
          <cell r="AL87">
            <v>300</v>
          </cell>
          <cell r="AM87">
            <v>300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row>
        <row r="88">
          <cell r="A88">
            <v>4</v>
          </cell>
          <cell r="B88" t="str">
            <v>Decrease PX/ISO Liab by $400M</v>
          </cell>
          <cell r="C88">
            <v>36892</v>
          </cell>
          <cell r="D88">
            <v>36923</v>
          </cell>
          <cell r="E88">
            <v>36951</v>
          </cell>
          <cell r="F88">
            <v>36982</v>
          </cell>
          <cell r="G88">
            <v>37012</v>
          </cell>
          <cell r="H88">
            <v>37043</v>
          </cell>
          <cell r="I88">
            <v>37073</v>
          </cell>
          <cell r="J88">
            <v>37104</v>
          </cell>
          <cell r="K88">
            <v>37135</v>
          </cell>
          <cell r="L88">
            <v>37165</v>
          </cell>
          <cell r="M88">
            <v>37196</v>
          </cell>
          <cell r="N88">
            <v>37226</v>
          </cell>
          <cell r="O88" t="str">
            <v>Total 
2001</v>
          </cell>
          <cell r="P88">
            <v>37257</v>
          </cell>
          <cell r="Q88">
            <v>37288</v>
          </cell>
          <cell r="R88">
            <v>37316</v>
          </cell>
          <cell r="S88">
            <v>37347</v>
          </cell>
          <cell r="T88">
            <v>37377</v>
          </cell>
          <cell r="U88">
            <v>37408</v>
          </cell>
          <cell r="V88">
            <v>37438</v>
          </cell>
          <cell r="W88">
            <v>37469</v>
          </cell>
          <cell r="X88">
            <v>37500</v>
          </cell>
          <cell r="Y88">
            <v>37530</v>
          </cell>
          <cell r="Z88">
            <v>37561</v>
          </cell>
          <cell r="AA88">
            <v>37591</v>
          </cell>
          <cell r="AB88" t="str">
            <v>Total 
2002</v>
          </cell>
          <cell r="AC88">
            <v>37622</v>
          </cell>
          <cell r="AD88">
            <v>37653</v>
          </cell>
          <cell r="AE88">
            <v>37681</v>
          </cell>
          <cell r="AF88">
            <v>37712</v>
          </cell>
          <cell r="AG88">
            <v>37742</v>
          </cell>
          <cell r="AH88">
            <v>37773</v>
          </cell>
          <cell r="AI88">
            <v>37803</v>
          </cell>
          <cell r="AJ88">
            <v>37834</v>
          </cell>
          <cell r="AK88">
            <v>37865</v>
          </cell>
          <cell r="AL88">
            <v>37895</v>
          </cell>
          <cell r="AM88">
            <v>37926</v>
          </cell>
          <cell r="AN88">
            <v>37956</v>
          </cell>
          <cell r="AO88" t="str">
            <v>Total 
2003</v>
          </cell>
          <cell r="AP88">
            <v>37987</v>
          </cell>
          <cell r="AQ88">
            <v>38018</v>
          </cell>
          <cell r="AR88">
            <v>38047</v>
          </cell>
          <cell r="AS88">
            <v>38078</v>
          </cell>
          <cell r="AT88">
            <v>38108</v>
          </cell>
          <cell r="AU88">
            <v>38139</v>
          </cell>
          <cell r="AV88">
            <v>38169</v>
          </cell>
          <cell r="AW88">
            <v>38200</v>
          </cell>
          <cell r="AX88">
            <v>38231</v>
          </cell>
          <cell r="AY88">
            <v>38261</v>
          </cell>
          <cell r="AZ88">
            <v>38292</v>
          </cell>
          <cell r="BA88">
            <v>38322</v>
          </cell>
          <cell r="BB88" t="str">
            <v>Total 
2004</v>
          </cell>
          <cell r="BC88">
            <v>38353</v>
          </cell>
          <cell r="BD88">
            <v>38384</v>
          </cell>
          <cell r="BE88">
            <v>38412</v>
          </cell>
          <cell r="BF88">
            <v>38443</v>
          </cell>
          <cell r="BG88">
            <v>38473</v>
          </cell>
          <cell r="BH88">
            <v>38504</v>
          </cell>
          <cell r="BI88">
            <v>38534</v>
          </cell>
          <cell r="BJ88">
            <v>38565</v>
          </cell>
          <cell r="BK88">
            <v>38596</v>
          </cell>
          <cell r="BL88">
            <v>38626</v>
          </cell>
          <cell r="BM88">
            <v>38657</v>
          </cell>
          <cell r="BN88">
            <v>38687</v>
          </cell>
          <cell r="BO88" t="str">
            <v>Total 
2005</v>
          </cell>
        </row>
        <row r="89">
          <cell r="A89" t="str">
            <v>Deferred Liabilities Payoff</v>
          </cell>
        </row>
        <row r="90">
          <cell r="A90">
            <v>3</v>
          </cell>
          <cell r="B90" t="str">
            <v>Deferred PX/ISO Payments</v>
          </cell>
          <cell r="O90">
            <v>0</v>
          </cell>
          <cell r="Q90">
            <v>-896.11271046000002</v>
          </cell>
          <cell r="AB90">
            <v>-896.11271046000002</v>
          </cell>
          <cell r="AO90">
            <v>0</v>
          </cell>
          <cell r="BB90">
            <v>0</v>
          </cell>
          <cell r="BO90">
            <v>0</v>
          </cell>
        </row>
        <row r="91">
          <cell r="A91">
            <v>4</v>
          </cell>
          <cell r="B91" t="str">
            <v>Deferred QFs</v>
          </cell>
          <cell r="H91">
            <v>-54.64235858</v>
          </cell>
          <cell r="I91">
            <v>-1.61782085</v>
          </cell>
          <cell r="J91">
            <v>-96.454242705999988</v>
          </cell>
          <cell r="O91">
            <v>-152.714422136</v>
          </cell>
          <cell r="Q91">
            <v>-1128.3186034140001</v>
          </cell>
          <cell r="AB91">
            <v>-1128.3186034140001</v>
          </cell>
          <cell r="AO91">
            <v>0</v>
          </cell>
          <cell r="BB91">
            <v>0</v>
          </cell>
          <cell r="BO91">
            <v>0</v>
          </cell>
        </row>
        <row r="92">
          <cell r="A92">
            <v>5</v>
          </cell>
          <cell r="B92" t="str">
            <v>Deferred PX Credit</v>
          </cell>
          <cell r="O92">
            <v>0</v>
          </cell>
          <cell r="Q92">
            <v>-195.37712999999999</v>
          </cell>
          <cell r="AB92">
            <v>-195.37712999999999</v>
          </cell>
          <cell r="AO92">
            <v>0</v>
          </cell>
          <cell r="BB92">
            <v>0</v>
          </cell>
          <cell r="BO92">
            <v>0</v>
          </cell>
        </row>
        <row r="93">
          <cell r="A93">
            <v>6</v>
          </cell>
          <cell r="B93" t="str">
            <v>CDWR (IE) Payments</v>
          </cell>
          <cell r="O93">
            <v>0</v>
          </cell>
          <cell r="Q93">
            <v>-383.97263489000005</v>
          </cell>
          <cell r="AB93">
            <v>-383.97263489000005</v>
          </cell>
          <cell r="AO93">
            <v>0</v>
          </cell>
          <cell r="BB93">
            <v>0</v>
          </cell>
          <cell r="BO93">
            <v>0</v>
          </cell>
        </row>
        <row r="94">
          <cell r="A94">
            <v>7</v>
          </cell>
          <cell r="B94" t="str">
            <v>Deferred PX/ISO Interest</v>
          </cell>
          <cell r="O94">
            <v>0</v>
          </cell>
          <cell r="Q94">
            <v>-58.2757186782598</v>
          </cell>
          <cell r="AB94">
            <v>-58.2757186782598</v>
          </cell>
          <cell r="AO94">
            <v>0</v>
          </cell>
          <cell r="BB94">
            <v>0</v>
          </cell>
          <cell r="BO94">
            <v>0</v>
          </cell>
        </row>
        <row r="95">
          <cell r="A95">
            <v>8</v>
          </cell>
          <cell r="B95" t="str">
            <v>Deferred QFs Interest</v>
          </cell>
          <cell r="O95">
            <v>0</v>
          </cell>
          <cell r="Q95">
            <v>0</v>
          </cell>
          <cell r="AB95">
            <v>0</v>
          </cell>
          <cell r="AO95">
            <v>0</v>
          </cell>
          <cell r="BB95">
            <v>0</v>
          </cell>
          <cell r="BO95">
            <v>0</v>
          </cell>
        </row>
        <row r="96">
          <cell r="A96">
            <v>9</v>
          </cell>
          <cell r="B96" t="str">
            <v>Deferred PX Credit Interest</v>
          </cell>
          <cell r="O96">
            <v>0</v>
          </cell>
          <cell r="Q96">
            <v>0</v>
          </cell>
          <cell r="AB96">
            <v>0</v>
          </cell>
          <cell r="AO96">
            <v>0</v>
          </cell>
          <cell r="BB96">
            <v>0</v>
          </cell>
          <cell r="BO96">
            <v>0</v>
          </cell>
        </row>
        <row r="97">
          <cell r="A97">
            <v>10</v>
          </cell>
          <cell r="B97" t="str">
            <v>Deferred other A/P</v>
          </cell>
          <cell r="O97">
            <v>0</v>
          </cell>
          <cell r="P97">
            <v>-22.63</v>
          </cell>
          <cell r="Q97">
            <v>-8.4099999999999984</v>
          </cell>
          <cell r="AB97">
            <v>-31.04</v>
          </cell>
          <cell r="AO97">
            <v>0</v>
          </cell>
          <cell r="BB97">
            <v>0</v>
          </cell>
          <cell r="BO97">
            <v>0</v>
          </cell>
        </row>
        <row r="98">
          <cell r="A98">
            <v>11</v>
          </cell>
          <cell r="B98" t="str">
            <v>L/T Debt Deferred Payoff</v>
          </cell>
          <cell r="O98">
            <v>0</v>
          </cell>
          <cell r="Q98">
            <v>-400</v>
          </cell>
          <cell r="AB98">
            <v>-400</v>
          </cell>
          <cell r="AO98">
            <v>0</v>
          </cell>
          <cell r="BB98">
            <v>0</v>
          </cell>
          <cell r="BO98">
            <v>0</v>
          </cell>
        </row>
        <row r="99">
          <cell r="A99">
            <v>12</v>
          </cell>
          <cell r="B99" t="str">
            <v>L/T Debt Interest</v>
          </cell>
          <cell r="O99">
            <v>0</v>
          </cell>
          <cell r="Q99">
            <v>0</v>
          </cell>
          <cell r="AB99">
            <v>0</v>
          </cell>
          <cell r="AO99">
            <v>0</v>
          </cell>
          <cell r="BB99">
            <v>0</v>
          </cell>
          <cell r="BO99">
            <v>0</v>
          </cell>
        </row>
        <row r="100">
          <cell r="A100">
            <v>13</v>
          </cell>
          <cell r="B100" t="str">
            <v>Commercial Papers</v>
          </cell>
          <cell r="O100">
            <v>0</v>
          </cell>
          <cell r="Q100">
            <v>-530.67499999999995</v>
          </cell>
          <cell r="AB100">
            <v>-530.67499999999995</v>
          </cell>
          <cell r="AO100">
            <v>0</v>
          </cell>
          <cell r="BB100">
            <v>0</v>
          </cell>
          <cell r="BK100">
            <v>0</v>
          </cell>
          <cell r="BN100">
            <v>0</v>
          </cell>
          <cell r="BO100">
            <v>0</v>
          </cell>
        </row>
        <row r="101">
          <cell r="A101">
            <v>14</v>
          </cell>
          <cell r="B101" t="str">
            <v>Notes Deferred Payoff</v>
          </cell>
          <cell r="O101">
            <v>0</v>
          </cell>
          <cell r="Q101">
            <v>0</v>
          </cell>
          <cell r="AB101">
            <v>0</v>
          </cell>
          <cell r="AO101">
            <v>0</v>
          </cell>
          <cell r="BB101">
            <v>0</v>
          </cell>
          <cell r="BO101">
            <v>0</v>
          </cell>
        </row>
        <row r="102">
          <cell r="A102">
            <v>15</v>
          </cell>
          <cell r="B102" t="str">
            <v>Bank Lines</v>
          </cell>
          <cell r="O102">
            <v>0</v>
          </cell>
          <cell r="Q102">
            <v>-600</v>
          </cell>
          <cell r="AB102">
            <v>-600</v>
          </cell>
          <cell r="AO102">
            <v>0</v>
          </cell>
          <cell r="BB102">
            <v>0</v>
          </cell>
          <cell r="BO102">
            <v>0</v>
          </cell>
        </row>
        <row r="103">
          <cell r="A103">
            <v>16</v>
          </cell>
          <cell r="B103" t="str">
            <v>Ancillary Service Payments</v>
          </cell>
          <cell r="O103">
            <v>0</v>
          </cell>
          <cell r="Q103">
            <v>0</v>
          </cell>
          <cell r="AB103">
            <v>0</v>
          </cell>
          <cell r="AO103">
            <v>0</v>
          </cell>
          <cell r="BB103">
            <v>0</v>
          </cell>
          <cell r="BO103">
            <v>0</v>
          </cell>
        </row>
        <row r="104">
          <cell r="A104">
            <v>17</v>
          </cell>
          <cell r="B104" t="str">
            <v>Preferred (Calls)/Issuance</v>
          </cell>
          <cell r="S104">
            <v>-5</v>
          </cell>
          <cell r="U104">
            <v>-100</v>
          </cell>
          <cell r="AE104">
            <v>-4</v>
          </cell>
          <cell r="AO104">
            <v>-4</v>
          </cell>
          <cell r="AP104">
            <v>134.23699999999999</v>
          </cell>
          <cell r="BC104">
            <v>0</v>
          </cell>
        </row>
        <row r="105">
          <cell r="A105">
            <v>18</v>
          </cell>
          <cell r="B105" t="str">
            <v>L/T Debt (Maturities)</v>
          </cell>
          <cell r="Y105">
            <v>-200</v>
          </cell>
          <cell r="AH105">
            <v>-125</v>
          </cell>
          <cell r="AX105">
            <v>-125</v>
          </cell>
        </row>
        <row r="106">
          <cell r="A106">
            <v>19</v>
          </cell>
          <cell r="B106" t="str">
            <v>L/T Debt Issuance</v>
          </cell>
          <cell r="O106">
            <v>0</v>
          </cell>
          <cell r="Y106">
            <v>200</v>
          </cell>
          <cell r="AB106">
            <v>200</v>
          </cell>
          <cell r="AH106">
            <v>125</v>
          </cell>
          <cell r="AM106">
            <v>700</v>
          </cell>
          <cell r="AO106">
            <v>825</v>
          </cell>
          <cell r="AP106">
            <v>367.75400000000002</v>
          </cell>
          <cell r="AU106">
            <v>367.75400000000002</v>
          </cell>
          <cell r="AX106">
            <v>125</v>
          </cell>
          <cell r="BB106">
            <v>860.50800000000004</v>
          </cell>
          <cell r="BC106">
            <v>0</v>
          </cell>
          <cell r="BO106">
            <v>0</v>
          </cell>
        </row>
        <row r="107">
          <cell r="A107">
            <v>20</v>
          </cell>
          <cell r="B107" t="str">
            <v>L/T Maturities-Deferred</v>
          </cell>
          <cell r="C107">
            <v>-200</v>
          </cell>
          <cell r="D107">
            <v>-28</v>
          </cell>
          <cell r="E107">
            <v>13</v>
          </cell>
          <cell r="F107">
            <v>15</v>
          </cell>
          <cell r="H107">
            <v>-200</v>
          </cell>
          <cell r="O107">
            <v>-400</v>
          </cell>
          <cell r="AB107">
            <v>0</v>
          </cell>
          <cell r="AO107">
            <v>0</v>
          </cell>
          <cell r="BB107">
            <v>0</v>
          </cell>
          <cell r="BO107">
            <v>0</v>
          </cell>
        </row>
        <row r="108">
          <cell r="A108">
            <v>21</v>
          </cell>
          <cell r="B108" t="str">
            <v>PCBonds</v>
          </cell>
          <cell r="O108">
            <v>0</v>
          </cell>
          <cell r="Q108">
            <v>550</v>
          </cell>
          <cell r="AB108">
            <v>550</v>
          </cell>
          <cell r="AO108">
            <v>0</v>
          </cell>
          <cell r="BB108">
            <v>0</v>
          </cell>
          <cell r="BO108">
            <v>0</v>
          </cell>
        </row>
        <row r="109">
          <cell r="A109">
            <v>22</v>
          </cell>
          <cell r="B109" t="str">
            <v>Bank Loans (Maturities)/Issuance</v>
          </cell>
          <cell r="O109">
            <v>0</v>
          </cell>
          <cell r="Q109">
            <v>-1050</v>
          </cell>
          <cell r="AB109">
            <v>-1050</v>
          </cell>
          <cell r="AL109">
            <v>0</v>
          </cell>
          <cell r="AO109">
            <v>0</v>
          </cell>
          <cell r="AY109">
            <v>0</v>
          </cell>
          <cell r="BB109">
            <v>0</v>
          </cell>
          <cell r="BL109">
            <v>0</v>
          </cell>
          <cell r="BO109">
            <v>0</v>
          </cell>
        </row>
        <row r="110">
          <cell r="A110">
            <v>23</v>
          </cell>
          <cell r="B110" t="str">
            <v>Bank Loans Deferred</v>
          </cell>
          <cell r="K110">
            <v>-200</v>
          </cell>
          <cell r="M110">
            <v>-400</v>
          </cell>
          <cell r="O110">
            <v>-600</v>
          </cell>
          <cell r="AB110">
            <v>0</v>
          </cell>
          <cell r="AL110">
            <v>0</v>
          </cell>
          <cell r="AO110">
            <v>0</v>
          </cell>
          <cell r="AY110">
            <v>0</v>
          </cell>
          <cell r="BB110">
            <v>0</v>
          </cell>
          <cell r="BL110">
            <v>0</v>
          </cell>
          <cell r="BO110">
            <v>0</v>
          </cell>
        </row>
        <row r="111">
          <cell r="A111">
            <v>24</v>
          </cell>
          <cell r="B111" t="str">
            <v>Note (Maturities)/Issuances</v>
          </cell>
          <cell r="T111">
            <v>-300</v>
          </cell>
          <cell r="AB111">
            <v>-300</v>
          </cell>
          <cell r="AM111">
            <v>-1000</v>
          </cell>
        </row>
        <row r="112">
          <cell r="A112">
            <v>25</v>
          </cell>
          <cell r="B112" t="str">
            <v>Notes Deferred</v>
          </cell>
          <cell r="O112">
            <v>0</v>
          </cell>
          <cell r="AB112">
            <v>0</v>
          </cell>
          <cell r="AO112">
            <v>0</v>
          </cell>
          <cell r="BB112">
            <v>0</v>
          </cell>
          <cell r="BO112">
            <v>0</v>
          </cell>
        </row>
        <row r="113">
          <cell r="A113">
            <v>26</v>
          </cell>
          <cell r="B113" t="str">
            <v>Restricted cash</v>
          </cell>
          <cell r="AF113">
            <v>91</v>
          </cell>
        </row>
        <row r="114">
          <cell r="A114">
            <v>27</v>
          </cell>
          <cell r="B114" t="str">
            <v>Bridge Financing</v>
          </cell>
          <cell r="O114">
            <v>0</v>
          </cell>
          <cell r="Q114">
            <v>560</v>
          </cell>
          <cell r="R114">
            <v>-114</v>
          </cell>
          <cell r="S114">
            <v>-266</v>
          </cell>
          <cell r="T114">
            <v>-53</v>
          </cell>
          <cell r="U114">
            <v>113</v>
          </cell>
          <cell r="V114">
            <v>-229</v>
          </cell>
          <cell r="W114">
            <v>-11</v>
          </cell>
          <cell r="AB114">
            <v>0</v>
          </cell>
          <cell r="AO114">
            <v>0</v>
          </cell>
          <cell r="BB114">
            <v>0</v>
          </cell>
          <cell r="BO114">
            <v>0</v>
          </cell>
        </row>
        <row r="115">
          <cell r="B115" t="str">
            <v>Ending Cash Balance</v>
          </cell>
          <cell r="C115">
            <v>1375.8516916666667</v>
          </cell>
          <cell r="D115">
            <v>1669.0373833333335</v>
          </cell>
          <cell r="E115">
            <v>2044.7977750000002</v>
          </cell>
          <cell r="F115">
            <v>1952.7424666666668</v>
          </cell>
          <cell r="G115">
            <v>2156.0251583333334</v>
          </cell>
          <cell r="H115">
            <v>2065.6138499999997</v>
          </cell>
          <cell r="I115">
            <v>2195.6625416666666</v>
          </cell>
          <cell r="J115">
            <v>2434.0312333333331</v>
          </cell>
          <cell r="K115">
            <v>2820.416925</v>
          </cell>
          <cell r="L115">
            <v>3178.9366166666669</v>
          </cell>
          <cell r="M115">
            <v>3368.2883083333336</v>
          </cell>
          <cell r="N115">
            <v>3445.9443406546357</v>
          </cell>
          <cell r="O115">
            <v>3445.9443406546357</v>
          </cell>
          <cell r="P115">
            <v>3716.6010323213022</v>
          </cell>
          <cell r="Q115">
            <v>4016.0057846622467</v>
          </cell>
          <cell r="R115">
            <v>1323.8393608408378</v>
          </cell>
          <cell r="S115">
            <v>1284.8309483781784</v>
          </cell>
          <cell r="T115">
            <v>1295.3617704935466</v>
          </cell>
          <cell r="U115">
            <v>842.89916124079218</v>
          </cell>
          <cell r="V115">
            <v>928.34606790947396</v>
          </cell>
          <cell r="W115">
            <v>921.62737669299133</v>
          </cell>
          <cell r="X115">
            <v>734.84110443801546</v>
          </cell>
          <cell r="Y115">
            <v>837.406017802713</v>
          </cell>
          <cell r="Z115">
            <v>1089.2994812992076</v>
          </cell>
          <cell r="AA115">
            <v>589.27667813360495</v>
          </cell>
          <cell r="AB115">
            <v>0</v>
          </cell>
          <cell r="AC115">
            <v>819.74696823632394</v>
          </cell>
          <cell r="AD115">
            <v>1102.9991403078241</v>
          </cell>
          <cell r="AE115">
            <v>471.6465385830428</v>
          </cell>
          <cell r="AF115">
            <v>494.06836225670531</v>
          </cell>
          <cell r="AG115">
            <v>658.62205129299753</v>
          </cell>
          <cell r="AH115">
            <v>722.46204568870985</v>
          </cell>
          <cell r="AI115">
            <v>991.798257422093</v>
          </cell>
          <cell r="AJ115">
            <v>1338.1190649410762</v>
          </cell>
          <cell r="AK115">
            <v>1263.8228133196799</v>
          </cell>
          <cell r="AL115">
            <v>1586.4026609186026</v>
          </cell>
          <cell r="AM115">
            <v>854.84722635465823</v>
          </cell>
          <cell r="AN115">
            <v>263.11681977297394</v>
          </cell>
          <cell r="AO115">
            <v>0</v>
          </cell>
          <cell r="AP115">
            <v>459.6122684487238</v>
          </cell>
          <cell r="AQ115">
            <v>782.66662196242828</v>
          </cell>
          <cell r="AR115">
            <v>686.10621277897781</v>
          </cell>
          <cell r="AS115">
            <v>648.29392336615069</v>
          </cell>
          <cell r="AT115">
            <v>734.479973561625</v>
          </cell>
          <cell r="AU115">
            <v>250.80821265750654</v>
          </cell>
          <cell r="AV115">
            <v>431.29185135956197</v>
          </cell>
          <cell r="AW115">
            <v>470.14305315262732</v>
          </cell>
          <cell r="AX115">
            <v>111.71729522688884</v>
          </cell>
          <cell r="AY115">
            <v>288.57789453322226</v>
          </cell>
          <cell r="AZ115">
            <v>431.70226999243175</v>
          </cell>
          <cell r="BA115">
            <v>11.135913968914338</v>
          </cell>
          <cell r="BB115">
            <v>0</v>
          </cell>
          <cell r="BC115">
            <v>248.33936796574525</v>
          </cell>
          <cell r="BD115">
            <v>388.19676972065452</v>
          </cell>
          <cell r="BE115">
            <v>202.77388346639165</v>
          </cell>
          <cell r="BF115">
            <v>127.78557814303807</v>
          </cell>
          <cell r="BG115">
            <v>201.56498281812176</v>
          </cell>
          <cell r="BH115">
            <v>110.45522958543457</v>
          </cell>
          <cell r="BI115">
            <v>297.00323801816597</v>
          </cell>
          <cell r="BJ115">
            <v>330.16662135036245</v>
          </cell>
          <cell r="BK115">
            <v>137.24715636093686</v>
          </cell>
          <cell r="BL115">
            <v>304.98304662166612</v>
          </cell>
          <cell r="BM115">
            <v>441.61699123084912</v>
          </cell>
          <cell r="BN115">
            <v>6.9841100043436199</v>
          </cell>
          <cell r="BO115">
            <v>0</v>
          </cell>
        </row>
        <row r="116">
          <cell r="B116" t="str">
            <v xml:space="preserve">Outstanding Bridge </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300</v>
          </cell>
          <cell r="S116">
            <v>300</v>
          </cell>
          <cell r="T116">
            <v>300</v>
          </cell>
          <cell r="U116">
            <v>300</v>
          </cell>
          <cell r="V116">
            <v>300</v>
          </cell>
          <cell r="W116">
            <v>300</v>
          </cell>
          <cell r="X116">
            <v>300</v>
          </cell>
          <cell r="Y116">
            <v>300</v>
          </cell>
          <cell r="Z116">
            <v>300</v>
          </cell>
          <cell r="AA116">
            <v>300</v>
          </cell>
          <cell r="AB116">
            <v>0</v>
          </cell>
          <cell r="AC116">
            <v>300</v>
          </cell>
          <cell r="AD116">
            <v>300</v>
          </cell>
          <cell r="AE116">
            <v>300</v>
          </cell>
          <cell r="AF116">
            <v>300</v>
          </cell>
          <cell r="AG116">
            <v>300</v>
          </cell>
          <cell r="AH116">
            <v>300</v>
          </cell>
          <cell r="AI116">
            <v>300</v>
          </cell>
          <cell r="AJ116">
            <v>300</v>
          </cell>
          <cell r="AK116">
            <v>300</v>
          </cell>
          <cell r="AL116">
            <v>300</v>
          </cell>
          <cell r="AM116">
            <v>300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row>
      </sheetData>
      <sheetData sheetId="5" refreshError="1"/>
      <sheetData sheetId="6" refreshError="1"/>
      <sheetData sheetId="7" refreshError="1">
        <row r="1">
          <cell r="A1">
            <v>1</v>
          </cell>
          <cell r="C1" t="str">
            <v xml:space="preserve"> </v>
          </cell>
          <cell r="D1">
            <v>36892</v>
          </cell>
          <cell r="E1">
            <v>36923</v>
          </cell>
          <cell r="F1">
            <v>36951</v>
          </cell>
          <cell r="G1">
            <v>36982</v>
          </cell>
          <cell r="H1">
            <v>37012</v>
          </cell>
          <cell r="I1">
            <v>37043</v>
          </cell>
          <cell r="J1">
            <v>37073</v>
          </cell>
          <cell r="K1">
            <v>37104</v>
          </cell>
          <cell r="L1">
            <v>37135</v>
          </cell>
          <cell r="M1">
            <v>37165</v>
          </cell>
          <cell r="N1">
            <v>37196</v>
          </cell>
          <cell r="O1">
            <v>37226</v>
          </cell>
          <cell r="P1" t="str">
            <v>2001 Total</v>
          </cell>
          <cell r="Q1" t="str">
            <v>Bench</v>
          </cell>
          <cell r="R1" t="str">
            <v>Notes</v>
          </cell>
          <cell r="T1">
            <v>37257</v>
          </cell>
          <cell r="U1">
            <v>37288</v>
          </cell>
          <cell r="V1">
            <v>37316</v>
          </cell>
          <cell r="W1">
            <v>37347</v>
          </cell>
          <cell r="X1">
            <v>37377</v>
          </cell>
          <cell r="Y1">
            <v>37408</v>
          </cell>
          <cell r="Z1">
            <v>37438</v>
          </cell>
          <cell r="AA1">
            <v>37469</v>
          </cell>
          <cell r="AB1">
            <v>37500</v>
          </cell>
          <cell r="AC1">
            <v>37530</v>
          </cell>
          <cell r="AD1">
            <v>37561</v>
          </cell>
          <cell r="AE1">
            <v>37591</v>
          </cell>
          <cell r="AF1" t="str">
            <v>Total</v>
          </cell>
          <cell r="AG1" t="str">
            <v>Bench</v>
          </cell>
          <cell r="AH1" t="str">
            <v>Notes</v>
          </cell>
          <cell r="AI1">
            <v>37622</v>
          </cell>
          <cell r="AJ1">
            <v>37653</v>
          </cell>
          <cell r="AK1">
            <v>37681</v>
          </cell>
          <cell r="AL1">
            <v>37712</v>
          </cell>
          <cell r="AM1">
            <v>37742</v>
          </cell>
          <cell r="AN1">
            <v>37773</v>
          </cell>
          <cell r="AO1">
            <v>37803</v>
          </cell>
          <cell r="AP1">
            <v>37834</v>
          </cell>
          <cell r="AQ1">
            <v>37865</v>
          </cell>
          <cell r="AR1">
            <v>37895</v>
          </cell>
          <cell r="AS1">
            <v>37926</v>
          </cell>
          <cell r="AT1">
            <v>37956</v>
          </cell>
          <cell r="AU1" t="str">
            <v>Total</v>
          </cell>
          <cell r="AV1" t="str">
            <v>Bench</v>
          </cell>
          <cell r="AW1" t="str">
            <v>Notes</v>
          </cell>
          <cell r="AX1">
            <v>37987</v>
          </cell>
          <cell r="AY1">
            <v>38018</v>
          </cell>
          <cell r="AZ1">
            <v>38047</v>
          </cell>
          <cell r="BA1">
            <v>38078</v>
          </cell>
          <cell r="BB1">
            <v>38108</v>
          </cell>
          <cell r="BC1">
            <v>38139</v>
          </cell>
          <cell r="BD1">
            <v>38169</v>
          </cell>
          <cell r="BE1">
            <v>38200</v>
          </cell>
          <cell r="BF1">
            <v>38231</v>
          </cell>
          <cell r="BG1">
            <v>38261</v>
          </cell>
          <cell r="BH1">
            <v>38292</v>
          </cell>
          <cell r="BI1">
            <v>38322</v>
          </cell>
          <cell r="BJ1" t="str">
            <v>Total</v>
          </cell>
          <cell r="BK1" t="str">
            <v>Bench</v>
          </cell>
          <cell r="BL1" t="str">
            <v>Notes</v>
          </cell>
          <cell r="BM1">
            <v>38353</v>
          </cell>
          <cell r="BN1">
            <v>38384</v>
          </cell>
          <cell r="BO1">
            <v>38412</v>
          </cell>
          <cell r="BP1">
            <v>38443</v>
          </cell>
          <cell r="BQ1">
            <v>38473</v>
          </cell>
          <cell r="BR1">
            <v>38504</v>
          </cell>
          <cell r="BS1">
            <v>38534</v>
          </cell>
          <cell r="BT1">
            <v>38565</v>
          </cell>
          <cell r="BU1">
            <v>38596</v>
          </cell>
          <cell r="BV1">
            <v>38626</v>
          </cell>
          <cell r="BW1">
            <v>38657</v>
          </cell>
          <cell r="BX1">
            <v>38687</v>
          </cell>
          <cell r="BY1" t="str">
            <v>Total</v>
          </cell>
          <cell r="BZ1" t="str">
            <v>Bench</v>
          </cell>
          <cell r="CA1" t="str">
            <v>Notes</v>
          </cell>
          <cell r="CB1">
            <v>38718</v>
          </cell>
          <cell r="CC1">
            <v>38749</v>
          </cell>
          <cell r="CD1">
            <v>38777</v>
          </cell>
          <cell r="CE1">
            <v>38808</v>
          </cell>
          <cell r="CF1">
            <v>38838</v>
          </cell>
          <cell r="CG1">
            <v>38869</v>
          </cell>
          <cell r="CH1">
            <v>38899</v>
          </cell>
          <cell r="CI1">
            <v>38930</v>
          </cell>
          <cell r="CJ1">
            <v>38961</v>
          </cell>
          <cell r="CK1">
            <v>38991</v>
          </cell>
          <cell r="CL1">
            <v>39022</v>
          </cell>
          <cell r="CM1">
            <v>39052</v>
          </cell>
          <cell r="CN1" t="str">
            <v>Total</v>
          </cell>
          <cell r="CO1" t="str">
            <v>Bench</v>
          </cell>
          <cell r="CP1" t="str">
            <v>Notes</v>
          </cell>
        </row>
        <row r="2">
          <cell r="A2">
            <v>2</v>
          </cell>
          <cell r="B2" t="str">
            <v>1.</v>
          </cell>
          <cell r="C2" t="str">
            <v>Total Delivered Sales (Gwh)</v>
          </cell>
          <cell r="D2">
            <v>6634</v>
          </cell>
          <cell r="E2">
            <v>5658</v>
          </cell>
          <cell r="F2">
            <v>6586</v>
          </cell>
          <cell r="G2">
            <v>5807</v>
          </cell>
          <cell r="H2">
            <v>6245</v>
          </cell>
          <cell r="I2">
            <v>6756</v>
          </cell>
          <cell r="J2">
            <v>6943</v>
          </cell>
          <cell r="K2">
            <v>8169.4889999999996</v>
          </cell>
          <cell r="L2">
            <v>6383</v>
          </cell>
          <cell r="M2">
            <v>7176</v>
          </cell>
          <cell r="N2">
            <v>6064</v>
          </cell>
          <cell r="O2">
            <v>6067</v>
          </cell>
          <cell r="P2">
            <v>78488.489000000001</v>
          </cell>
          <cell r="Q2">
            <v>78488.489000000001</v>
          </cell>
          <cell r="S2" t="str">
            <v>Total Delivered Sales (Gwh)</v>
          </cell>
          <cell r="T2">
            <v>6764</v>
          </cell>
          <cell r="U2">
            <v>5694</v>
          </cell>
          <cell r="V2">
            <v>6156</v>
          </cell>
          <cell r="W2">
            <v>5727</v>
          </cell>
          <cell r="X2">
            <v>6062</v>
          </cell>
          <cell r="Y2">
            <v>6737</v>
          </cell>
          <cell r="Z2">
            <v>6936</v>
          </cell>
          <cell r="AA2">
            <v>7998</v>
          </cell>
          <cell r="AB2">
            <v>7206</v>
          </cell>
          <cell r="AC2">
            <v>7059</v>
          </cell>
          <cell r="AD2">
            <v>6238</v>
          </cell>
          <cell r="AE2">
            <v>6067</v>
          </cell>
          <cell r="AF2">
            <v>78644</v>
          </cell>
          <cell r="AG2">
            <v>78644</v>
          </cell>
          <cell r="AH2" t="str">
            <v>Base Case 4-26-02</v>
          </cell>
          <cell r="AI2">
            <v>6477</v>
          </cell>
          <cell r="AJ2">
            <v>5744</v>
          </cell>
          <cell r="AK2">
            <v>6395</v>
          </cell>
          <cell r="AL2">
            <v>5777</v>
          </cell>
          <cell r="AM2">
            <v>6121</v>
          </cell>
          <cell r="AN2">
            <v>6811</v>
          </cell>
          <cell r="AO2">
            <v>7033</v>
          </cell>
          <cell r="AP2">
            <v>8115</v>
          </cell>
          <cell r="AQ2">
            <v>7315</v>
          </cell>
          <cell r="AR2">
            <v>7159</v>
          </cell>
          <cell r="AS2">
            <v>6319</v>
          </cell>
          <cell r="AT2">
            <v>6144</v>
          </cell>
          <cell r="AU2">
            <v>79410</v>
          </cell>
          <cell r="AV2">
            <v>79410</v>
          </cell>
          <cell r="AW2" t="str">
            <v>Base Case 4-26-02</v>
          </cell>
          <cell r="AX2">
            <v>6580.1601804026295</v>
          </cell>
          <cell r="AY2">
            <v>5840.1265392054074</v>
          </cell>
          <cell r="AZ2">
            <v>6499.9994465385353</v>
          </cell>
          <cell r="BA2">
            <v>5879.6238203053372</v>
          </cell>
          <cell r="BB2">
            <v>6220.3753932176523</v>
          </cell>
          <cell r="BC2">
            <v>6930.0629655170333</v>
          </cell>
          <cell r="BD2">
            <v>7170.2299124484807</v>
          </cell>
          <cell r="BE2">
            <v>8279.5459271983418</v>
          </cell>
          <cell r="BF2">
            <v>7470.0120788857294</v>
          </cell>
          <cell r="BG2">
            <v>7279.6402716847979</v>
          </cell>
          <cell r="BH2">
            <v>6429.9856310556343</v>
          </cell>
          <cell r="BI2">
            <v>6270.3597399850878</v>
          </cell>
          <cell r="BJ2">
            <v>80850.121906444663</v>
          </cell>
          <cell r="BM2">
            <v>6710.1600127752836</v>
          </cell>
          <cell r="BN2">
            <v>5949.7698184699648</v>
          </cell>
          <cell r="BO2">
            <v>6620.0869309360587</v>
          </cell>
          <cell r="BP2">
            <v>5980.4831323499857</v>
          </cell>
          <cell r="BQ2">
            <v>6340.0762222608419</v>
          </cell>
          <cell r="BR2">
            <v>7080.3905371175151</v>
          </cell>
          <cell r="BS2">
            <v>7370.3728437545815</v>
          </cell>
          <cell r="BT2">
            <v>8520.3231238257413</v>
          </cell>
          <cell r="BU2">
            <v>7680.4469919774529</v>
          </cell>
          <cell r="BV2">
            <v>7479.7385407234078</v>
          </cell>
          <cell r="BW2">
            <v>6580.1650242893447</v>
          </cell>
          <cell r="BX2">
            <v>6400.1619429534803</v>
          </cell>
          <cell r="BY2">
            <v>82712.175121433655</v>
          </cell>
          <cell r="CN2">
            <v>0</v>
          </cell>
        </row>
        <row r="3">
          <cell r="A3">
            <v>3</v>
          </cell>
          <cell r="C3" t="str">
            <v>Generation Rate ($/Mwh)</v>
          </cell>
          <cell r="S3" t="str">
            <v>Total Direct Access(Gwh)</v>
          </cell>
          <cell r="T3">
            <v>861</v>
          </cell>
          <cell r="U3">
            <v>836</v>
          </cell>
          <cell r="V3">
            <v>916</v>
          </cell>
          <cell r="W3">
            <v>802</v>
          </cell>
          <cell r="X3">
            <v>849</v>
          </cell>
          <cell r="Y3">
            <v>943</v>
          </cell>
          <cell r="Z3">
            <v>971</v>
          </cell>
          <cell r="AA3">
            <v>1120</v>
          </cell>
          <cell r="AB3">
            <v>1009</v>
          </cell>
          <cell r="AC3">
            <v>988</v>
          </cell>
          <cell r="AD3">
            <v>873</v>
          </cell>
          <cell r="AE3">
            <v>849</v>
          </cell>
          <cell r="AF3">
            <v>11017</v>
          </cell>
          <cell r="AG3">
            <v>11017</v>
          </cell>
          <cell r="AH3" t="str">
            <v>Base Case 4-26-02</v>
          </cell>
          <cell r="AI3">
            <v>907</v>
          </cell>
          <cell r="AJ3">
            <v>804</v>
          </cell>
          <cell r="AK3">
            <v>895</v>
          </cell>
          <cell r="AL3">
            <v>809</v>
          </cell>
          <cell r="AM3">
            <v>857</v>
          </cell>
          <cell r="AN3">
            <v>954</v>
          </cell>
          <cell r="AO3">
            <v>985</v>
          </cell>
          <cell r="AP3">
            <v>1136</v>
          </cell>
          <cell r="AQ3">
            <v>1024</v>
          </cell>
          <cell r="AR3">
            <v>1002</v>
          </cell>
          <cell r="AS3">
            <v>885</v>
          </cell>
          <cell r="AT3">
            <v>860</v>
          </cell>
          <cell r="AU3">
            <v>11118</v>
          </cell>
          <cell r="AV3">
            <v>11118</v>
          </cell>
          <cell r="AW3" t="str">
            <v>Base Case 4-26-02</v>
          </cell>
        </row>
        <row r="4">
          <cell r="A4">
            <v>4</v>
          </cell>
          <cell r="B4" t="str">
            <v>2.</v>
          </cell>
          <cell r="C4" t="str">
            <v>Generation Rate ($/Mwh)</v>
          </cell>
          <cell r="D4">
            <v>58.463069038287607</v>
          </cell>
          <cell r="E4">
            <v>57.251855779427359</v>
          </cell>
          <cell r="F4">
            <v>56.842544791982995</v>
          </cell>
          <cell r="G4">
            <v>56.85</v>
          </cell>
          <cell r="H4">
            <v>56.85</v>
          </cell>
          <cell r="I4">
            <v>63.458000000000006</v>
          </cell>
          <cell r="J4">
            <v>73.37</v>
          </cell>
          <cell r="K4">
            <v>73.37</v>
          </cell>
          <cell r="L4">
            <v>76.535798214005951</v>
          </cell>
          <cell r="M4">
            <v>72.16610925306577</v>
          </cell>
          <cell r="N4">
            <v>57.300296833773089</v>
          </cell>
          <cell r="O4">
            <v>56.85</v>
          </cell>
          <cell r="P4">
            <v>63.800332758731024</v>
          </cell>
          <cell r="Q4">
            <v>63.271459180848801</v>
          </cell>
          <cell r="S4" t="str">
            <v>System Average Rate</v>
          </cell>
          <cell r="T4">
            <v>13.180958013010054</v>
          </cell>
          <cell r="U4">
            <v>12.962434141201264</v>
          </cell>
          <cell r="V4">
            <v>13.181627680311891</v>
          </cell>
          <cell r="W4">
            <v>13.028130945674045</v>
          </cell>
          <cell r="X4">
            <v>13.028130945674045</v>
          </cell>
          <cell r="Y4">
            <v>13.863123165742376</v>
          </cell>
          <cell r="Z4">
            <v>15.115611495844874</v>
          </cell>
          <cell r="AA4">
            <v>15.115611495844874</v>
          </cell>
          <cell r="AB4">
            <v>15.115611495844874</v>
          </cell>
          <cell r="AC4">
            <v>14.089461151028054</v>
          </cell>
          <cell r="AD4">
            <v>12.550235633802817</v>
          </cell>
          <cell r="AE4">
            <v>12.550235633802817</v>
          </cell>
          <cell r="AF4">
            <v>13.728224540247366</v>
          </cell>
          <cell r="AG4">
            <v>13.728224540247366</v>
          </cell>
          <cell r="AH4" t="str">
            <v>Base Case 4-26-02</v>
          </cell>
          <cell r="AI4">
            <v>12.550235633802817</v>
          </cell>
          <cell r="AJ4">
            <v>12.550235633802817</v>
          </cell>
          <cell r="AK4">
            <v>12.550235633802817</v>
          </cell>
          <cell r="AL4">
            <v>12.550235633802817</v>
          </cell>
          <cell r="AM4">
            <v>12.550235633802817</v>
          </cell>
          <cell r="AN4">
            <v>13.576385978619641</v>
          </cell>
          <cell r="AO4">
            <v>15.115611495844874</v>
          </cell>
          <cell r="AP4">
            <v>15.115611495844874</v>
          </cell>
          <cell r="AQ4">
            <v>15.115611495844874</v>
          </cell>
          <cell r="AR4">
            <v>14.089461151028052</v>
          </cell>
          <cell r="AS4">
            <v>12.550235633802817</v>
          </cell>
          <cell r="AT4">
            <v>12.550235633802817</v>
          </cell>
          <cell r="AU4">
            <v>13.481864763070186</v>
          </cell>
          <cell r="AV4">
            <v>13.502690783852103</v>
          </cell>
          <cell r="AW4" t="str">
            <v>Base Case 4-26-02</v>
          </cell>
          <cell r="BJ4">
            <v>0</v>
          </cell>
          <cell r="BY4">
            <v>0</v>
          </cell>
        </row>
        <row r="5">
          <cell r="A5">
            <v>5</v>
          </cell>
          <cell r="B5" t="str">
            <v>3.</v>
          </cell>
          <cell r="C5" t="str">
            <v>Procurement Surcharge ($/Mwh)</v>
          </cell>
          <cell r="D5">
            <v>8.9318661441061202</v>
          </cell>
          <cell r="E5">
            <v>10.472605160834217</v>
          </cell>
          <cell r="F5">
            <v>9.7130276343759494</v>
          </cell>
          <cell r="G5">
            <v>10</v>
          </cell>
          <cell r="H5">
            <v>10</v>
          </cell>
          <cell r="I5">
            <v>22.44</v>
          </cell>
          <cell r="J5">
            <v>41.1</v>
          </cell>
          <cell r="K5">
            <v>41.1</v>
          </cell>
          <cell r="L5">
            <v>37.996064546451514</v>
          </cell>
          <cell r="M5">
            <v>36.772513935340022</v>
          </cell>
          <cell r="N5">
            <v>33.902678100263849</v>
          </cell>
          <cell r="O5">
            <v>39.6</v>
          </cell>
          <cell r="P5">
            <v>25.837845061586037</v>
          </cell>
          <cell r="Q5">
            <v>26.618813083533816</v>
          </cell>
          <cell r="S5" t="str">
            <v>Direct Access Credit</v>
          </cell>
          <cell r="T5">
            <v>-10.386527293844367</v>
          </cell>
          <cell r="U5">
            <v>-10.149760765550239</v>
          </cell>
          <cell r="V5">
            <v>-10.24617903930131</v>
          </cell>
          <cell r="W5">
            <v>-9.5224299396378278</v>
          </cell>
          <cell r="X5">
            <v>-9.5224299396378278</v>
          </cell>
          <cell r="Y5">
            <v>-10.356791620292391</v>
          </cell>
          <cell r="Z5">
            <v>-11.608334141274238</v>
          </cell>
          <cell r="AA5">
            <v>-11.608334141274238</v>
          </cell>
          <cell r="AB5">
            <v>-11.608334141274238</v>
          </cell>
          <cell r="AC5">
            <v>-10.58298270609251</v>
          </cell>
          <cell r="AD5">
            <v>-9.0449555533199195</v>
          </cell>
          <cell r="AE5">
            <v>-9.0449555533199195</v>
          </cell>
          <cell r="AF5">
            <v>-10.378010899478227</v>
          </cell>
          <cell r="AG5">
            <v>-10.37657461583591</v>
          </cell>
          <cell r="AH5" t="str">
            <v>Base Case 4-26-02</v>
          </cell>
          <cell r="AI5">
            <v>-9.0449555533199195</v>
          </cell>
          <cell r="AJ5">
            <v>-9.0449555533199195</v>
          </cell>
          <cell r="AK5">
            <v>-9.0449555533199195</v>
          </cell>
          <cell r="AL5">
            <v>-9.0449555533199195</v>
          </cell>
          <cell r="AM5">
            <v>-9.0449555533199195</v>
          </cell>
          <cell r="AN5">
            <v>-10.070306988501645</v>
          </cell>
          <cell r="AO5">
            <v>-11.608334141274238</v>
          </cell>
          <cell r="AP5">
            <v>-11.608334141274238</v>
          </cell>
          <cell r="AQ5">
            <v>-11.608334141274238</v>
          </cell>
          <cell r="AR5">
            <v>-10.58298270609251</v>
          </cell>
          <cell r="AS5">
            <v>-9.0449555533199195</v>
          </cell>
          <cell r="AT5">
            <v>-9.0449555533199195</v>
          </cell>
          <cell r="AU5">
            <v>-9.9758593624707306</v>
          </cell>
          <cell r="AV5">
            <v>-9.9966657651707767</v>
          </cell>
          <cell r="AW5" t="str">
            <v>Base Case 4-26-02</v>
          </cell>
          <cell r="BJ5">
            <v>0</v>
          </cell>
          <cell r="BY5">
            <v>0</v>
          </cell>
        </row>
        <row r="6">
          <cell r="A6">
            <v>6</v>
          </cell>
          <cell r="B6" t="str">
            <v>4.</v>
          </cell>
          <cell r="C6" t="str">
            <v>Procurement Surcharge "Catchup" ($/Mwh)</v>
          </cell>
          <cell r="D6">
            <v>0</v>
          </cell>
          <cell r="E6">
            <v>0</v>
          </cell>
          <cell r="F6">
            <v>0</v>
          </cell>
          <cell r="G6">
            <v>0</v>
          </cell>
          <cell r="H6">
            <v>0</v>
          </cell>
          <cell r="I6">
            <v>2.2000000000000002</v>
          </cell>
          <cell r="J6">
            <v>5.5</v>
          </cell>
          <cell r="K6">
            <v>5.5</v>
          </cell>
          <cell r="L6">
            <v>5.181281529061569</v>
          </cell>
          <cell r="M6">
            <v>5.44</v>
          </cell>
          <cell r="N6">
            <v>6.44</v>
          </cell>
          <cell r="O6">
            <v>5.44</v>
          </cell>
          <cell r="P6">
            <v>3.0851414339241514</v>
          </cell>
          <cell r="Q6">
            <v>3.007881697149247</v>
          </cell>
          <cell r="S6" t="str">
            <v>Historical Procurement Charge</v>
          </cell>
          <cell r="T6">
            <v>0</v>
          </cell>
          <cell r="U6">
            <v>0</v>
          </cell>
          <cell r="V6">
            <v>0</v>
          </cell>
          <cell r="W6">
            <v>0</v>
          </cell>
          <cell r="X6">
            <v>0</v>
          </cell>
          <cell r="Y6">
            <v>1.0000000000000002</v>
          </cell>
          <cell r="Z6">
            <v>2.5</v>
          </cell>
          <cell r="AA6">
            <v>2.5</v>
          </cell>
          <cell r="AB6">
            <v>2.5</v>
          </cell>
          <cell r="AC6">
            <v>2.5</v>
          </cell>
          <cell r="AD6">
            <v>2.5</v>
          </cell>
          <cell r="AE6">
            <v>2.5</v>
          </cell>
          <cell r="AF6">
            <v>1.4050277198514827</v>
          </cell>
          <cell r="AG6">
            <v>1.4040119814831624</v>
          </cell>
          <cell r="AH6" t="str">
            <v>Base Case 4-26-02</v>
          </cell>
          <cell r="AI6">
            <v>2.5</v>
          </cell>
          <cell r="AJ6">
            <v>2.5</v>
          </cell>
          <cell r="AK6">
            <v>2.5</v>
          </cell>
          <cell r="AL6">
            <v>2.5</v>
          </cell>
          <cell r="AM6">
            <v>2.5</v>
          </cell>
          <cell r="AN6">
            <v>2.5</v>
          </cell>
          <cell r="AO6">
            <v>2.5</v>
          </cell>
          <cell r="AP6">
            <v>2.5</v>
          </cell>
          <cell r="AQ6">
            <v>2.5</v>
          </cell>
          <cell r="AR6">
            <v>2.5</v>
          </cell>
          <cell r="AS6">
            <v>2.5</v>
          </cell>
          <cell r="AT6">
            <v>2.5</v>
          </cell>
          <cell r="AU6">
            <v>2.5</v>
          </cell>
          <cell r="AV6">
            <v>2.5</v>
          </cell>
          <cell r="AW6" t="str">
            <v>Base Case 4-26-02</v>
          </cell>
          <cell r="BJ6">
            <v>0</v>
          </cell>
          <cell r="BY6">
            <v>0</v>
          </cell>
        </row>
        <row r="7">
          <cell r="A7">
            <v>7</v>
          </cell>
          <cell r="B7" t="str">
            <v>5.</v>
          </cell>
          <cell r="C7" t="str">
            <v>Rate Adjustment</v>
          </cell>
          <cell r="P7">
            <v>0</v>
          </cell>
          <cell r="Q7">
            <v>0</v>
          </cell>
          <cell r="S7" t="str">
            <v>Exit Fee Surcharge</v>
          </cell>
          <cell r="T7">
            <v>0</v>
          </cell>
          <cell r="U7">
            <v>0</v>
          </cell>
          <cell r="V7">
            <v>0</v>
          </cell>
          <cell r="W7">
            <v>0</v>
          </cell>
          <cell r="X7">
            <v>0</v>
          </cell>
          <cell r="Y7">
            <v>0</v>
          </cell>
          <cell r="Z7">
            <v>0</v>
          </cell>
          <cell r="AA7">
            <v>0</v>
          </cell>
          <cell r="AB7">
            <v>0</v>
          </cell>
          <cell r="AC7">
            <v>0</v>
          </cell>
          <cell r="AD7">
            <v>0</v>
          </cell>
          <cell r="AE7">
            <v>0</v>
          </cell>
          <cell r="AF7">
            <v>0</v>
          </cell>
          <cell r="AG7">
            <v>0</v>
          </cell>
          <cell r="AH7" t="str">
            <v>Base Case 4-26-02</v>
          </cell>
          <cell r="AI7">
            <v>2.395</v>
          </cell>
          <cell r="AJ7">
            <v>2.395</v>
          </cell>
          <cell r="AK7">
            <v>2.395</v>
          </cell>
          <cell r="AL7">
            <v>2.395</v>
          </cell>
          <cell r="AM7">
            <v>2.395</v>
          </cell>
          <cell r="AN7">
            <v>2.395</v>
          </cell>
          <cell r="AO7">
            <v>2.395</v>
          </cell>
          <cell r="AP7">
            <v>2.395</v>
          </cell>
          <cell r="AQ7">
            <v>2.395</v>
          </cell>
          <cell r="AR7">
            <v>2.395</v>
          </cell>
          <cell r="AS7">
            <v>2.395</v>
          </cell>
          <cell r="AT7">
            <v>2.395</v>
          </cell>
          <cell r="AU7">
            <v>2.3949999999999996</v>
          </cell>
          <cell r="AV7">
            <v>2.395</v>
          </cell>
          <cell r="AW7" t="str">
            <v>Base Case 4-26-02</v>
          </cell>
          <cell r="BJ7">
            <v>0</v>
          </cell>
          <cell r="BY7">
            <v>0</v>
          </cell>
        </row>
        <row r="8">
          <cell r="A8">
            <v>8</v>
          </cell>
          <cell r="B8" t="str">
            <v>6.</v>
          </cell>
          <cell r="C8" t="str">
            <v>Total Generation Recovery Rate</v>
          </cell>
          <cell r="D8">
            <v>67.394935182393723</v>
          </cell>
          <cell r="E8">
            <v>67.724460940261579</v>
          </cell>
          <cell r="F8">
            <v>66.55557242635895</v>
          </cell>
          <cell r="G8">
            <v>66.849999999999994</v>
          </cell>
          <cell r="H8">
            <v>66.849999999999994</v>
          </cell>
          <cell r="I8">
            <v>88.098000000000013</v>
          </cell>
          <cell r="J8">
            <v>119.97</v>
          </cell>
          <cell r="K8">
            <v>119.97</v>
          </cell>
          <cell r="L8">
            <v>119.71314428951904</v>
          </cell>
          <cell r="M8">
            <v>114.37862318840578</v>
          </cell>
          <cell r="N8">
            <v>97.642974934036943</v>
          </cell>
          <cell r="O8">
            <v>101.89</v>
          </cell>
          <cell r="P8">
            <v>92.723319254241204</v>
          </cell>
          <cell r="AX8">
            <v>0</v>
          </cell>
          <cell r="AY8">
            <v>0</v>
          </cell>
          <cell r="AZ8">
            <v>0</v>
          </cell>
          <cell r="BA8">
            <v>0</v>
          </cell>
          <cell r="BB8">
            <v>0</v>
          </cell>
          <cell r="BC8">
            <v>0</v>
          </cell>
          <cell r="BD8">
            <v>0</v>
          </cell>
          <cell r="BE8">
            <v>0</v>
          </cell>
          <cell r="BF8">
            <v>0</v>
          </cell>
          <cell r="BG8">
            <v>0</v>
          </cell>
          <cell r="BH8">
            <v>0</v>
          </cell>
          <cell r="BI8">
            <v>0</v>
          </cell>
          <cell r="BJ8">
            <v>0</v>
          </cell>
          <cell r="BM8">
            <v>0</v>
          </cell>
          <cell r="BN8">
            <v>0</v>
          </cell>
          <cell r="BO8">
            <v>0</v>
          </cell>
          <cell r="BP8">
            <v>0</v>
          </cell>
          <cell r="BQ8">
            <v>0</v>
          </cell>
          <cell r="BR8">
            <v>0</v>
          </cell>
          <cell r="BS8">
            <v>0</v>
          </cell>
          <cell r="BT8">
            <v>0</v>
          </cell>
          <cell r="BU8">
            <v>0</v>
          </cell>
          <cell r="BV8">
            <v>0</v>
          </cell>
          <cell r="BW8">
            <v>0</v>
          </cell>
          <cell r="BX8">
            <v>0</v>
          </cell>
          <cell r="BY8">
            <v>0</v>
          </cell>
          <cell r="CB8">
            <v>0</v>
          </cell>
          <cell r="CC8">
            <v>0</v>
          </cell>
          <cell r="CD8">
            <v>0</v>
          </cell>
          <cell r="CE8">
            <v>0</v>
          </cell>
          <cell r="CF8">
            <v>0</v>
          </cell>
          <cell r="CG8">
            <v>0</v>
          </cell>
          <cell r="CH8">
            <v>0</v>
          </cell>
          <cell r="CI8">
            <v>0</v>
          </cell>
          <cell r="CJ8">
            <v>0</v>
          </cell>
          <cell r="CK8">
            <v>0</v>
          </cell>
          <cell r="CL8">
            <v>0</v>
          </cell>
          <cell r="CM8">
            <v>0</v>
          </cell>
          <cell r="CN8">
            <v>0</v>
          </cell>
        </row>
        <row r="9">
          <cell r="A9">
            <v>9</v>
          </cell>
          <cell r="B9" t="str">
            <v>7.</v>
          </cell>
          <cell r="C9" t="str">
            <v>Gross Generation Revenue ($Millions)</v>
          </cell>
          <cell r="D9">
            <v>447.09799999999996</v>
          </cell>
          <cell r="E9">
            <v>383.185</v>
          </cell>
          <cell r="F9">
            <v>438.33500000000004</v>
          </cell>
          <cell r="G9">
            <v>388.19794999999993</v>
          </cell>
          <cell r="H9">
            <v>417.47824999999995</v>
          </cell>
          <cell r="I9">
            <v>595.19008800000006</v>
          </cell>
          <cell r="J9">
            <v>832.95170999999993</v>
          </cell>
          <cell r="K9">
            <v>980.09359532999997</v>
          </cell>
          <cell r="L9">
            <v>764.12900000000002</v>
          </cell>
          <cell r="M9">
            <v>794.27130926272912</v>
          </cell>
          <cell r="N9">
            <v>617.86096000000009</v>
          </cell>
          <cell r="O9">
            <v>618.16663000000005</v>
          </cell>
          <cell r="P9">
            <v>7276.9574925927282</v>
          </cell>
          <cell r="Q9">
            <v>-7291.4357353299993</v>
          </cell>
          <cell r="S9" t="str">
            <v>Billed Rev before DA ($Millions)</v>
          </cell>
          <cell r="T9">
            <v>891.56</v>
          </cell>
          <cell r="U9">
            <v>738.0809999999999</v>
          </cell>
          <cell r="V9">
            <v>811.46100000000001</v>
          </cell>
          <cell r="W9">
            <v>746.12105925875255</v>
          </cell>
          <cell r="X9">
            <v>789.76529792676058</v>
          </cell>
          <cell r="Y9">
            <v>933.95860767606382</v>
          </cell>
          <cell r="Z9">
            <v>1048.4188133518005</v>
          </cell>
          <cell r="AA9">
            <v>1208.946607437673</v>
          </cell>
          <cell r="AB9">
            <v>1089.2309643905817</v>
          </cell>
          <cell r="AC9">
            <v>994.57506265107031</v>
          </cell>
          <cell r="AD9">
            <v>782.88369883661971</v>
          </cell>
          <cell r="AE9">
            <v>761.42279590281692</v>
          </cell>
          <cell r="AF9">
            <v>10796.424907432141</v>
          </cell>
          <cell r="AG9">
            <v>10796424.907432137</v>
          </cell>
          <cell r="AH9" t="str">
            <v>Base Case 4-26-02</v>
          </cell>
          <cell r="AI9">
            <v>812.87876200140852</v>
          </cell>
          <cell r="AJ9">
            <v>720.88553480563382</v>
          </cell>
          <cell r="AK9">
            <v>802.58756878169015</v>
          </cell>
          <cell r="AL9">
            <v>725.02711256478869</v>
          </cell>
          <cell r="AM9">
            <v>768.19992314507044</v>
          </cell>
          <cell r="AN9">
            <v>924.68764900378369</v>
          </cell>
          <cell r="AO9">
            <v>1063.0809565027701</v>
          </cell>
          <cell r="AP9">
            <v>1226.6318728878114</v>
          </cell>
          <cell r="AQ9">
            <v>1105.7069809210525</v>
          </cell>
          <cell r="AR9">
            <v>1008.6645238020983</v>
          </cell>
          <cell r="AS9">
            <v>793.04938970000001</v>
          </cell>
          <cell r="AT9">
            <v>771.08647734084514</v>
          </cell>
          <cell r="AU9">
            <v>10722.486751456952</v>
          </cell>
          <cell r="AV9">
            <v>10722486.751456952</v>
          </cell>
          <cell r="AW9" t="str">
            <v>Base Case 4-26-02</v>
          </cell>
          <cell r="AX9">
            <v>0</v>
          </cell>
          <cell r="AY9">
            <v>0</v>
          </cell>
          <cell r="AZ9">
            <v>0</v>
          </cell>
          <cell r="BA9">
            <v>0</v>
          </cell>
          <cell r="BB9">
            <v>0</v>
          </cell>
          <cell r="BC9">
            <v>0</v>
          </cell>
          <cell r="BD9">
            <v>0</v>
          </cell>
          <cell r="BE9">
            <v>0</v>
          </cell>
          <cell r="BF9">
            <v>0</v>
          </cell>
          <cell r="BG9">
            <v>0</v>
          </cell>
          <cell r="BH9">
            <v>0</v>
          </cell>
          <cell r="BI9">
            <v>0</v>
          </cell>
          <cell r="BJ9">
            <v>0</v>
          </cell>
          <cell r="BM9">
            <v>0</v>
          </cell>
          <cell r="BN9">
            <v>0</v>
          </cell>
          <cell r="BO9">
            <v>0</v>
          </cell>
          <cell r="BP9">
            <v>0</v>
          </cell>
          <cell r="BQ9">
            <v>0</v>
          </cell>
          <cell r="BR9">
            <v>0</v>
          </cell>
          <cell r="BS9">
            <v>0</v>
          </cell>
          <cell r="BT9">
            <v>0</v>
          </cell>
          <cell r="BU9">
            <v>0</v>
          </cell>
          <cell r="BV9">
            <v>0</v>
          </cell>
          <cell r="BW9">
            <v>0</v>
          </cell>
          <cell r="BX9">
            <v>0</v>
          </cell>
          <cell r="BY9">
            <v>0</v>
          </cell>
          <cell r="CB9">
            <v>0</v>
          </cell>
          <cell r="CC9">
            <v>0</v>
          </cell>
          <cell r="CD9">
            <v>0</v>
          </cell>
          <cell r="CE9">
            <v>0</v>
          </cell>
          <cell r="CF9">
            <v>0</v>
          </cell>
          <cell r="CG9">
            <v>0</v>
          </cell>
          <cell r="CH9">
            <v>0</v>
          </cell>
          <cell r="CI9">
            <v>0</v>
          </cell>
          <cell r="CJ9">
            <v>0</v>
          </cell>
          <cell r="CK9">
            <v>0</v>
          </cell>
          <cell r="CL9">
            <v>0</v>
          </cell>
          <cell r="CM9">
            <v>0</v>
          </cell>
          <cell r="CN9">
            <v>0</v>
          </cell>
        </row>
        <row r="10">
          <cell r="A10">
            <v>10</v>
          </cell>
          <cell r="S10" t="str">
            <v>Modification to Interruptible Bill Limiter</v>
          </cell>
          <cell r="T10">
            <v>0</v>
          </cell>
          <cell r="U10">
            <v>0</v>
          </cell>
          <cell r="V10">
            <v>0</v>
          </cell>
          <cell r="W10">
            <v>0</v>
          </cell>
          <cell r="X10">
            <v>0</v>
          </cell>
          <cell r="Y10">
            <v>1.0564</v>
          </cell>
          <cell r="Z10">
            <v>0.188</v>
          </cell>
          <cell r="AA10">
            <v>0.127</v>
          </cell>
          <cell r="AB10">
            <v>0.111</v>
          </cell>
          <cell r="AC10">
            <v>0.33900000000000002</v>
          </cell>
          <cell r="AD10">
            <v>2.6819999999999999</v>
          </cell>
          <cell r="AE10">
            <v>2.714</v>
          </cell>
          <cell r="AF10">
            <v>7.2173999999999996</v>
          </cell>
          <cell r="AG10">
            <v>7217.4</v>
          </cell>
          <cell r="AI10">
            <v>3.5289999999999999</v>
          </cell>
          <cell r="AJ10">
            <v>2.6739999999999999</v>
          </cell>
          <cell r="AK10">
            <v>2.6190000000000002</v>
          </cell>
          <cell r="AL10">
            <v>2.9220000000000002</v>
          </cell>
          <cell r="AM10">
            <v>2.75</v>
          </cell>
          <cell r="AN10">
            <v>2.641</v>
          </cell>
          <cell r="AO10">
            <v>0.188</v>
          </cell>
          <cell r="AP10">
            <v>0.127</v>
          </cell>
          <cell r="AQ10">
            <v>0.111</v>
          </cell>
          <cell r="AR10">
            <v>0.33900000000000002</v>
          </cell>
          <cell r="AS10">
            <v>2.6819999999999999</v>
          </cell>
          <cell r="AT10">
            <v>2.714</v>
          </cell>
          <cell r="AU10">
            <v>23.295999999999992</v>
          </cell>
          <cell r="AV10">
            <v>23296</v>
          </cell>
          <cell r="AW10" t="str">
            <v>Base Case 4-26-02</v>
          </cell>
        </row>
        <row r="11">
          <cell r="A11">
            <v>11</v>
          </cell>
          <cell r="C11" t="str">
            <v>Direct Access Customers (Gwh)</v>
          </cell>
          <cell r="D11">
            <v>594.22367899999995</v>
          </cell>
          <cell r="E11">
            <v>252.25948500000001</v>
          </cell>
          <cell r="F11">
            <v>145.00224299999999</v>
          </cell>
          <cell r="G11">
            <v>43.756956000000002</v>
          </cell>
          <cell r="H11">
            <v>34.771298999999999</v>
          </cell>
          <cell r="I11">
            <v>77.587686000000005</v>
          </cell>
          <cell r="J11">
            <v>48.742283999999998</v>
          </cell>
          <cell r="K11">
            <v>243.38795999999999</v>
          </cell>
          <cell r="L11">
            <v>262.98815400000001</v>
          </cell>
          <cell r="M11">
            <v>519.08345499999996</v>
          </cell>
          <cell r="N11">
            <v>655.19614000000001</v>
          </cell>
          <cell r="O11">
            <v>786.83078810481891</v>
          </cell>
          <cell r="P11">
            <v>3663.8301291048192</v>
          </cell>
          <cell r="S11" t="str">
            <v>Direct Access Credit</v>
          </cell>
          <cell r="T11">
            <v>-89.427999999999997</v>
          </cell>
          <cell r="U11">
            <v>-84.85199999999999</v>
          </cell>
          <cell r="V11">
            <v>-93.855000000000004</v>
          </cell>
          <cell r="W11">
            <v>-76.369888115895378</v>
          </cell>
          <cell r="X11">
            <v>-80.845430187525167</v>
          </cell>
          <cell r="Y11">
            <v>-97.664544979357245</v>
          </cell>
          <cell r="Z11">
            <v>-112.71692451177285</v>
          </cell>
          <cell r="AA11">
            <v>-130.01334238227145</v>
          </cell>
          <cell r="AB11">
            <v>-117.12809148545706</v>
          </cell>
          <cell r="AC11">
            <v>-104.559869136194</v>
          </cell>
          <cell r="AD11">
            <v>-78.9624619804829</v>
          </cell>
          <cell r="AE11">
            <v>-76.791672647686113</v>
          </cell>
          <cell r="AF11">
            <v>-1143.1872254266423</v>
          </cell>
          <cell r="AG11">
            <v>-1143187.2254266422</v>
          </cell>
          <cell r="AH11" t="str">
            <v>Base Case 4-26-02</v>
          </cell>
          <cell r="AI11">
            <v>-82.037746868611663</v>
          </cell>
          <cell r="AJ11">
            <v>-72.721442648692161</v>
          </cell>
          <cell r="AK11">
            <v>-80.952352202213277</v>
          </cell>
          <cell r="AL11">
            <v>-73.173690426358149</v>
          </cell>
          <cell r="AM11">
            <v>-77.515269091951708</v>
          </cell>
          <cell r="AN11">
            <v>-96.070728670305684</v>
          </cell>
          <cell r="AO11">
            <v>-114.34209129155124</v>
          </cell>
          <cell r="AP11">
            <v>-131.87067584487534</v>
          </cell>
          <cell r="AQ11">
            <v>-118.86934160664819</v>
          </cell>
          <cell r="AR11">
            <v>-106.04148671504696</v>
          </cell>
          <cell r="AS11">
            <v>-80.047856646881286</v>
          </cell>
          <cell r="AT11">
            <v>-77.786617758551316</v>
          </cell>
          <cell r="AU11">
            <v>-1111.4292997716868</v>
          </cell>
          <cell r="AV11">
            <v>-1111429.299771687</v>
          </cell>
          <cell r="AW11" t="str">
            <v>Base Case 4-26-02</v>
          </cell>
        </row>
        <row r="12">
          <cell r="A12">
            <v>12</v>
          </cell>
          <cell r="S12" t="str">
            <v>CARE Subsidy Recovery</v>
          </cell>
          <cell r="AI12">
            <v>32.5</v>
          </cell>
          <cell r="AJ12">
            <v>2.5</v>
          </cell>
          <cell r="AK12">
            <v>2.5</v>
          </cell>
          <cell r="AL12">
            <v>2.5</v>
          </cell>
          <cell r="AM12">
            <v>2.5</v>
          </cell>
          <cell r="AN12">
            <v>2.5</v>
          </cell>
          <cell r="AO12">
            <v>2.5</v>
          </cell>
          <cell r="AP12">
            <v>2.5</v>
          </cell>
          <cell r="AQ12">
            <v>2.5</v>
          </cell>
          <cell r="AR12">
            <v>2.5</v>
          </cell>
          <cell r="AS12">
            <v>2.5</v>
          </cell>
          <cell r="AT12">
            <v>2.5</v>
          </cell>
          <cell r="AU12">
            <v>60</v>
          </cell>
          <cell r="AV12">
            <v>60000</v>
          </cell>
          <cell r="AW12" t="str">
            <v>Base Case 4-26-02</v>
          </cell>
        </row>
        <row r="13">
          <cell r="A13">
            <v>13</v>
          </cell>
          <cell r="C13" t="str">
            <v xml:space="preserve">  Direct Access Credit Rate</v>
          </cell>
          <cell r="S13" t="str">
            <v>Historical Procurement Charge</v>
          </cell>
          <cell r="T13">
            <v>0</v>
          </cell>
          <cell r="U13">
            <v>0</v>
          </cell>
          <cell r="V13">
            <v>0</v>
          </cell>
          <cell r="W13">
            <v>0</v>
          </cell>
          <cell r="X13">
            <v>0</v>
          </cell>
          <cell r="Y13">
            <v>9.4300000000000015</v>
          </cell>
          <cell r="Z13">
            <v>24.274999999999999</v>
          </cell>
          <cell r="AA13">
            <v>28</v>
          </cell>
          <cell r="AB13">
            <v>25.225000000000001</v>
          </cell>
          <cell r="AC13">
            <v>24.7</v>
          </cell>
          <cell r="AD13">
            <v>21.824999999999999</v>
          </cell>
          <cell r="AE13">
            <v>21.225000000000001</v>
          </cell>
          <cell r="AF13">
            <v>154.68</v>
          </cell>
          <cell r="AG13">
            <v>154680</v>
          </cell>
          <cell r="AH13" t="str">
            <v>Base Case 4-26-02</v>
          </cell>
          <cell r="AI13">
            <v>22.675000000000001</v>
          </cell>
          <cell r="AJ13">
            <v>20.100000000000001</v>
          </cell>
          <cell r="AK13">
            <v>22.375</v>
          </cell>
          <cell r="AL13">
            <v>20.225000000000001</v>
          </cell>
          <cell r="AM13">
            <v>21.425000000000001</v>
          </cell>
          <cell r="AN13">
            <v>23.85</v>
          </cell>
          <cell r="AO13">
            <v>24.625</v>
          </cell>
          <cell r="AP13">
            <v>28.4</v>
          </cell>
          <cell r="AQ13">
            <v>25.6</v>
          </cell>
          <cell r="AR13">
            <v>25.05</v>
          </cell>
          <cell r="AS13">
            <v>22.125</v>
          </cell>
          <cell r="AT13">
            <v>21.5</v>
          </cell>
          <cell r="AU13">
            <v>277.95000000000005</v>
          </cell>
          <cell r="AV13">
            <v>277950</v>
          </cell>
          <cell r="AW13" t="str">
            <v>Base Case 4-26-02</v>
          </cell>
        </row>
        <row r="14">
          <cell r="A14">
            <v>14</v>
          </cell>
          <cell r="B14" t="str">
            <v>8.</v>
          </cell>
          <cell r="C14" t="str">
            <v>Direct Access Customers</v>
          </cell>
          <cell r="D14">
            <v>-156.36799999999999</v>
          </cell>
          <cell r="E14">
            <v>-58.085804000000003</v>
          </cell>
          <cell r="F14">
            <v>-18.59</v>
          </cell>
          <cell r="G14">
            <v>-6.1902840000000001</v>
          </cell>
          <cell r="H14">
            <v>-4.7466600000000003</v>
          </cell>
          <cell r="I14">
            <v>-3.4201619999999999</v>
          </cell>
          <cell r="J14">
            <v>-4.0493009999999998</v>
          </cell>
          <cell r="K14">
            <v>-31.472556000000001</v>
          </cell>
          <cell r="L14">
            <v>-33.977058</v>
          </cell>
          <cell r="M14">
            <v>-62.143915999999997</v>
          </cell>
          <cell r="N14">
            <v>-70.770284000000004</v>
          </cell>
          <cell r="O14">
            <v>-80.170188999999993</v>
          </cell>
          <cell r="P14">
            <v>-529.98421399999995</v>
          </cell>
          <cell r="S14" t="str">
            <v>Exit Fee Surcharge</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t="str">
            <v>Base Case 4-26-02</v>
          </cell>
          <cell r="AI14">
            <v>7.9939352000000001</v>
          </cell>
          <cell r="AJ14">
            <v>17.715336000000001</v>
          </cell>
          <cell r="AK14">
            <v>19.72043</v>
          </cell>
          <cell r="AL14">
            <v>17.825506000000001</v>
          </cell>
          <cell r="AM14">
            <v>18.883137999999999</v>
          </cell>
          <cell r="AN14">
            <v>22.1171544</v>
          </cell>
          <cell r="AO14">
            <v>21.703490000000002</v>
          </cell>
          <cell r="AP14">
            <v>25.030624</v>
          </cell>
          <cell r="AQ14">
            <v>22.562815999999998</v>
          </cell>
          <cell r="AR14">
            <v>23.229967200000001</v>
          </cell>
          <cell r="AS14">
            <v>19.50009</v>
          </cell>
          <cell r="AT14">
            <v>18.949240000000003</v>
          </cell>
          <cell r="AU14">
            <v>235.23172680000002</v>
          </cell>
          <cell r="AV14">
            <v>235231.72679999997</v>
          </cell>
          <cell r="AW14" t="str">
            <v>Base Case 4-26-02</v>
          </cell>
          <cell r="BJ14">
            <v>0</v>
          </cell>
          <cell r="BY14">
            <v>0</v>
          </cell>
          <cell r="CN14">
            <v>0</v>
          </cell>
        </row>
        <row r="15">
          <cell r="A15">
            <v>15</v>
          </cell>
          <cell r="B15" t="str">
            <v>9.</v>
          </cell>
          <cell r="C15" t="str">
            <v>Net Generation Revenues</v>
          </cell>
          <cell r="D15">
            <v>290.72999999999996</v>
          </cell>
          <cell r="E15">
            <v>325.09919600000001</v>
          </cell>
          <cell r="F15">
            <v>419.74500000000006</v>
          </cell>
          <cell r="G15">
            <v>382.00766599999992</v>
          </cell>
          <cell r="H15">
            <v>412.73158999999993</v>
          </cell>
          <cell r="I15">
            <v>591.76992600000005</v>
          </cell>
          <cell r="J15">
            <v>828.90240899999992</v>
          </cell>
          <cell r="K15">
            <v>948.62103932999992</v>
          </cell>
          <cell r="L15">
            <v>730.15194199999996</v>
          </cell>
          <cell r="M15">
            <v>732.12739326272913</v>
          </cell>
          <cell r="N15">
            <v>547.09067600000003</v>
          </cell>
          <cell r="O15">
            <v>537.996441</v>
          </cell>
          <cell r="P15">
            <v>6746.9732785927281</v>
          </cell>
          <cell r="S15" t="str">
            <v>Total Bundled Serv Rev</v>
          </cell>
          <cell r="T15">
            <v>802.13199999999995</v>
          </cell>
          <cell r="U15">
            <v>653.22899999999993</v>
          </cell>
          <cell r="V15">
            <v>717.60599999999999</v>
          </cell>
          <cell r="W15">
            <v>669.75117114285717</v>
          </cell>
          <cell r="X15">
            <v>708.91986773923543</v>
          </cell>
          <cell r="Y15">
            <v>846.78046269670654</v>
          </cell>
          <cell r="Z15">
            <v>960.16488884002774</v>
          </cell>
          <cell r="AA15">
            <v>1107.0602650554015</v>
          </cell>
          <cell r="AB15">
            <v>997.43887290512475</v>
          </cell>
          <cell r="AC15">
            <v>915.05419351487637</v>
          </cell>
          <cell r="AD15">
            <v>728.42823685613689</v>
          </cell>
          <cell r="AE15">
            <v>708.57012325513085</v>
          </cell>
          <cell r="AF15">
            <v>9815.1350820054959</v>
          </cell>
          <cell r="AG15">
            <v>9815135.0820054971</v>
          </cell>
          <cell r="AI15">
            <v>797.53895033279684</v>
          </cell>
          <cell r="AJ15">
            <v>691.15342815694169</v>
          </cell>
          <cell r="AK15">
            <v>768.84964657947683</v>
          </cell>
          <cell r="AL15">
            <v>695.32592813843064</v>
          </cell>
          <cell r="AM15">
            <v>736.24279205311871</v>
          </cell>
          <cell r="AN15">
            <v>879.72507473347798</v>
          </cell>
          <cell r="AO15">
            <v>997.7553552112189</v>
          </cell>
          <cell r="AP15">
            <v>1150.8188210429362</v>
          </cell>
          <cell r="AQ15">
            <v>1037.6114553144043</v>
          </cell>
          <cell r="AR15">
            <v>953.74200428705137</v>
          </cell>
          <cell r="AS15">
            <v>759.80862305311871</v>
          </cell>
          <cell r="AT15">
            <v>738.96309958229392</v>
          </cell>
          <cell r="AU15">
            <v>10207.535178485266</v>
          </cell>
          <cell r="AV15">
            <v>10207535.178485267</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M15">
            <v>0</v>
          </cell>
          <cell r="BN15">
            <v>0</v>
          </cell>
          <cell r="BO15">
            <v>0</v>
          </cell>
          <cell r="BP15">
            <v>0</v>
          </cell>
          <cell r="BQ15">
            <v>0</v>
          </cell>
          <cell r="BR15">
            <v>0</v>
          </cell>
          <cell r="BS15">
            <v>0</v>
          </cell>
          <cell r="BT15">
            <v>0</v>
          </cell>
          <cell r="BU15">
            <v>0</v>
          </cell>
          <cell r="BV15">
            <v>0</v>
          </cell>
          <cell r="BW15">
            <v>0</v>
          </cell>
          <cell r="BX15">
            <v>0</v>
          </cell>
          <cell r="BY15">
            <v>0</v>
          </cell>
          <cell r="CB15">
            <v>0</v>
          </cell>
          <cell r="CC15">
            <v>0</v>
          </cell>
          <cell r="CD15">
            <v>0</v>
          </cell>
          <cell r="CE15">
            <v>0</v>
          </cell>
          <cell r="CF15">
            <v>0</v>
          </cell>
          <cell r="CG15">
            <v>0</v>
          </cell>
          <cell r="CH15">
            <v>0</v>
          </cell>
          <cell r="CI15">
            <v>0</v>
          </cell>
          <cell r="CJ15">
            <v>0</v>
          </cell>
          <cell r="CK15">
            <v>0</v>
          </cell>
          <cell r="CL15">
            <v>0</v>
          </cell>
          <cell r="CM15">
            <v>0</v>
          </cell>
          <cell r="CN15">
            <v>0</v>
          </cell>
        </row>
        <row r="16">
          <cell r="A16">
            <v>16</v>
          </cell>
        </row>
        <row r="17">
          <cell r="A17">
            <v>17</v>
          </cell>
          <cell r="B17" t="str">
            <v>10.</v>
          </cell>
          <cell r="C17" t="str">
            <v>Non Gen (T&amp;D) Rates ($/Mwh)</v>
          </cell>
          <cell r="D17">
            <v>35.818209225203496</v>
          </cell>
          <cell r="E17">
            <v>34.418345705196181</v>
          </cell>
          <cell r="F17">
            <v>34.302915274825388</v>
          </cell>
          <cell r="G17">
            <v>33.25</v>
          </cell>
          <cell r="H17">
            <v>33.25</v>
          </cell>
          <cell r="I17">
            <v>33.346000000000004</v>
          </cell>
          <cell r="J17">
            <v>33.49</v>
          </cell>
          <cell r="K17">
            <v>33.49</v>
          </cell>
          <cell r="L17">
            <v>33.02177659407802</v>
          </cell>
          <cell r="M17">
            <v>33.165273132664439</v>
          </cell>
          <cell r="N17">
            <v>31.367744063324537</v>
          </cell>
          <cell r="O17">
            <v>33.249999999999993</v>
          </cell>
          <cell r="P17">
            <v>33.522388010425324</v>
          </cell>
          <cell r="S17" t="str">
            <v>Non Gen (T&amp;D) Rates ($/Mwh)</v>
          </cell>
          <cell r="T17">
            <v>0</v>
          </cell>
          <cell r="U17">
            <v>0</v>
          </cell>
          <cell r="V17">
            <v>0</v>
          </cell>
          <cell r="W17">
            <v>0</v>
          </cell>
          <cell r="X17">
            <v>0</v>
          </cell>
          <cell r="Y17">
            <v>0</v>
          </cell>
          <cell r="Z17">
            <v>0</v>
          </cell>
          <cell r="AA17">
            <v>0</v>
          </cell>
          <cell r="AB17">
            <v>0</v>
          </cell>
          <cell r="AC17">
            <v>0</v>
          </cell>
          <cell r="AD17">
            <v>0</v>
          </cell>
          <cell r="AE17">
            <v>0</v>
          </cell>
          <cell r="AF17">
            <v>0</v>
          </cell>
          <cell r="AI17">
            <v>0</v>
          </cell>
          <cell r="AJ17">
            <v>0</v>
          </cell>
          <cell r="AK17">
            <v>0</v>
          </cell>
          <cell r="AL17">
            <v>0</v>
          </cell>
          <cell r="AM17">
            <v>0</v>
          </cell>
          <cell r="AN17">
            <v>0</v>
          </cell>
          <cell r="AO17">
            <v>0</v>
          </cell>
          <cell r="AP17">
            <v>0</v>
          </cell>
          <cell r="AQ17">
            <v>0</v>
          </cell>
          <cell r="AR17">
            <v>0</v>
          </cell>
          <cell r="AS17">
            <v>0</v>
          </cell>
          <cell r="AT17">
            <v>0</v>
          </cell>
          <cell r="AU17">
            <v>0</v>
          </cell>
          <cell r="BJ17">
            <v>0</v>
          </cell>
          <cell r="BY17">
            <v>0</v>
          </cell>
        </row>
        <row r="18">
          <cell r="A18">
            <v>18</v>
          </cell>
          <cell r="B18" t="str">
            <v>11.</v>
          </cell>
          <cell r="C18" t="str">
            <v>Non Gen (T&amp;D) Revenues ($Millions)</v>
          </cell>
          <cell r="D18">
            <v>237.61799999999999</v>
          </cell>
          <cell r="E18">
            <v>194.739</v>
          </cell>
          <cell r="F18">
            <v>225.91900000000001</v>
          </cell>
          <cell r="G18">
            <v>193.08275</v>
          </cell>
          <cell r="H18">
            <v>207.64625000000001</v>
          </cell>
          <cell r="I18">
            <v>225.28557600000002</v>
          </cell>
          <cell r="J18">
            <v>232.52107000000001</v>
          </cell>
          <cell r="K18">
            <v>273.59618660999996</v>
          </cell>
          <cell r="L18">
            <v>210.77799999999999</v>
          </cell>
          <cell r="M18">
            <v>232.21653386282907</v>
          </cell>
          <cell r="N18">
            <v>190.214</v>
          </cell>
          <cell r="O18">
            <v>201.72774999999996</v>
          </cell>
          <cell r="P18">
            <v>2625.3441164728292</v>
          </cell>
          <cell r="Q18">
            <v>2642.1609439134627</v>
          </cell>
          <cell r="T18">
            <v>0</v>
          </cell>
          <cell r="U18">
            <v>0</v>
          </cell>
          <cell r="V18">
            <v>0</v>
          </cell>
          <cell r="W18">
            <v>0</v>
          </cell>
          <cell r="X18">
            <v>0</v>
          </cell>
          <cell r="Y18">
            <v>0</v>
          </cell>
          <cell r="Z18">
            <v>0</v>
          </cell>
          <cell r="AA18">
            <v>0</v>
          </cell>
          <cell r="AB18">
            <v>0</v>
          </cell>
          <cell r="AC18">
            <v>0</v>
          </cell>
          <cell r="AD18">
            <v>0</v>
          </cell>
          <cell r="AE18">
            <v>0</v>
          </cell>
          <cell r="AF18">
            <v>0</v>
          </cell>
          <cell r="AG18">
            <v>9815.1350820054977</v>
          </cell>
          <cell r="AH18" t="str">
            <v>Base Case 4-26-02</v>
          </cell>
          <cell r="AI18">
            <v>0</v>
          </cell>
          <cell r="AJ18">
            <v>0</v>
          </cell>
          <cell r="AK18">
            <v>0</v>
          </cell>
          <cell r="AL18">
            <v>0</v>
          </cell>
          <cell r="AM18">
            <v>0</v>
          </cell>
          <cell r="AN18">
            <v>0</v>
          </cell>
          <cell r="AO18">
            <v>0</v>
          </cell>
          <cell r="AP18">
            <v>0</v>
          </cell>
          <cell r="AQ18">
            <v>0</v>
          </cell>
          <cell r="AR18">
            <v>0</v>
          </cell>
          <cell r="AS18">
            <v>0</v>
          </cell>
          <cell r="AT18">
            <v>0</v>
          </cell>
          <cell r="AU18">
            <v>0</v>
          </cell>
          <cell r="AX18">
            <v>0</v>
          </cell>
          <cell r="AY18">
            <v>0</v>
          </cell>
          <cell r="AZ18">
            <v>0</v>
          </cell>
          <cell r="BA18">
            <v>0</v>
          </cell>
          <cell r="BB18">
            <v>0</v>
          </cell>
          <cell r="BC18">
            <v>0</v>
          </cell>
          <cell r="BD18">
            <v>0</v>
          </cell>
          <cell r="BE18">
            <v>0</v>
          </cell>
          <cell r="BF18">
            <v>0</v>
          </cell>
          <cell r="BG18">
            <v>0</v>
          </cell>
          <cell r="BH18">
            <v>0</v>
          </cell>
          <cell r="BI18">
            <v>0</v>
          </cell>
          <cell r="BJ18">
            <v>0</v>
          </cell>
          <cell r="BM18">
            <v>0</v>
          </cell>
          <cell r="BN18">
            <v>0</v>
          </cell>
          <cell r="BO18">
            <v>0</v>
          </cell>
          <cell r="BP18">
            <v>0</v>
          </cell>
          <cell r="BQ18">
            <v>0</v>
          </cell>
          <cell r="BR18">
            <v>0</v>
          </cell>
          <cell r="BS18">
            <v>0</v>
          </cell>
          <cell r="BT18">
            <v>0</v>
          </cell>
          <cell r="BU18">
            <v>0</v>
          </cell>
          <cell r="BV18">
            <v>0</v>
          </cell>
          <cell r="BW18">
            <v>0</v>
          </cell>
          <cell r="BX18">
            <v>0</v>
          </cell>
          <cell r="BY18">
            <v>0</v>
          </cell>
          <cell r="CB18">
            <v>0</v>
          </cell>
          <cell r="CC18">
            <v>0</v>
          </cell>
          <cell r="CD18">
            <v>0</v>
          </cell>
          <cell r="CE18">
            <v>0</v>
          </cell>
          <cell r="CF18">
            <v>0</v>
          </cell>
          <cell r="CG18">
            <v>0</v>
          </cell>
          <cell r="CH18">
            <v>0</v>
          </cell>
          <cell r="CI18">
            <v>0</v>
          </cell>
          <cell r="CJ18">
            <v>0</v>
          </cell>
          <cell r="CK18">
            <v>0</v>
          </cell>
          <cell r="CL18">
            <v>0</v>
          </cell>
          <cell r="CM18">
            <v>0</v>
          </cell>
          <cell r="CN18">
            <v>0</v>
          </cell>
        </row>
        <row r="19">
          <cell r="A19">
            <v>19</v>
          </cell>
          <cell r="C19" t="str">
            <v>Accrual Revenues ($Millions)</v>
          </cell>
          <cell r="I19" t="str">
            <v>DWR &amp; 20/20 Credit (Recorded Billed) and Total Bundle Rev per DBP4460--&gt;</v>
          </cell>
          <cell r="J19">
            <v>149.81399999999999</v>
          </cell>
          <cell r="K19">
            <v>166.54499999999999</v>
          </cell>
          <cell r="L19">
            <v>155.166</v>
          </cell>
          <cell r="M19">
            <v>186.35429999999999</v>
          </cell>
          <cell r="N19">
            <v>157.06306000000004</v>
          </cell>
          <cell r="S19" t="str">
            <v>Revenues ($Millions)</v>
          </cell>
          <cell r="AX19">
            <v>7.8132373426818461E-2</v>
          </cell>
          <cell r="AY19">
            <v>6.7710119639235428E-2</v>
          </cell>
          <cell r="AZ19">
            <v>7.5321772899691275E-2</v>
          </cell>
          <cell r="BA19">
            <v>6.811888629137329E-2</v>
          </cell>
          <cell r="BB19">
            <v>7.2127382289597211E-2</v>
          </cell>
          <cell r="BC19">
            <v>8.6183888602970618E-2</v>
          </cell>
          <cell r="BD19">
            <v>9.774694260316813E-2</v>
          </cell>
          <cell r="BE19">
            <v>0.11274208718560698</v>
          </cell>
          <cell r="BF19">
            <v>0.10165151891922054</v>
          </cell>
          <cell r="BG19">
            <v>9.3435093547096712E-2</v>
          </cell>
          <cell r="BH19">
            <v>7.4436052364001692E-2</v>
          </cell>
          <cell r="BI19">
            <v>7.2393882231219633E-2</v>
          </cell>
          <cell r="BJ19">
            <v>0.99999999999999989</v>
          </cell>
          <cell r="BK19">
            <v>9024.19</v>
          </cell>
          <cell r="BL19" t="str">
            <v>Proscreen incl. OOR</v>
          </cell>
          <cell r="BM19">
            <v>7.8132373426818461E-2</v>
          </cell>
          <cell r="BN19">
            <v>6.7710119639235428E-2</v>
          </cell>
          <cell r="BO19">
            <v>7.5321772899691275E-2</v>
          </cell>
          <cell r="BP19">
            <v>6.811888629137329E-2</v>
          </cell>
          <cell r="BQ19">
            <v>7.2127382289597211E-2</v>
          </cell>
          <cell r="BR19">
            <v>8.6183888602970618E-2</v>
          </cell>
          <cell r="BS19">
            <v>9.774694260316813E-2</v>
          </cell>
          <cell r="BT19">
            <v>0.11274208718560698</v>
          </cell>
          <cell r="BU19">
            <v>0.10165151891922054</v>
          </cell>
          <cell r="BV19">
            <v>9.3435093547096712E-2</v>
          </cell>
          <cell r="BW19">
            <v>7.4436052364001692E-2</v>
          </cell>
          <cell r="BX19">
            <v>7.2393882231219633E-2</v>
          </cell>
          <cell r="BY19">
            <v>0.99999999999999989</v>
          </cell>
          <cell r="BZ19">
            <v>8723.7029999999995</v>
          </cell>
          <cell r="CA19" t="str">
            <v>Proscreen includes OOR</v>
          </cell>
          <cell r="CB19">
            <v>7.8132373426818461E-2</v>
          </cell>
          <cell r="CC19">
            <v>6.7710119639235428E-2</v>
          </cell>
          <cell r="CD19">
            <v>7.5321772899691275E-2</v>
          </cell>
          <cell r="CE19">
            <v>6.811888629137329E-2</v>
          </cell>
          <cell r="CF19">
            <v>7.2127382289597211E-2</v>
          </cell>
          <cell r="CG19">
            <v>8.6183888602970618E-2</v>
          </cell>
          <cell r="CH19">
            <v>9.774694260316813E-2</v>
          </cell>
          <cell r="CI19">
            <v>0.11274208718560698</v>
          </cell>
          <cell r="CJ19">
            <v>0.10165151891922054</v>
          </cell>
          <cell r="CK19">
            <v>9.3435093547096712E-2</v>
          </cell>
          <cell r="CL19">
            <v>7.4436052364001692E-2</v>
          </cell>
          <cell r="CM19">
            <v>7.2393882231219633E-2</v>
          </cell>
          <cell r="CN19">
            <v>0.99999999999999989</v>
          </cell>
          <cell r="CO19">
            <v>8723.7029999999995</v>
          </cell>
        </row>
        <row r="20">
          <cell r="A20">
            <v>20</v>
          </cell>
          <cell r="B20" t="str">
            <v>12.</v>
          </cell>
          <cell r="C20" t="str">
            <v>Total Bundled Revenues (Accrual)</v>
          </cell>
          <cell r="D20">
            <v>528.34799999999996</v>
          </cell>
          <cell r="E20">
            <v>519.83819600000004</v>
          </cell>
          <cell r="F20">
            <v>645.6640000000001</v>
          </cell>
          <cell r="G20">
            <v>575.09041599999989</v>
          </cell>
          <cell r="H20">
            <v>620.37783999999988</v>
          </cell>
          <cell r="I20">
            <v>817.05550200000005</v>
          </cell>
          <cell r="J20">
            <v>907.58799999999997</v>
          </cell>
          <cell r="K20">
            <v>1005.348</v>
          </cell>
          <cell r="L20">
            <v>785.92100000000005</v>
          </cell>
          <cell r="M20">
            <v>801.26400000000001</v>
          </cell>
          <cell r="N20">
            <v>553.95699999999999</v>
          </cell>
          <cell r="O20">
            <v>739.72419100000002</v>
          </cell>
          <cell r="P20">
            <v>8500.1761450000013</v>
          </cell>
          <cell r="S20" t="str">
            <v>Total Bundled Rev (Accrual)</v>
          </cell>
          <cell r="T20">
            <v>802.13199999999995</v>
          </cell>
          <cell r="U20">
            <v>653.22899999999993</v>
          </cell>
          <cell r="V20">
            <v>717.60599999999999</v>
          </cell>
          <cell r="W20">
            <v>669.75117114285717</v>
          </cell>
          <cell r="X20">
            <v>708.91986773923543</v>
          </cell>
          <cell r="Y20">
            <v>846.78046269670654</v>
          </cell>
          <cell r="Z20">
            <v>960.16488884002774</v>
          </cell>
          <cell r="AA20">
            <v>1107.0602650554015</v>
          </cell>
          <cell r="AB20">
            <v>997.43887290512475</v>
          </cell>
          <cell r="AC20">
            <v>915.05419351487637</v>
          </cell>
          <cell r="AD20">
            <v>728.42823685613689</v>
          </cell>
          <cell r="AE20">
            <v>708.57012325513085</v>
          </cell>
          <cell r="AF20">
            <v>9815.1350820054959</v>
          </cell>
          <cell r="AI20">
            <v>797.53895033279684</v>
          </cell>
          <cell r="AJ20">
            <v>691.15342815694169</v>
          </cell>
          <cell r="AK20">
            <v>768.84964657947683</v>
          </cell>
          <cell r="AL20">
            <v>695.32592813843064</v>
          </cell>
          <cell r="AM20">
            <v>736.24279205311871</v>
          </cell>
          <cell r="AN20">
            <v>879.72507473347798</v>
          </cell>
          <cell r="AO20">
            <v>997.7553552112189</v>
          </cell>
          <cell r="AP20">
            <v>1150.8188210429362</v>
          </cell>
          <cell r="AQ20">
            <v>1037.6114553144043</v>
          </cell>
          <cell r="AR20">
            <v>953.74200428705137</v>
          </cell>
          <cell r="AS20">
            <v>759.80862305311871</v>
          </cell>
          <cell r="AT20">
            <v>738.96309958229392</v>
          </cell>
          <cell r="AU20">
            <v>10207.535178485266</v>
          </cell>
          <cell r="AV20">
            <v>10207.535178485266</v>
          </cell>
          <cell r="AX20">
            <v>705.08138295456092</v>
          </cell>
          <cell r="AY20">
            <v>611.02898454719195</v>
          </cell>
          <cell r="AZ20">
            <v>679.71798978366508</v>
          </cell>
          <cell r="BA20">
            <v>614.71777248174794</v>
          </cell>
          <cell r="BB20">
            <v>650.89120198396029</v>
          </cell>
          <cell r="BC20">
            <v>777.73978569204144</v>
          </cell>
          <cell r="BD20">
            <v>882.08698197008391</v>
          </cell>
          <cell r="BE20">
            <v>1017.4060157594827</v>
          </cell>
          <cell r="BF20">
            <v>917.32262051564089</v>
          </cell>
          <cell r="BG20">
            <v>843.17603683677476</v>
          </cell>
          <cell r="BH20">
            <v>671.72507938270041</v>
          </cell>
          <cell r="BI20">
            <v>653.29614809214991</v>
          </cell>
          <cell r="BJ20">
            <v>9024.1899999999987</v>
          </cell>
          <cell r="BM20">
            <v>681.60362046065643</v>
          </cell>
          <cell r="BN20">
            <v>590.68297382715696</v>
          </cell>
          <cell r="BO20">
            <v>657.08477621035547</v>
          </cell>
          <cell r="BP20">
            <v>594.24893269671202</v>
          </cell>
          <cell r="BQ20">
            <v>629.21786126190602</v>
          </cell>
          <cell r="BR20">
            <v>751.8426475574006</v>
          </cell>
          <cell r="BS20">
            <v>852.71529642808559</v>
          </cell>
          <cell r="BT20">
            <v>983.52848420734108</v>
          </cell>
          <cell r="BU20">
            <v>886.77766055016093</v>
          </cell>
          <cell r="BV20">
            <v>815.10000588208823</v>
          </cell>
          <cell r="BW20">
            <v>649.35801331599862</v>
          </cell>
          <cell r="BX20">
            <v>631.54272760213735</v>
          </cell>
          <cell r="BY20">
            <v>8723.7029999999977</v>
          </cell>
          <cell r="CB20">
            <v>0</v>
          </cell>
          <cell r="CC20">
            <v>0</v>
          </cell>
          <cell r="CD20">
            <v>0</v>
          </cell>
          <cell r="CE20">
            <v>0</v>
          </cell>
          <cell r="CF20">
            <v>0</v>
          </cell>
          <cell r="CG20">
            <v>0</v>
          </cell>
          <cell r="CH20">
            <v>0</v>
          </cell>
          <cell r="CI20">
            <v>0</v>
          </cell>
          <cell r="CJ20">
            <v>0</v>
          </cell>
          <cell r="CK20">
            <v>0</v>
          </cell>
          <cell r="CL20">
            <v>0</v>
          </cell>
          <cell r="CM20">
            <v>0</v>
          </cell>
          <cell r="CN20">
            <v>0</v>
          </cell>
        </row>
        <row r="21">
          <cell r="A21">
            <v>21</v>
          </cell>
          <cell r="C21" t="str">
            <v>Total Bundled Rev</v>
          </cell>
          <cell r="J21">
            <v>1057.402</v>
          </cell>
          <cell r="K21">
            <v>1171.893</v>
          </cell>
          <cell r="L21">
            <v>941.08699999999999</v>
          </cell>
          <cell r="M21">
            <v>987.61829999999998</v>
          </cell>
          <cell r="N21">
            <v>711.02006000000006</v>
          </cell>
          <cell r="O21">
            <v>739.72419100000002</v>
          </cell>
          <cell r="P21">
            <v>5608.7445509999998</v>
          </cell>
          <cell r="AF21">
            <v>0</v>
          </cell>
          <cell r="AU21">
            <v>0</v>
          </cell>
        </row>
        <row r="22">
          <cell r="A22">
            <v>22</v>
          </cell>
          <cell r="C22" t="str">
            <v>Other Non-Utility Revenues</v>
          </cell>
          <cell r="D22">
            <v>4.1607500000000002</v>
          </cell>
          <cell r="E22">
            <v>4.1607500000000002</v>
          </cell>
          <cell r="F22">
            <v>4.1607500000000002</v>
          </cell>
          <cell r="G22">
            <v>4.1607500000000002</v>
          </cell>
          <cell r="H22">
            <v>4.1607500000000002</v>
          </cell>
          <cell r="I22">
            <v>4.1607500000000002</v>
          </cell>
          <cell r="J22">
            <v>4.1607500000000002</v>
          </cell>
          <cell r="K22">
            <v>4.1607500000000002</v>
          </cell>
          <cell r="L22">
            <v>4.1607500000000002</v>
          </cell>
          <cell r="M22">
            <v>4.1607500000000002</v>
          </cell>
          <cell r="N22">
            <v>4.1607500000000002</v>
          </cell>
          <cell r="O22">
            <v>4.1607500000000002</v>
          </cell>
          <cell r="P22">
            <v>49.929000000000002</v>
          </cell>
          <cell r="Q22">
            <v>49.929000000000002</v>
          </cell>
          <cell r="S22" t="str">
            <v>Other Non-Utility Revenues</v>
          </cell>
          <cell r="T22">
            <v>4.4766666666666666</v>
          </cell>
          <cell r="U22">
            <v>4.4766666666666666</v>
          </cell>
          <cell r="V22">
            <v>4.4766666666666666</v>
          </cell>
          <cell r="W22">
            <v>4.4766666666666666</v>
          </cell>
          <cell r="X22">
            <v>4.4766666666666666</v>
          </cell>
          <cell r="Y22">
            <v>4.4766666666666666</v>
          </cell>
          <cell r="Z22">
            <v>4.4766666666666666</v>
          </cell>
          <cell r="AA22">
            <v>4.4766666666666666</v>
          </cell>
          <cell r="AB22">
            <v>4.4766666666666666</v>
          </cell>
          <cell r="AC22">
            <v>4.4766666666666666</v>
          </cell>
          <cell r="AD22">
            <v>4.4766666666666666</v>
          </cell>
          <cell r="AE22">
            <v>4.4766666666666666</v>
          </cell>
          <cell r="AF22">
            <v>53.72</v>
          </cell>
          <cell r="AG22">
            <v>53.72</v>
          </cell>
          <cell r="AI22">
            <v>3.7860833333333335</v>
          </cell>
          <cell r="AJ22">
            <v>3.7860833333333335</v>
          </cell>
          <cell r="AK22">
            <v>3.7860833333333335</v>
          </cell>
          <cell r="AL22">
            <v>3.7860833333333335</v>
          </cell>
          <cell r="AM22">
            <v>3.7860833333333335</v>
          </cell>
          <cell r="AN22">
            <v>3.7860833333333335</v>
          </cell>
          <cell r="AO22">
            <v>3.7860833333333335</v>
          </cell>
          <cell r="AP22">
            <v>3.7860833333333335</v>
          </cell>
          <cell r="AQ22">
            <v>3.7860833333333335</v>
          </cell>
          <cell r="AR22">
            <v>3.7860833333333335</v>
          </cell>
          <cell r="AS22">
            <v>3.7860833333333335</v>
          </cell>
          <cell r="AT22">
            <v>3.7860833333333335</v>
          </cell>
          <cell r="AU22">
            <v>45.432999999999993</v>
          </cell>
          <cell r="AV22">
            <v>45.433</v>
          </cell>
          <cell r="AX22">
            <v>2.9964166666666667</v>
          </cell>
          <cell r="AY22">
            <v>2.9964166666666667</v>
          </cell>
          <cell r="AZ22">
            <v>2.9964166666666667</v>
          </cell>
          <cell r="BA22">
            <v>2.9964166666666667</v>
          </cell>
          <cell r="BB22">
            <v>2.9964166666666667</v>
          </cell>
          <cell r="BC22">
            <v>2.9964166666666667</v>
          </cell>
          <cell r="BD22">
            <v>2.9964166666666667</v>
          </cell>
          <cell r="BE22">
            <v>2.9964166666666667</v>
          </cell>
          <cell r="BF22">
            <v>2.9964166666666667</v>
          </cell>
          <cell r="BG22">
            <v>2.9964166666666667</v>
          </cell>
          <cell r="BH22">
            <v>2.9964166666666667</v>
          </cell>
          <cell r="BI22">
            <v>2.9964166666666667</v>
          </cell>
          <cell r="BJ22">
            <v>35.957000000000008</v>
          </cell>
          <cell r="BK22">
            <v>35.957000000000001</v>
          </cell>
          <cell r="BM22">
            <v>3.4473333333333334</v>
          </cell>
          <cell r="BN22">
            <v>3.4473333333333334</v>
          </cell>
          <cell r="BO22">
            <v>3.4473333333333334</v>
          </cell>
          <cell r="BP22">
            <v>3.4473333333333334</v>
          </cell>
          <cell r="BQ22">
            <v>3.4473333333333334</v>
          </cell>
          <cell r="BR22">
            <v>3.4473333333333334</v>
          </cell>
          <cell r="BS22">
            <v>3.4473333333333334</v>
          </cell>
          <cell r="BT22">
            <v>3.4473333333333334</v>
          </cell>
          <cell r="BU22">
            <v>3.4473333333333334</v>
          </cell>
          <cell r="BV22">
            <v>3.4473333333333334</v>
          </cell>
          <cell r="BW22">
            <v>3.4473333333333334</v>
          </cell>
          <cell r="BX22">
            <v>3.4473333333333334</v>
          </cell>
          <cell r="BY22">
            <v>41.368000000000002</v>
          </cell>
          <cell r="BZ22">
            <v>41.368000000000002</v>
          </cell>
        </row>
        <row r="23">
          <cell r="A23">
            <v>23</v>
          </cell>
          <cell r="B23" t="str">
            <v>13.</v>
          </cell>
          <cell r="C23" t="str">
            <v>Other Operating Revenues (Accrual)</v>
          </cell>
          <cell r="D23">
            <v>19.404793272790219</v>
          </cell>
          <cell r="E23">
            <v>12.368450523564801</v>
          </cell>
          <cell r="F23">
            <v>13.840501932479329</v>
          </cell>
          <cell r="G23">
            <v>12.365582906040535</v>
          </cell>
          <cell r="H23">
            <v>15.814967153612818</v>
          </cell>
          <cell r="I23">
            <v>15.854871433294624</v>
          </cell>
          <cell r="J23">
            <v>14.999059339655814</v>
          </cell>
          <cell r="K23">
            <v>14.916451634831473</v>
          </cell>
          <cell r="L23">
            <v>18.597745689457412</v>
          </cell>
          <cell r="M23">
            <v>15.314272202820078</v>
          </cell>
          <cell r="N23">
            <v>20.308158815126838</v>
          </cell>
          <cell r="O23">
            <v>20.842021229658695</v>
          </cell>
          <cell r="P23">
            <v>194.62687613333262</v>
          </cell>
          <cell r="Q23">
            <v>191.62687613333264</v>
          </cell>
          <cell r="S23" t="str">
            <v>Other Oper Rev (Accrual)</v>
          </cell>
          <cell r="T23">
            <v>24.526824043747013</v>
          </cell>
          <cell r="U23">
            <v>15.633189461010138</v>
          </cell>
          <cell r="V23">
            <v>17.493799124933911</v>
          </cell>
          <cell r="W23">
            <v>15.629564915803513</v>
          </cell>
          <cell r="X23">
            <v>19.989438237314712</v>
          </cell>
          <cell r="Y23">
            <v>20.039875530440661</v>
          </cell>
          <cell r="Z23">
            <v>18.958165854892457</v>
          </cell>
          <cell r="AA23">
            <v>18.85375326917708</v>
          </cell>
          <cell r="AB23">
            <v>23.506750611731068</v>
          </cell>
          <cell r="AC23">
            <v>19.356581355767513</v>
          </cell>
          <cell r="AD23">
            <v>25.668639233045777</v>
          </cell>
          <cell r="AE23">
            <v>26.343418362136184</v>
          </cell>
          <cell r="AF23">
            <v>246.00000000000003</v>
          </cell>
          <cell r="AG23">
            <v>246</v>
          </cell>
          <cell r="AH23" t="str">
            <v>grc + trbaa</v>
          </cell>
          <cell r="AI23">
            <v>20.53872257321904</v>
          </cell>
          <cell r="AJ23">
            <v>13.091207434829627</v>
          </cell>
          <cell r="AK23">
            <v>14.649278942017828</v>
          </cell>
          <cell r="AL23">
            <v>13.08817224656717</v>
          </cell>
          <cell r="AM23">
            <v>16.739123076775734</v>
          </cell>
          <cell r="AN23">
            <v>16.781359184027547</v>
          </cell>
          <cell r="AO23">
            <v>15.875537260601</v>
          </cell>
          <cell r="AP23">
            <v>15.788102331099507</v>
          </cell>
          <cell r="AQ23">
            <v>19.684514739904877</v>
          </cell>
          <cell r="AR23">
            <v>16.209169753203689</v>
          </cell>
          <cell r="AS23">
            <v>21.494876756127763</v>
          </cell>
          <cell r="AT23">
            <v>22.059935701626237</v>
          </cell>
          <cell r="AU23">
            <v>206.00000000000003</v>
          </cell>
          <cell r="AV23">
            <v>206</v>
          </cell>
          <cell r="AW23" t="str">
            <v>grc + trbaa</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M23">
            <v>0</v>
          </cell>
          <cell r="BN23">
            <v>0</v>
          </cell>
          <cell r="BO23">
            <v>0</v>
          </cell>
          <cell r="BP23">
            <v>0</v>
          </cell>
          <cell r="BQ23">
            <v>0</v>
          </cell>
          <cell r="BR23">
            <v>0</v>
          </cell>
          <cell r="BS23">
            <v>0</v>
          </cell>
          <cell r="BT23">
            <v>0</v>
          </cell>
          <cell r="BU23">
            <v>0</v>
          </cell>
          <cell r="BV23">
            <v>0</v>
          </cell>
          <cell r="BW23">
            <v>0</v>
          </cell>
          <cell r="BX23">
            <v>0</v>
          </cell>
          <cell r="BY23">
            <v>0</v>
          </cell>
        </row>
        <row r="24">
          <cell r="A24">
            <v>24</v>
          </cell>
          <cell r="B24" t="str">
            <v>14.</v>
          </cell>
          <cell r="C24" t="str">
            <v>Total SCE Revenues</v>
          </cell>
          <cell r="D24">
            <v>551.91354327279021</v>
          </cell>
          <cell r="E24">
            <v>536.36739652356482</v>
          </cell>
          <cell r="F24">
            <v>663.66525193247946</v>
          </cell>
          <cell r="G24">
            <v>591.61674890604047</v>
          </cell>
          <cell r="H24">
            <v>640.35355715361266</v>
          </cell>
          <cell r="I24">
            <v>837.0711234332947</v>
          </cell>
          <cell r="J24">
            <v>1076.5618093396558</v>
          </cell>
          <cell r="K24">
            <v>1190.9702016348315</v>
          </cell>
          <cell r="L24">
            <v>963.84549568945738</v>
          </cell>
          <cell r="M24">
            <v>1007.0933222028201</v>
          </cell>
          <cell r="N24">
            <v>735.4889688151269</v>
          </cell>
          <cell r="O24">
            <v>764.72696222965874</v>
          </cell>
          <cell r="P24">
            <v>14353.476572133333</v>
          </cell>
          <cell r="S24" t="str">
            <v>Total SCE Revenues</v>
          </cell>
          <cell r="T24">
            <v>831.13549071041371</v>
          </cell>
          <cell r="U24">
            <v>673.33885612767676</v>
          </cell>
          <cell r="V24">
            <v>739.57646579160064</v>
          </cell>
          <cell r="W24">
            <v>689.85740272532735</v>
          </cell>
          <cell r="X24">
            <v>733.38597264321686</v>
          </cell>
          <cell r="Y24">
            <v>871.29700489381389</v>
          </cell>
          <cell r="Z24">
            <v>983.59972136158694</v>
          </cell>
          <cell r="AA24">
            <v>1130.3906849912453</v>
          </cell>
          <cell r="AB24">
            <v>1025.4222901835226</v>
          </cell>
          <cell r="AC24">
            <v>938.88744153731056</v>
          </cell>
          <cell r="AD24">
            <v>758.5735427558493</v>
          </cell>
          <cell r="AE24">
            <v>739.3902082839337</v>
          </cell>
          <cell r="AF24">
            <v>10114.855082005495</v>
          </cell>
          <cell r="AI24">
            <v>821.86375623934919</v>
          </cell>
          <cell r="AJ24">
            <v>708.03071892510457</v>
          </cell>
          <cell r="AK24">
            <v>787.28500885482799</v>
          </cell>
          <cell r="AL24">
            <v>712.20018371833112</v>
          </cell>
          <cell r="AM24">
            <v>756.76799846322774</v>
          </cell>
          <cell r="AN24">
            <v>900.29251725083884</v>
          </cell>
          <cell r="AO24">
            <v>1017.4169758051532</v>
          </cell>
          <cell r="AP24">
            <v>1170.3930067073691</v>
          </cell>
          <cell r="AQ24">
            <v>1061.0820533876426</v>
          </cell>
          <cell r="AR24">
            <v>973.73725737358836</v>
          </cell>
          <cell r="AS24">
            <v>785.08958314257973</v>
          </cell>
          <cell r="AT24">
            <v>764.80911861725349</v>
          </cell>
          <cell r="AU24">
            <v>10458.968178485266</v>
          </cell>
          <cell r="AX24">
            <v>708.07779962122754</v>
          </cell>
          <cell r="AY24">
            <v>614.02540121385857</v>
          </cell>
          <cell r="AZ24">
            <v>682.71440645033169</v>
          </cell>
          <cell r="BA24">
            <v>617.71418914841456</v>
          </cell>
          <cell r="BB24">
            <v>653.88761865062691</v>
          </cell>
          <cell r="BC24">
            <v>780.73620235870806</v>
          </cell>
          <cell r="BD24">
            <v>885.08339863675053</v>
          </cell>
          <cell r="BE24">
            <v>1020.4024324261493</v>
          </cell>
          <cell r="BF24">
            <v>920.31903718230751</v>
          </cell>
          <cell r="BG24">
            <v>846.17245350344137</v>
          </cell>
          <cell r="BH24">
            <v>674.72149604936703</v>
          </cell>
          <cell r="BI24">
            <v>656.29256475881652</v>
          </cell>
          <cell r="BJ24">
            <v>9060.146999999999</v>
          </cell>
          <cell r="BM24">
            <v>685.05095379398972</v>
          </cell>
          <cell r="BN24">
            <v>594.13030716049025</v>
          </cell>
          <cell r="BO24">
            <v>660.53210954368876</v>
          </cell>
          <cell r="BP24">
            <v>597.69626603004531</v>
          </cell>
          <cell r="BQ24">
            <v>632.66519459523931</v>
          </cell>
          <cell r="BR24">
            <v>755.28998089073389</v>
          </cell>
          <cell r="BS24">
            <v>856.16262976141888</v>
          </cell>
          <cell r="BT24">
            <v>986.97581754067437</v>
          </cell>
          <cell r="BU24">
            <v>890.22499388349422</v>
          </cell>
          <cell r="BV24">
            <v>818.54733921542152</v>
          </cell>
          <cell r="BW24">
            <v>652.80534664933191</v>
          </cell>
          <cell r="BX24">
            <v>634.99006093547064</v>
          </cell>
          <cell r="BY24">
            <v>8765.0709999999981</v>
          </cell>
          <cell r="CB24">
            <v>0</v>
          </cell>
          <cell r="CC24">
            <v>0</v>
          </cell>
          <cell r="CD24">
            <v>0</v>
          </cell>
          <cell r="CE24">
            <v>0</v>
          </cell>
          <cell r="CF24">
            <v>0</v>
          </cell>
          <cell r="CG24">
            <v>0</v>
          </cell>
          <cell r="CH24">
            <v>0</v>
          </cell>
          <cell r="CI24">
            <v>0</v>
          </cell>
          <cell r="CJ24">
            <v>0</v>
          </cell>
          <cell r="CK24">
            <v>0</v>
          </cell>
          <cell r="CL24">
            <v>0</v>
          </cell>
          <cell r="CM24">
            <v>0</v>
          </cell>
          <cell r="CN24">
            <v>0</v>
          </cell>
        </row>
        <row r="25">
          <cell r="A25">
            <v>25</v>
          </cell>
          <cell r="C25" t="str">
            <v>Booked Revenues ($Millions)</v>
          </cell>
          <cell r="S25" t="str">
            <v>Booked Revenues ($Millions)</v>
          </cell>
        </row>
        <row r="26">
          <cell r="A26">
            <v>26</v>
          </cell>
          <cell r="B26" t="str">
            <v>12.</v>
          </cell>
          <cell r="C26" t="str">
            <v>Total Revenues (Recorded net of CDWR Rev. Req)</v>
          </cell>
          <cell r="D26">
            <v>521.48500000000001</v>
          </cell>
          <cell r="E26">
            <v>551.29558699999995</v>
          </cell>
          <cell r="F26">
            <v>420.28117900000001</v>
          </cell>
          <cell r="G26">
            <v>418.29572300000001</v>
          </cell>
          <cell r="H26">
            <v>478.48519499999998</v>
          </cell>
          <cell r="I26">
            <v>674.18866600000001</v>
          </cell>
          <cell r="J26">
            <v>931.09799999999996</v>
          </cell>
          <cell r="K26">
            <v>1012</v>
          </cell>
          <cell r="L26">
            <v>763.06200000000001</v>
          </cell>
          <cell r="M26">
            <v>778.56953699999997</v>
          </cell>
          <cell r="N26">
            <v>554.90283199999999</v>
          </cell>
          <cell r="O26">
            <v>642.15290700000003</v>
          </cell>
          <cell r="P26">
            <v>7745.8166259999998</v>
          </cell>
          <cell r="S26" t="str">
            <v>Total Revenues (Rcrd net of CDWR Rev. Req)</v>
          </cell>
          <cell r="T26">
            <v>802.13199999999995</v>
          </cell>
          <cell r="U26">
            <v>653.22899999999993</v>
          </cell>
          <cell r="V26">
            <v>717.60599999999999</v>
          </cell>
          <cell r="W26">
            <v>669.75117114285717</v>
          </cell>
          <cell r="X26">
            <v>708.91986773923543</v>
          </cell>
          <cell r="Y26">
            <v>846.78046269670654</v>
          </cell>
          <cell r="Z26">
            <v>960.16488884002774</v>
          </cell>
          <cell r="AA26">
            <v>1107.0602650554015</v>
          </cell>
          <cell r="AB26">
            <v>997.43887290512475</v>
          </cell>
          <cell r="AC26">
            <v>915.05419351487637</v>
          </cell>
          <cell r="AD26">
            <v>728.42823685613689</v>
          </cell>
          <cell r="AE26">
            <v>708.57012325513085</v>
          </cell>
          <cell r="AF26">
            <v>9815.1350820054959</v>
          </cell>
          <cell r="AI26">
            <v>797.53895033279684</v>
          </cell>
          <cell r="AJ26">
            <v>691.15342815694169</v>
          </cell>
          <cell r="AK26">
            <v>768.84964657947683</v>
          </cell>
          <cell r="AL26">
            <v>695.32592813843064</v>
          </cell>
          <cell r="AM26">
            <v>736.24279205311871</v>
          </cell>
          <cell r="AN26">
            <v>879.72507473347798</v>
          </cell>
          <cell r="AO26">
            <v>997.7553552112189</v>
          </cell>
          <cell r="AP26">
            <v>1150.8188210429362</v>
          </cell>
          <cell r="AQ26">
            <v>1037.6114553144043</v>
          </cell>
          <cell r="AR26">
            <v>953.74200428705137</v>
          </cell>
          <cell r="AS26">
            <v>759.80862305311871</v>
          </cell>
          <cell r="AT26">
            <v>738.96309958229392</v>
          </cell>
          <cell r="AU26">
            <v>10207.535178485266</v>
          </cell>
          <cell r="AX26">
            <v>705.08138295456092</v>
          </cell>
          <cell r="AY26">
            <v>611.02898454719195</v>
          </cell>
          <cell r="AZ26">
            <v>679.71798978366508</v>
          </cell>
          <cell r="BA26">
            <v>614.71777248174794</v>
          </cell>
          <cell r="BB26">
            <v>650.89120198396029</v>
          </cell>
          <cell r="BC26">
            <v>777.73978569204144</v>
          </cell>
          <cell r="BD26">
            <v>882.08698197008391</v>
          </cell>
          <cell r="BE26">
            <v>1017.4060157594827</v>
          </cell>
          <cell r="BF26">
            <v>917.32262051564089</v>
          </cell>
          <cell r="BG26">
            <v>843.17603683677476</v>
          </cell>
          <cell r="BH26">
            <v>671.72507938270041</v>
          </cell>
          <cell r="BI26">
            <v>653.29614809214991</v>
          </cell>
          <cell r="BJ26">
            <v>9024.1899999999987</v>
          </cell>
          <cell r="BM26">
            <v>681.60362046065643</v>
          </cell>
          <cell r="BN26">
            <v>590.68297382715696</v>
          </cell>
          <cell r="BO26">
            <v>657.08477621035547</v>
          </cell>
          <cell r="BP26">
            <v>594.24893269671202</v>
          </cell>
          <cell r="BQ26">
            <v>629.21786126190602</v>
          </cell>
          <cell r="BR26">
            <v>751.8426475574006</v>
          </cell>
          <cell r="BS26">
            <v>852.71529642808559</v>
          </cell>
          <cell r="BT26">
            <v>983.52848420734108</v>
          </cell>
          <cell r="BU26">
            <v>886.77766055016093</v>
          </cell>
          <cell r="BV26">
            <v>815.10000588208823</v>
          </cell>
          <cell r="BW26">
            <v>649.35801331599862</v>
          </cell>
          <cell r="BX26">
            <v>631.54272760213735</v>
          </cell>
          <cell r="BY26">
            <v>8723.7029999999977</v>
          </cell>
          <cell r="CB26">
            <v>7.8132373426818461E-2</v>
          </cell>
          <cell r="CC26">
            <v>6.7710119639235428E-2</v>
          </cell>
          <cell r="CD26">
            <v>7.5321772899691275E-2</v>
          </cell>
          <cell r="CE26">
            <v>6.811888629137329E-2</v>
          </cell>
          <cell r="CF26">
            <v>7.2127382289597211E-2</v>
          </cell>
          <cell r="CG26">
            <v>8.6183888602970618E-2</v>
          </cell>
          <cell r="CH26">
            <v>9.774694260316813E-2</v>
          </cell>
          <cell r="CI26">
            <v>0.11274208718560698</v>
          </cell>
          <cell r="CJ26">
            <v>0.10165151891922054</v>
          </cell>
          <cell r="CK26">
            <v>9.3435093547096712E-2</v>
          </cell>
          <cell r="CL26">
            <v>7.4436052364001692E-2</v>
          </cell>
          <cell r="CM26">
            <v>7.2393882231219633E-2</v>
          </cell>
          <cell r="CN26">
            <v>0.99999999999999989</v>
          </cell>
        </row>
        <row r="27">
          <cell r="A27">
            <v>27</v>
          </cell>
          <cell r="C27" t="str">
            <v xml:space="preserve">Unbilled Gen &amp; Non-Gen Revenues </v>
          </cell>
          <cell r="P27">
            <v>0</v>
          </cell>
          <cell r="S27" t="str">
            <v xml:space="preserve">Unbilled Gen &amp; Non-Gen Revenues </v>
          </cell>
          <cell r="T27">
            <v>38.575554000000004</v>
          </cell>
          <cell r="U27">
            <v>-33.012359999999987</v>
          </cell>
          <cell r="V27">
            <v>19.699523999999975</v>
          </cell>
          <cell r="W27">
            <v>-18.393935999999986</v>
          </cell>
          <cell r="X27">
            <v>-37.093542000000014</v>
          </cell>
          <cell r="Y27">
            <v>-55.946789999999922</v>
          </cell>
          <cell r="Z27">
            <v>-65.202714000000157</v>
          </cell>
          <cell r="AA27">
            <v>48.631914000000165</v>
          </cell>
          <cell r="AB27">
            <v>9.0057239999999883</v>
          </cell>
          <cell r="AC27">
            <v>108.42235199999996</v>
          </cell>
          <cell r="AD27">
            <v>8.9089379999999654</v>
          </cell>
          <cell r="AE27">
            <v>-21.336271999999997</v>
          </cell>
          <cell r="AF27">
            <v>2.2583919999999829</v>
          </cell>
          <cell r="AG27">
            <v>2258.3919999999925</v>
          </cell>
          <cell r="AH27" t="str">
            <v>Base Case 4-26-02</v>
          </cell>
          <cell r="AI27">
            <v>38.189140000000016</v>
          </cell>
          <cell r="AJ27">
            <v>-33.942800000000048</v>
          </cell>
          <cell r="AK27">
            <v>32.219390000000011</v>
          </cell>
          <cell r="AL27">
            <v>-17.977780000000028</v>
          </cell>
          <cell r="AM27">
            <v>-35.955559999999942</v>
          </cell>
          <cell r="AN27">
            <v>-76.920360000000045</v>
          </cell>
          <cell r="AO27">
            <v>-66.414980000000043</v>
          </cell>
          <cell r="AP27">
            <v>49.060200000000073</v>
          </cell>
          <cell r="AQ27">
            <v>9.6350299999999702</v>
          </cell>
          <cell r="AR27">
            <v>110.37958000000002</v>
          </cell>
          <cell r="AS27">
            <v>9.0992999999999888</v>
          </cell>
          <cell r="AT27">
            <v>-22.73428999999998</v>
          </cell>
          <cell r="AU27">
            <v>-5.3631300000000017</v>
          </cell>
          <cell r="AV27">
            <v>-5363.1300000000047</v>
          </cell>
          <cell r="AW27" t="str">
            <v>Base Case 4-26-02</v>
          </cell>
        </row>
        <row r="28">
          <cell r="A28">
            <v>28</v>
          </cell>
          <cell r="B28" t="str">
            <v>13.</v>
          </cell>
          <cell r="C28" t="str">
            <v>Other Operating Revenues</v>
          </cell>
          <cell r="D28">
            <v>48.629999999999995</v>
          </cell>
          <cell r="E28">
            <v>27.417999999999996</v>
          </cell>
          <cell r="F28">
            <v>-52.635999999999996</v>
          </cell>
          <cell r="G28">
            <v>-1.3450000000000006</v>
          </cell>
          <cell r="H28">
            <v>30.282000000000004</v>
          </cell>
          <cell r="I28">
            <v>2.0989999999999984</v>
          </cell>
          <cell r="J28">
            <v>17.422999999999995</v>
          </cell>
          <cell r="K28">
            <v>11.092000000000002</v>
          </cell>
          <cell r="L28">
            <v>9.3600000000000012</v>
          </cell>
          <cell r="M28">
            <v>13.258326</v>
          </cell>
          <cell r="N28">
            <v>15.378002</v>
          </cell>
          <cell r="O28">
            <v>116.492375</v>
          </cell>
          <cell r="P28">
            <v>237.45170299999995</v>
          </cell>
          <cell r="S28" t="str">
            <v>Other Operating Revenues</v>
          </cell>
          <cell r="T28">
            <v>29.003490710413679</v>
          </cell>
          <cell r="U28">
            <v>20.109856127676807</v>
          </cell>
          <cell r="V28">
            <v>21.970465791600578</v>
          </cell>
          <cell r="W28">
            <v>20.10623158247018</v>
          </cell>
          <cell r="X28">
            <v>24.466104903981378</v>
          </cell>
          <cell r="Y28">
            <v>24.516542197107327</v>
          </cell>
          <cell r="Z28">
            <v>23.434832521559123</v>
          </cell>
          <cell r="AA28">
            <v>23.330419935843747</v>
          </cell>
          <cell r="AB28">
            <v>27.983417278397734</v>
          </cell>
          <cell r="AC28">
            <v>23.83324802243418</v>
          </cell>
          <cell r="AD28">
            <v>30.145305899712444</v>
          </cell>
          <cell r="AE28">
            <v>30.820085028802851</v>
          </cell>
          <cell r="AF28">
            <v>299.72000000000003</v>
          </cell>
          <cell r="AI28">
            <v>24.324805906552374</v>
          </cell>
          <cell r="AJ28">
            <v>16.877290768162961</v>
          </cell>
          <cell r="AK28">
            <v>18.43536227535116</v>
          </cell>
          <cell r="AL28">
            <v>16.874255579900503</v>
          </cell>
          <cell r="AM28">
            <v>20.525206410109067</v>
          </cell>
          <cell r="AN28">
            <v>20.567442517360881</v>
          </cell>
          <cell r="AO28">
            <v>19.661620593934334</v>
          </cell>
          <cell r="AP28">
            <v>19.574185664432839</v>
          </cell>
          <cell r="AQ28">
            <v>23.470598073238211</v>
          </cell>
          <cell r="AR28">
            <v>19.995253086537023</v>
          </cell>
          <cell r="AS28">
            <v>25.280960089461097</v>
          </cell>
          <cell r="AT28">
            <v>25.846019034959571</v>
          </cell>
          <cell r="AU28">
            <v>251.43300000000002</v>
          </cell>
          <cell r="AX28">
            <v>2.9964166666666667</v>
          </cell>
          <cell r="AY28">
            <v>2.9964166666666667</v>
          </cell>
          <cell r="AZ28">
            <v>2.9964166666666667</v>
          </cell>
          <cell r="BA28">
            <v>2.9964166666666667</v>
          </cell>
          <cell r="BB28">
            <v>2.9964166666666667</v>
          </cell>
          <cell r="BC28">
            <v>2.9964166666666667</v>
          </cell>
          <cell r="BD28">
            <v>2.9964166666666667</v>
          </cell>
          <cell r="BE28">
            <v>2.9964166666666667</v>
          </cell>
          <cell r="BF28">
            <v>2.9964166666666667</v>
          </cell>
          <cell r="BG28">
            <v>2.9964166666666667</v>
          </cell>
          <cell r="BH28">
            <v>2.9964166666666667</v>
          </cell>
          <cell r="BI28">
            <v>2.9964166666666667</v>
          </cell>
          <cell r="BJ28">
            <v>35.957000000000008</v>
          </cell>
          <cell r="BM28">
            <v>3.4473333333333334</v>
          </cell>
          <cell r="BN28">
            <v>3.4473333333333334</v>
          </cell>
          <cell r="BO28">
            <v>3.4473333333333334</v>
          </cell>
          <cell r="BP28">
            <v>3.4473333333333334</v>
          </cell>
          <cell r="BQ28">
            <v>3.4473333333333334</v>
          </cell>
          <cell r="BR28">
            <v>3.4473333333333334</v>
          </cell>
          <cell r="BS28">
            <v>3.4473333333333334</v>
          </cell>
          <cell r="BT28">
            <v>3.4473333333333334</v>
          </cell>
          <cell r="BU28">
            <v>3.4473333333333334</v>
          </cell>
          <cell r="BV28">
            <v>3.4473333333333334</v>
          </cell>
          <cell r="BW28">
            <v>3.4473333333333334</v>
          </cell>
          <cell r="BX28">
            <v>3.4473333333333334</v>
          </cell>
          <cell r="BY28">
            <v>41.368000000000002</v>
          </cell>
        </row>
        <row r="29">
          <cell r="A29">
            <v>29</v>
          </cell>
          <cell r="B29" t="str">
            <v>14.</v>
          </cell>
          <cell r="C29" t="str">
            <v>Total SCE Revenues</v>
          </cell>
          <cell r="D29">
            <v>570.11500000000001</v>
          </cell>
          <cell r="E29">
            <v>578.71358699999996</v>
          </cell>
          <cell r="F29">
            <v>367.64517899999998</v>
          </cell>
          <cell r="G29">
            <v>416.95072299999998</v>
          </cell>
          <cell r="H29">
            <v>508.76719499999996</v>
          </cell>
          <cell r="I29">
            <v>676.28766600000006</v>
          </cell>
          <cell r="J29">
            <v>948.52099999999996</v>
          </cell>
          <cell r="K29">
            <v>1023.092</v>
          </cell>
          <cell r="L29">
            <v>772.42200000000003</v>
          </cell>
          <cell r="M29">
            <v>791.82786299999998</v>
          </cell>
          <cell r="N29">
            <v>570.28083400000003</v>
          </cell>
          <cell r="O29">
            <v>758.64528200000007</v>
          </cell>
          <cell r="P29">
            <v>7983.2683289999995</v>
          </cell>
          <cell r="S29" t="str">
            <v>Total SCE Revenues</v>
          </cell>
          <cell r="T29">
            <v>869.7110447104136</v>
          </cell>
          <cell r="U29">
            <v>640.32649612767682</v>
          </cell>
          <cell r="V29">
            <v>759.27598979160052</v>
          </cell>
          <cell r="W29">
            <v>671.46346672532741</v>
          </cell>
          <cell r="X29">
            <v>696.2924306432169</v>
          </cell>
          <cell r="Y29">
            <v>815.35021489381393</v>
          </cell>
          <cell r="Z29">
            <v>918.3970073615867</v>
          </cell>
          <cell r="AA29">
            <v>1179.0225989912453</v>
          </cell>
          <cell r="AB29">
            <v>1034.4280141835225</v>
          </cell>
          <cell r="AC29">
            <v>1047.3097935373105</v>
          </cell>
          <cell r="AD29">
            <v>767.48248075584922</v>
          </cell>
          <cell r="AE29">
            <v>718.05393628393369</v>
          </cell>
          <cell r="AF29">
            <v>10117.113474005495</v>
          </cell>
          <cell r="AI29">
            <v>860.05289623934925</v>
          </cell>
          <cell r="AJ29">
            <v>674.08791892510465</v>
          </cell>
          <cell r="AK29">
            <v>819.50439885482797</v>
          </cell>
          <cell r="AL29">
            <v>694.22240371833107</v>
          </cell>
          <cell r="AM29">
            <v>720.81243846322775</v>
          </cell>
          <cell r="AN29">
            <v>823.37215725083877</v>
          </cell>
          <cell r="AO29">
            <v>951.00199580515323</v>
          </cell>
          <cell r="AP29">
            <v>1219.4532067073692</v>
          </cell>
          <cell r="AQ29">
            <v>1070.7170833876426</v>
          </cell>
          <cell r="AR29">
            <v>1084.1168373735884</v>
          </cell>
          <cell r="AS29">
            <v>794.18888314257981</v>
          </cell>
          <cell r="AT29">
            <v>742.0748286172535</v>
          </cell>
          <cell r="AU29">
            <v>10453.605048485268</v>
          </cell>
          <cell r="AX29">
            <v>708.07779962122754</v>
          </cell>
          <cell r="AY29">
            <v>614.02540121385857</v>
          </cell>
          <cell r="AZ29">
            <v>682.71440645033169</v>
          </cell>
          <cell r="BA29">
            <v>617.71418914841456</v>
          </cell>
          <cell r="BB29">
            <v>653.88761865062691</v>
          </cell>
          <cell r="BC29">
            <v>780.73620235870806</v>
          </cell>
          <cell r="BD29">
            <v>885.08339863675053</v>
          </cell>
          <cell r="BE29">
            <v>1020.4024324261493</v>
          </cell>
          <cell r="BF29">
            <v>920.31903718230751</v>
          </cell>
          <cell r="BG29">
            <v>846.17245350344137</v>
          </cell>
          <cell r="BH29">
            <v>674.72149604936703</v>
          </cell>
          <cell r="BI29">
            <v>656.29256475881652</v>
          </cell>
          <cell r="BJ29">
            <v>9060.146999999999</v>
          </cell>
          <cell r="BM29">
            <v>685.05095379398972</v>
          </cell>
          <cell r="BN29">
            <v>594.13030716049025</v>
          </cell>
          <cell r="BO29">
            <v>660.53210954368876</v>
          </cell>
          <cell r="BP29">
            <v>597.69626603004531</v>
          </cell>
          <cell r="BQ29">
            <v>632.66519459523931</v>
          </cell>
          <cell r="BR29">
            <v>755.28998089073389</v>
          </cell>
          <cell r="BS29">
            <v>856.16262976141888</v>
          </cell>
          <cell r="BT29">
            <v>986.97581754067437</v>
          </cell>
          <cell r="BU29">
            <v>890.22499388349422</v>
          </cell>
          <cell r="BV29">
            <v>818.54733921542152</v>
          </cell>
          <cell r="BW29">
            <v>652.80534664933191</v>
          </cell>
          <cell r="BX29">
            <v>634.99006093547064</v>
          </cell>
          <cell r="BY29">
            <v>8765.0709999999981</v>
          </cell>
          <cell r="CB29">
            <v>7.8132373426818461E-2</v>
          </cell>
          <cell r="CC29">
            <v>6.7710119639235428E-2</v>
          </cell>
          <cell r="CD29">
            <v>7.5321772899691275E-2</v>
          </cell>
          <cell r="CE29">
            <v>6.811888629137329E-2</v>
          </cell>
          <cell r="CF29">
            <v>7.2127382289597211E-2</v>
          </cell>
          <cell r="CG29">
            <v>8.6183888602970618E-2</v>
          </cell>
          <cell r="CH29">
            <v>9.774694260316813E-2</v>
          </cell>
          <cell r="CI29">
            <v>0.11274208718560698</v>
          </cell>
          <cell r="CJ29">
            <v>0.10165151891922054</v>
          </cell>
          <cell r="CK29">
            <v>9.3435093547096712E-2</v>
          </cell>
          <cell r="CL29">
            <v>7.4436052364001692E-2</v>
          </cell>
          <cell r="CM29">
            <v>7.2393882231219633E-2</v>
          </cell>
          <cell r="CN29">
            <v>0.99999999999999989</v>
          </cell>
        </row>
        <row r="30">
          <cell r="A30">
            <v>30</v>
          </cell>
          <cell r="C30" t="str">
            <v>Forecast vs Recorded (Variance) - Accrual</v>
          </cell>
          <cell r="S30" t="str">
            <v>Forecast vs Recorded (Variance) - Accrual</v>
          </cell>
          <cell r="T30">
            <v>38.575553999999897</v>
          </cell>
          <cell r="U30">
            <v>-33.012359999999944</v>
          </cell>
          <cell r="V30">
            <v>19.699523999999883</v>
          </cell>
          <cell r="W30">
            <v>-18.39393599999994</v>
          </cell>
          <cell r="X30">
            <v>-37.093541999999957</v>
          </cell>
          <cell r="Y30">
            <v>-55.946789999999964</v>
          </cell>
          <cell r="Z30">
            <v>-65.202714000000242</v>
          </cell>
          <cell r="AA30">
            <v>48.631914000000052</v>
          </cell>
          <cell r="AB30">
            <v>9.0057239999998728</v>
          </cell>
          <cell r="AC30">
            <v>108.42235199999993</v>
          </cell>
          <cell r="AD30">
            <v>8.908937999999921</v>
          </cell>
          <cell r="AE30">
            <v>-21.336272000000008</v>
          </cell>
          <cell r="AF30">
            <v>2.2583919999995032</v>
          </cell>
        </row>
        <row r="31">
          <cell r="A31">
            <v>31</v>
          </cell>
          <cell r="C31" t="str">
            <v>Forecast Cash Revenues ($Millions)</v>
          </cell>
          <cell r="S31" t="str">
            <v>Forecast Cash Revenues ($Millions)</v>
          </cell>
          <cell r="T31" t="str">
            <v>Denotes adjustments to Revenue Forecast as of:</v>
          </cell>
          <cell r="Y31">
            <v>37347</v>
          </cell>
          <cell r="Z31">
            <v>-137.12565170398375</v>
          </cell>
          <cell r="AA31" t="str">
            <v>&lt;---Diff</v>
          </cell>
        </row>
        <row r="32">
          <cell r="A32">
            <v>32</v>
          </cell>
          <cell r="C32" t="str">
            <v>Adjusted Bundled Revenues</v>
          </cell>
          <cell r="S32" t="str">
            <v>Adjusted Bundled Revenues</v>
          </cell>
          <cell r="T32">
            <v>731.39150928958634</v>
          </cell>
          <cell r="U32">
            <v>659.72314387232313</v>
          </cell>
          <cell r="V32">
            <v>674.91953420839934</v>
          </cell>
          <cell r="W32">
            <v>696</v>
          </cell>
          <cell r="X32">
            <v>720</v>
          </cell>
          <cell r="Y32">
            <v>650</v>
          </cell>
          <cell r="Z32">
            <v>854</v>
          </cell>
        </row>
        <row r="33">
          <cell r="A33">
            <v>33</v>
          </cell>
          <cell r="B33" t="str">
            <v>15.</v>
          </cell>
          <cell r="C33" t="str">
            <v>Total Bundled Revenues (Cash) [1]</v>
          </cell>
          <cell r="D33">
            <v>600</v>
          </cell>
          <cell r="E33">
            <v>528.34799999999996</v>
          </cell>
          <cell r="F33">
            <v>521.11466659999996</v>
          </cell>
          <cell r="G33">
            <v>626.79012940000007</v>
          </cell>
          <cell r="H33">
            <v>585.67645359999983</v>
          </cell>
          <cell r="I33">
            <v>613.58472639999979</v>
          </cell>
          <cell r="J33">
            <v>787.55385270000011</v>
          </cell>
          <cell r="K33">
            <v>1021.3500253</v>
          </cell>
          <cell r="L33">
            <v>1154.7193500000001</v>
          </cell>
          <cell r="M33">
            <v>975.7079</v>
          </cell>
          <cell r="N33">
            <v>980.63860499999998</v>
          </cell>
          <cell r="O33">
            <v>752.50979600000005</v>
          </cell>
          <cell r="P33">
            <v>9147.9935050000004</v>
          </cell>
          <cell r="S33" t="str">
            <v>Total Bundled Revenues (Cash) [1]</v>
          </cell>
          <cell r="T33">
            <v>739.36126375000003</v>
          </cell>
          <cell r="U33">
            <v>794.20934314999988</v>
          </cell>
          <cell r="V33">
            <v>675.56444999999997</v>
          </cell>
          <cell r="W33">
            <v>707.94944999999996</v>
          </cell>
          <cell r="X33">
            <v>676.92939547142862</v>
          </cell>
          <cell r="Y33">
            <v>703.04456324977866</v>
          </cell>
          <cell r="Z33">
            <v>826.1013734530859</v>
          </cell>
          <cell r="AA33">
            <v>943.15722491852955</v>
          </cell>
          <cell r="AB33">
            <v>1085.0259586230954</v>
          </cell>
          <cell r="AC33">
            <v>1013.8820817276662</v>
          </cell>
          <cell r="AD33">
            <v>927.41189542341363</v>
          </cell>
          <cell r="AE33">
            <v>756.42213035494785</v>
          </cell>
          <cell r="AF33">
            <v>9849.0591301219447</v>
          </cell>
          <cell r="AI33">
            <v>711.54884029528171</v>
          </cell>
          <cell r="AJ33">
            <v>784.19362627114697</v>
          </cell>
          <cell r="AK33">
            <v>707.11125648331995</v>
          </cell>
          <cell r="AL33">
            <v>757.1952138160965</v>
          </cell>
          <cell r="AM33">
            <v>706.35448590458748</v>
          </cell>
          <cell r="AN33">
            <v>730.10526246591553</v>
          </cell>
          <cell r="AO33">
            <v>858.20273233142404</v>
          </cell>
          <cell r="AP33">
            <v>980.0508131395577</v>
          </cell>
          <cell r="AQ33">
            <v>1127.8593011681787</v>
          </cell>
          <cell r="AR33">
            <v>1054.5925601736842</v>
          </cell>
          <cell r="AS33">
            <v>966.32242194115429</v>
          </cell>
          <cell r="AT33">
            <v>788.89863023820863</v>
          </cell>
          <cell r="AU33">
            <v>10172.435144228555</v>
          </cell>
          <cell r="AV33">
            <v>-35.100034256711297</v>
          </cell>
          <cell r="AX33">
            <v>742.08992810291761</v>
          </cell>
          <cell r="AY33">
            <v>710.16364044872091</v>
          </cell>
          <cell r="AZ33">
            <v>625.13684430829733</v>
          </cell>
          <cell r="BA33">
            <v>669.41463899819405</v>
          </cell>
          <cell r="BB33">
            <v>624.46780507703556</v>
          </cell>
          <cell r="BC33">
            <v>645.46518755862837</v>
          </cell>
          <cell r="BD33">
            <v>758.71249813582926</v>
          </cell>
          <cell r="BE33">
            <v>866.43490252837751</v>
          </cell>
          <cell r="BF33">
            <v>997.10816069107284</v>
          </cell>
          <cell r="BG33">
            <v>932.33512980221712</v>
          </cell>
          <cell r="BH33">
            <v>854.29802438860463</v>
          </cell>
          <cell r="BI33">
            <v>697.44272300081161</v>
          </cell>
          <cell r="BJ33">
            <v>9123.0694830407065</v>
          </cell>
          <cell r="BM33">
            <v>656.06048778573245</v>
          </cell>
          <cell r="BN33">
            <v>677.35749960538044</v>
          </cell>
          <cell r="BO33">
            <v>604.32107082218181</v>
          </cell>
          <cell r="BP33">
            <v>647.1245058528757</v>
          </cell>
          <cell r="BQ33">
            <v>603.67430922375854</v>
          </cell>
          <cell r="BR33">
            <v>623.97252197712692</v>
          </cell>
          <cell r="BS33">
            <v>733.44892961307642</v>
          </cell>
          <cell r="BT33">
            <v>837.58439909748279</v>
          </cell>
          <cell r="BU33">
            <v>963.90650604045277</v>
          </cell>
          <cell r="BV33">
            <v>901.29028409873786</v>
          </cell>
          <cell r="BW33">
            <v>825.85165408229909</v>
          </cell>
          <cell r="BX33">
            <v>674.21931220091199</v>
          </cell>
          <cell r="BY33">
            <v>8748.8114804000161</v>
          </cell>
          <cell r="CN33">
            <v>0</v>
          </cell>
        </row>
        <row r="34">
          <cell r="A34">
            <v>34</v>
          </cell>
          <cell r="B34" t="str">
            <v>16.</v>
          </cell>
          <cell r="C34" t="str">
            <v>OOR &amp; Other Non-Utility Revenues (Cash) [2]</v>
          </cell>
          <cell r="D34">
            <v>23.565543272790219</v>
          </cell>
          <cell r="E34">
            <v>16.529200523564803</v>
          </cell>
          <cell r="F34">
            <v>18.001251932479327</v>
          </cell>
          <cell r="G34">
            <v>16.526332906040537</v>
          </cell>
          <cell r="H34">
            <v>19.97571715361282</v>
          </cell>
          <cell r="I34">
            <v>20.015621433294626</v>
          </cell>
          <cell r="J34">
            <v>19.159809339655816</v>
          </cell>
          <cell r="K34">
            <v>19.077201634831475</v>
          </cell>
          <cell r="L34">
            <v>22.758495689457412</v>
          </cell>
          <cell r="M34">
            <v>19.475022202820078</v>
          </cell>
          <cell r="N34">
            <v>24.468908815126838</v>
          </cell>
          <cell r="O34">
            <v>25.002771229658695</v>
          </cell>
          <cell r="P34">
            <v>244.55587613333265</v>
          </cell>
          <cell r="S34" t="str">
            <v>OOR &amp; Other Non-Utility Revenues (Cash) [2]</v>
          </cell>
          <cell r="T34">
            <v>29.003490710413679</v>
          </cell>
          <cell r="U34">
            <v>20.109856127676807</v>
          </cell>
          <cell r="V34">
            <v>21.970465791600578</v>
          </cell>
          <cell r="W34">
            <v>20.10623158247018</v>
          </cell>
          <cell r="X34">
            <v>24.466104903981378</v>
          </cell>
          <cell r="Y34">
            <v>24.516542197107327</v>
          </cell>
          <cell r="Z34">
            <v>23.434832521559123</v>
          </cell>
          <cell r="AA34">
            <v>23.330419935843747</v>
          </cell>
          <cell r="AB34">
            <v>27.983417278397734</v>
          </cell>
          <cell r="AC34">
            <v>23.83324802243418</v>
          </cell>
          <cell r="AD34">
            <v>30.145305899712444</v>
          </cell>
          <cell r="AE34">
            <v>30.820085028802851</v>
          </cell>
          <cell r="AF34">
            <v>299.72000000000003</v>
          </cell>
          <cell r="AI34">
            <v>24.324805906552374</v>
          </cell>
          <cell r="AJ34">
            <v>16.877290768162961</v>
          </cell>
          <cell r="AK34">
            <v>18.43536227535116</v>
          </cell>
          <cell r="AL34">
            <v>16.874255579900503</v>
          </cell>
          <cell r="AM34">
            <v>20.525206410109067</v>
          </cell>
          <cell r="AN34">
            <v>20.567442517360881</v>
          </cell>
          <cell r="AO34">
            <v>19.661620593934334</v>
          </cell>
          <cell r="AP34">
            <v>19.574185664432839</v>
          </cell>
          <cell r="AQ34">
            <v>23.470598073238211</v>
          </cell>
          <cell r="AR34">
            <v>19.995253086537023</v>
          </cell>
          <cell r="AS34">
            <v>25.280960089461097</v>
          </cell>
          <cell r="AT34">
            <v>25.846019034959571</v>
          </cell>
          <cell r="AU34">
            <v>251.43300000000002</v>
          </cell>
          <cell r="AX34">
            <v>2.9964166666666667</v>
          </cell>
          <cell r="AY34">
            <v>2.9964166666666667</v>
          </cell>
          <cell r="AZ34">
            <v>2.9964166666666667</v>
          </cell>
          <cell r="BA34">
            <v>2.9964166666666667</v>
          </cell>
          <cell r="BB34">
            <v>2.9964166666666667</v>
          </cell>
          <cell r="BC34">
            <v>2.9964166666666667</v>
          </cell>
          <cell r="BD34">
            <v>2.9964166666666667</v>
          </cell>
          <cell r="BE34">
            <v>2.9964166666666667</v>
          </cell>
          <cell r="BF34">
            <v>2.9964166666666667</v>
          </cell>
          <cell r="BG34">
            <v>2.9964166666666667</v>
          </cell>
          <cell r="BH34">
            <v>2.9964166666666667</v>
          </cell>
          <cell r="BI34">
            <v>2.9964166666666667</v>
          </cell>
          <cell r="BJ34">
            <v>35.957000000000008</v>
          </cell>
          <cell r="BM34">
            <v>3.4473333333333334</v>
          </cell>
          <cell r="BN34">
            <v>3.4473333333333334</v>
          </cell>
          <cell r="BO34">
            <v>3.4473333333333334</v>
          </cell>
          <cell r="BP34">
            <v>3.4473333333333334</v>
          </cell>
          <cell r="BQ34">
            <v>3.4473333333333334</v>
          </cell>
          <cell r="BR34">
            <v>3.4473333333333334</v>
          </cell>
          <cell r="BS34">
            <v>3.4473333333333334</v>
          </cell>
          <cell r="BT34">
            <v>3.4473333333333334</v>
          </cell>
          <cell r="BU34">
            <v>3.4473333333333334</v>
          </cell>
          <cell r="BV34">
            <v>3.4473333333333334</v>
          </cell>
          <cell r="BW34">
            <v>3.4473333333333334</v>
          </cell>
          <cell r="BX34">
            <v>3.4473333333333334</v>
          </cell>
          <cell r="BY34">
            <v>41.368000000000002</v>
          </cell>
          <cell r="CN34">
            <v>0</v>
          </cell>
        </row>
        <row r="35">
          <cell r="A35">
            <v>35</v>
          </cell>
          <cell r="C35" t="str">
            <v xml:space="preserve">Total Retail Revenues </v>
          </cell>
          <cell r="D35">
            <v>623.56554327279025</v>
          </cell>
          <cell r="E35">
            <v>544.87720052356474</v>
          </cell>
          <cell r="F35">
            <v>539.11591853247933</v>
          </cell>
          <cell r="G35">
            <v>643.31646230604065</v>
          </cell>
          <cell r="H35">
            <v>605.65217075361261</v>
          </cell>
          <cell r="I35">
            <v>633.60034783329445</v>
          </cell>
          <cell r="J35">
            <v>806.7136620396559</v>
          </cell>
          <cell r="K35">
            <v>1040.4272269348314</v>
          </cell>
          <cell r="L35">
            <v>1177.4778456894576</v>
          </cell>
          <cell r="M35">
            <v>995.18292220282012</v>
          </cell>
          <cell r="N35">
            <v>1005.1075138151268</v>
          </cell>
          <cell r="O35">
            <v>777.51256722965877</v>
          </cell>
          <cell r="P35">
            <v>9392.5493811333326</v>
          </cell>
          <cell r="S35" t="str">
            <v xml:space="preserve">Total Retail Revenues </v>
          </cell>
          <cell r="T35">
            <v>760.39499999999998</v>
          </cell>
          <cell r="U35">
            <v>679.83299999999997</v>
          </cell>
          <cell r="V35">
            <v>696.88999999999987</v>
          </cell>
          <cell r="W35">
            <v>716.10623158247017</v>
          </cell>
          <cell r="X35">
            <v>744.46610490398143</v>
          </cell>
          <cell r="Y35">
            <v>674.51654219710736</v>
          </cell>
          <cell r="Z35">
            <v>877.43483252155909</v>
          </cell>
          <cell r="AA35">
            <v>966.48764485437334</v>
          </cell>
          <cell r="AB35">
            <v>1113.0093759014933</v>
          </cell>
          <cell r="AC35">
            <v>1037.7153297501004</v>
          </cell>
          <cell r="AD35">
            <v>957.55720132312604</v>
          </cell>
          <cell r="AE35">
            <v>787.2422153837507</v>
          </cell>
          <cell r="AF35">
            <v>10148.779130121944</v>
          </cell>
          <cell r="AI35">
            <v>735.87364620183405</v>
          </cell>
          <cell r="AJ35">
            <v>801.07091703930996</v>
          </cell>
          <cell r="AK35">
            <v>725.54661875867112</v>
          </cell>
          <cell r="AL35">
            <v>774.06946939599698</v>
          </cell>
          <cell r="AM35">
            <v>726.87969231469651</v>
          </cell>
          <cell r="AN35">
            <v>750.67270498327639</v>
          </cell>
          <cell r="AO35">
            <v>877.86435292535839</v>
          </cell>
          <cell r="AP35">
            <v>999.62499880399059</v>
          </cell>
          <cell r="AQ35">
            <v>1151.329899241417</v>
          </cell>
          <cell r="AR35">
            <v>1074.5878132602213</v>
          </cell>
          <cell r="AS35">
            <v>991.60338203061542</v>
          </cell>
          <cell r="AT35">
            <v>814.74464927316819</v>
          </cell>
          <cell r="AU35">
            <v>10423.868144228556</v>
          </cell>
          <cell r="AX35">
            <v>745.08634476958423</v>
          </cell>
          <cell r="AY35">
            <v>713.16005711538753</v>
          </cell>
          <cell r="AZ35">
            <v>628.13326097496395</v>
          </cell>
          <cell r="BA35">
            <v>672.41105566486067</v>
          </cell>
          <cell r="BB35">
            <v>627.46422174370218</v>
          </cell>
          <cell r="BC35">
            <v>648.46160422529499</v>
          </cell>
          <cell r="BD35">
            <v>761.70891480249588</v>
          </cell>
          <cell r="BE35">
            <v>869.43131919504413</v>
          </cell>
          <cell r="BF35">
            <v>1000.1045773577395</v>
          </cell>
          <cell r="BG35">
            <v>935.33154646888374</v>
          </cell>
          <cell r="BH35">
            <v>857.29444105527125</v>
          </cell>
          <cell r="BI35">
            <v>700.43913966747823</v>
          </cell>
          <cell r="BJ35">
            <v>9159.0264830407068</v>
          </cell>
          <cell r="BM35">
            <v>659.50782111906574</v>
          </cell>
          <cell r="BN35">
            <v>680.80483293871373</v>
          </cell>
          <cell r="BO35">
            <v>607.7684041555151</v>
          </cell>
          <cell r="BP35">
            <v>650.57183918620899</v>
          </cell>
          <cell r="BQ35">
            <v>607.12164255709183</v>
          </cell>
          <cell r="BR35">
            <v>627.41985531046021</v>
          </cell>
          <cell r="BS35">
            <v>736.89626294640971</v>
          </cell>
          <cell r="BT35">
            <v>841.03173243081608</v>
          </cell>
          <cell r="BU35">
            <v>967.35383937378606</v>
          </cell>
          <cell r="BV35">
            <v>904.73761743207115</v>
          </cell>
          <cell r="BW35">
            <v>829.29898741563238</v>
          </cell>
          <cell r="BX35">
            <v>677.66664553424528</v>
          </cell>
          <cell r="BY35">
            <v>8790.1794804000165</v>
          </cell>
          <cell r="CB35">
            <v>0</v>
          </cell>
          <cell r="CC35">
            <v>0</v>
          </cell>
          <cell r="CD35">
            <v>0</v>
          </cell>
          <cell r="CE35">
            <v>0</v>
          </cell>
          <cell r="CF35">
            <v>0</v>
          </cell>
          <cell r="CG35">
            <v>0</v>
          </cell>
          <cell r="CH35">
            <v>0</v>
          </cell>
          <cell r="CI35">
            <v>0</v>
          </cell>
          <cell r="CJ35">
            <v>0</v>
          </cell>
          <cell r="CK35">
            <v>0</v>
          </cell>
          <cell r="CL35">
            <v>0</v>
          </cell>
          <cell r="CM35">
            <v>0</v>
          </cell>
          <cell r="CN35">
            <v>0</v>
          </cell>
        </row>
        <row r="36">
          <cell r="A36">
            <v>36</v>
          </cell>
          <cell r="B36" t="str">
            <v>17.</v>
          </cell>
          <cell r="C36" t="str">
            <v>Pass Throughs [3]</v>
          </cell>
          <cell r="D36">
            <v>69.250229309999995</v>
          </cell>
          <cell r="E36">
            <v>54.492845549999998</v>
          </cell>
          <cell r="F36">
            <v>132.61886166555558</v>
          </cell>
          <cell r="G36">
            <v>79.834568445555561</v>
          </cell>
          <cell r="H36">
            <v>69.585882955555562</v>
          </cell>
          <cell r="I36">
            <v>69.646072645555549</v>
          </cell>
          <cell r="J36">
            <v>58.289894125555563</v>
          </cell>
          <cell r="K36">
            <v>86.054087135555562</v>
          </cell>
          <cell r="L36">
            <v>85.151498165043847</v>
          </cell>
          <cell r="M36">
            <v>69.697138784077822</v>
          </cell>
          <cell r="N36">
            <v>73.55158300974945</v>
          </cell>
          <cell r="O36">
            <v>82.326153578297351</v>
          </cell>
          <cell r="P36">
            <v>930.49881537050214</v>
          </cell>
          <cell r="S36" t="str">
            <v>Pass Throughs [3]</v>
          </cell>
          <cell r="T36">
            <v>88.949194691815023</v>
          </cell>
          <cell r="U36">
            <v>98.941154028079495</v>
          </cell>
          <cell r="V36">
            <v>95.166111580676684</v>
          </cell>
          <cell r="W36">
            <v>91.64623618119937</v>
          </cell>
          <cell r="X36">
            <v>83.875904534686782</v>
          </cell>
          <cell r="Y36">
            <v>85.713340920513517</v>
          </cell>
          <cell r="Z36">
            <v>84.382662515822105</v>
          </cell>
          <cell r="AA36">
            <v>97.86359068895807</v>
          </cell>
          <cell r="AB36">
            <v>92.370696228169365</v>
          </cell>
          <cell r="AC36">
            <v>91.184694900042516</v>
          </cell>
          <cell r="AD36">
            <v>88.535384059695971</v>
          </cell>
          <cell r="AE36">
            <v>95.136074330234635</v>
          </cell>
          <cell r="AF36">
            <v>1093.7650446598934</v>
          </cell>
          <cell r="AI36">
            <v>87.649185786642377</v>
          </cell>
          <cell r="AJ36">
            <v>84.540640631980182</v>
          </cell>
          <cell r="AK36">
            <v>85.517408338047204</v>
          </cell>
          <cell r="AL36">
            <v>83.714075321996546</v>
          </cell>
          <cell r="AM36">
            <v>93.165515199505663</v>
          </cell>
          <cell r="AN36">
            <v>84.255374043451098</v>
          </cell>
          <cell r="AO36">
            <v>87.788888296630219</v>
          </cell>
          <cell r="AP36">
            <v>91.956422001444921</v>
          </cell>
          <cell r="AQ36">
            <v>99.813109970287485</v>
          </cell>
          <cell r="AR36">
            <v>99.616346074595427</v>
          </cell>
          <cell r="AS36">
            <v>87.478349304420092</v>
          </cell>
          <cell r="AT36">
            <v>116.07946897689737</v>
          </cell>
          <cell r="AU36">
            <v>1101.5747839458986</v>
          </cell>
          <cell r="AX36">
            <v>217.93475418609907</v>
          </cell>
          <cell r="AY36">
            <v>93.973570394692416</v>
          </cell>
          <cell r="AZ36">
            <v>97.031199528449889</v>
          </cell>
          <cell r="BA36">
            <v>104.94356199731763</v>
          </cell>
          <cell r="BB36">
            <v>95.330939873454156</v>
          </cell>
          <cell r="BC36">
            <v>95.881842303888419</v>
          </cell>
          <cell r="BD36">
            <v>96.458404863525487</v>
          </cell>
          <cell r="BE36">
            <v>101.00427043165044</v>
          </cell>
          <cell r="BF36">
            <v>113.14765847247423</v>
          </cell>
          <cell r="BG36">
            <v>113.5233526950953</v>
          </cell>
          <cell r="BH36">
            <v>101.35014549374786</v>
          </cell>
          <cell r="BI36">
            <v>128.3272720888049</v>
          </cell>
          <cell r="BJ36">
            <v>1358.9069723291998</v>
          </cell>
          <cell r="BM36">
            <v>99.376585978489629</v>
          </cell>
          <cell r="BN36">
            <v>235.17119246545172</v>
          </cell>
          <cell r="BO36">
            <v>101.3142356436866</v>
          </cell>
          <cell r="BP36">
            <v>108.68202253069539</v>
          </cell>
          <cell r="BQ36">
            <v>99.401011267235234</v>
          </cell>
          <cell r="BR36">
            <v>98.034399654038992</v>
          </cell>
          <cell r="BS36">
            <v>98.327631189628107</v>
          </cell>
          <cell r="BT36">
            <v>102.78012190376231</v>
          </cell>
          <cell r="BU36">
            <v>124.63512167328622</v>
          </cell>
          <cell r="BV36">
            <v>105.66527385627244</v>
          </cell>
          <cell r="BW36">
            <v>102.92719102732248</v>
          </cell>
          <cell r="BX36">
            <v>130.83818194270714</v>
          </cell>
          <cell r="BY36">
            <v>1407.1529691325763</v>
          </cell>
          <cell r="CB36">
            <v>1</v>
          </cell>
          <cell r="CN36">
            <v>1</v>
          </cell>
        </row>
        <row r="37">
          <cell r="A37">
            <v>37</v>
          </cell>
          <cell r="C37" t="str">
            <v>Total SCE Revenues</v>
          </cell>
          <cell r="D37">
            <v>692.81577258279026</v>
          </cell>
          <cell r="E37">
            <v>599.37004607356471</v>
          </cell>
          <cell r="F37">
            <v>671.73478019803497</v>
          </cell>
          <cell r="G37">
            <v>723.15103075159618</v>
          </cell>
          <cell r="H37">
            <v>675.23805370916818</v>
          </cell>
          <cell r="I37">
            <v>703.24642047885004</v>
          </cell>
          <cell r="J37">
            <v>865.00355616521142</v>
          </cell>
          <cell r="K37">
            <v>1126.481314070387</v>
          </cell>
          <cell r="L37">
            <v>1262.6293438545015</v>
          </cell>
          <cell r="M37">
            <v>1064.8800609868979</v>
          </cell>
          <cell r="N37">
            <v>1078.6590968248763</v>
          </cell>
          <cell r="O37">
            <v>859.83872080795618</v>
          </cell>
          <cell r="P37">
            <v>10323.048196503834</v>
          </cell>
          <cell r="S37" t="str">
            <v>Total SCE Cash Receipts</v>
          </cell>
          <cell r="T37">
            <v>849.34419469181501</v>
          </cell>
          <cell r="U37">
            <v>778.77415402807947</v>
          </cell>
          <cell r="V37">
            <v>792.05611158067654</v>
          </cell>
          <cell r="W37">
            <v>807.75246776366953</v>
          </cell>
          <cell r="X37">
            <v>828.34200943866824</v>
          </cell>
          <cell r="Y37">
            <v>760.22988311762083</v>
          </cell>
          <cell r="Z37">
            <v>961.81749503738115</v>
          </cell>
          <cell r="AA37">
            <v>1064.3512355433313</v>
          </cell>
          <cell r="AB37">
            <v>1205.3800721296627</v>
          </cell>
          <cell r="AC37">
            <v>1128.900024650143</v>
          </cell>
          <cell r="AD37">
            <v>1046.0925853828221</v>
          </cell>
          <cell r="AE37">
            <v>882.3782897139854</v>
          </cell>
          <cell r="AF37">
            <v>11242.544174781837</v>
          </cell>
          <cell r="AI37">
            <v>823.52283198847647</v>
          </cell>
          <cell r="AJ37">
            <v>885.61155767129014</v>
          </cell>
          <cell r="AK37">
            <v>811.06402709671829</v>
          </cell>
          <cell r="AL37">
            <v>857.78354471799355</v>
          </cell>
          <cell r="AM37">
            <v>820.04520751420216</v>
          </cell>
          <cell r="AN37">
            <v>834.92807902672746</v>
          </cell>
          <cell r="AO37">
            <v>965.65324122198865</v>
          </cell>
          <cell r="AP37">
            <v>1091.5814208054355</v>
          </cell>
          <cell r="AQ37">
            <v>1251.1430092117046</v>
          </cell>
          <cell r="AR37">
            <v>1174.2041593348167</v>
          </cell>
          <cell r="AS37">
            <v>1079.0817313350356</v>
          </cell>
          <cell r="AT37">
            <v>930.82411825006557</v>
          </cell>
          <cell r="AU37">
            <v>11525.442928174454</v>
          </cell>
          <cell r="AX37">
            <v>963.02109895568333</v>
          </cell>
          <cell r="AY37">
            <v>807.13362751007992</v>
          </cell>
          <cell r="AZ37">
            <v>725.16446050341381</v>
          </cell>
          <cell r="BA37">
            <v>777.35461766217827</v>
          </cell>
          <cell r="BB37">
            <v>722.79516161715628</v>
          </cell>
          <cell r="BC37">
            <v>744.34344652918344</v>
          </cell>
          <cell r="BD37">
            <v>858.1673196660214</v>
          </cell>
          <cell r="BE37">
            <v>970.43558962669454</v>
          </cell>
          <cell r="BF37">
            <v>1113.2522358302137</v>
          </cell>
          <cell r="BG37">
            <v>1048.8548991639791</v>
          </cell>
          <cell r="BH37">
            <v>958.6445865490191</v>
          </cell>
          <cell r="BI37">
            <v>828.76641175628311</v>
          </cell>
          <cell r="BJ37">
            <v>10517.933455369906</v>
          </cell>
          <cell r="BM37">
            <v>758.88440709755537</v>
          </cell>
          <cell r="BN37">
            <v>915.97602540416551</v>
          </cell>
          <cell r="BO37">
            <v>709.08263979920173</v>
          </cell>
          <cell r="BP37">
            <v>759.25386171690434</v>
          </cell>
          <cell r="BQ37">
            <v>706.52265382432711</v>
          </cell>
          <cell r="BR37">
            <v>725.45425496449923</v>
          </cell>
          <cell r="BS37">
            <v>835.22389413603787</v>
          </cell>
          <cell r="BT37">
            <v>943.81185433457836</v>
          </cell>
          <cell r="BU37">
            <v>1091.9889610470723</v>
          </cell>
          <cell r="BV37">
            <v>1010.4028912883435</v>
          </cell>
          <cell r="BW37">
            <v>932.22617844295485</v>
          </cell>
          <cell r="BX37">
            <v>808.50482747695241</v>
          </cell>
          <cell r="BY37">
            <v>10197.332449532592</v>
          </cell>
          <cell r="CB37">
            <v>1</v>
          </cell>
          <cell r="CC37">
            <v>0</v>
          </cell>
          <cell r="CD37">
            <v>0</v>
          </cell>
          <cell r="CE37">
            <v>0</v>
          </cell>
          <cell r="CF37">
            <v>0</v>
          </cell>
          <cell r="CG37">
            <v>0</v>
          </cell>
          <cell r="CH37">
            <v>0</v>
          </cell>
          <cell r="CI37">
            <v>0</v>
          </cell>
          <cell r="CJ37">
            <v>0</v>
          </cell>
          <cell r="CK37">
            <v>0</v>
          </cell>
          <cell r="CL37">
            <v>0</v>
          </cell>
          <cell r="CM37">
            <v>0</v>
          </cell>
          <cell r="CN37">
            <v>1</v>
          </cell>
        </row>
        <row r="38">
          <cell r="A38">
            <v>38</v>
          </cell>
          <cell r="C38" t="str">
            <v>Recorded Cash Revenues ($Millions)</v>
          </cell>
          <cell r="S38" t="str">
            <v>Recorded Cash Revenues ($Millions)</v>
          </cell>
        </row>
        <row r="39">
          <cell r="A39">
            <v>39</v>
          </cell>
          <cell r="B39" t="str">
            <v>18.</v>
          </cell>
          <cell r="C39" t="str">
            <v>Total Revenues including OOR &amp; Pass Throughs</v>
          </cell>
          <cell r="D39">
            <v>699.82299999999998</v>
          </cell>
          <cell r="E39">
            <v>582.83199999999999</v>
          </cell>
          <cell r="F39">
            <v>703.57899999999995</v>
          </cell>
          <cell r="G39">
            <v>664.245</v>
          </cell>
          <cell r="H39">
            <v>681.41800000000001</v>
          </cell>
          <cell r="I39">
            <v>670.84799999999996</v>
          </cell>
          <cell r="J39">
            <v>971.84699999999998</v>
          </cell>
          <cell r="K39">
            <v>1185.951</v>
          </cell>
          <cell r="L39">
            <v>1015.91</v>
          </cell>
          <cell r="M39">
            <v>1148.498</v>
          </cell>
          <cell r="N39">
            <v>936.07500000000005</v>
          </cell>
          <cell r="O39">
            <v>764.08699999999999</v>
          </cell>
          <cell r="P39">
            <v>10025.112999999999</v>
          </cell>
          <cell r="S39" t="str">
            <v>Total Revenues including OOR &amp; Pass Throughs</v>
          </cell>
          <cell r="T39">
            <v>976</v>
          </cell>
          <cell r="U39">
            <v>817</v>
          </cell>
          <cell r="V39">
            <v>848</v>
          </cell>
          <cell r="AF39">
            <v>2641</v>
          </cell>
          <cell r="AU39">
            <v>0</v>
          </cell>
          <cell r="BJ39">
            <v>0</v>
          </cell>
          <cell r="BY39">
            <v>0</v>
          </cell>
          <cell r="CN39">
            <v>0</v>
          </cell>
        </row>
        <row r="40">
          <cell r="A40">
            <v>40</v>
          </cell>
          <cell r="B40" t="str">
            <v>19.</v>
          </cell>
          <cell r="C40" t="str">
            <v>Total Pass Throughs</v>
          </cell>
          <cell r="P40">
            <v>0</v>
          </cell>
          <cell r="S40" t="str">
            <v>Total Pass Throughs</v>
          </cell>
          <cell r="AF40">
            <v>0</v>
          </cell>
          <cell r="AU40">
            <v>0</v>
          </cell>
          <cell r="BJ40">
            <v>0</v>
          </cell>
          <cell r="BY40">
            <v>0</v>
          </cell>
          <cell r="CN40">
            <v>0</v>
          </cell>
        </row>
        <row r="41">
          <cell r="A41">
            <v>41</v>
          </cell>
          <cell r="B41" t="str">
            <v>20.</v>
          </cell>
          <cell r="C41" t="str">
            <v>Miscellaneous Receipts</v>
          </cell>
          <cell r="D41">
            <v>84.783000000000001</v>
          </cell>
          <cell r="E41">
            <v>86.08</v>
          </cell>
          <cell r="F41">
            <v>168.446</v>
          </cell>
          <cell r="G41">
            <v>110.333</v>
          </cell>
          <cell r="H41">
            <v>110.48</v>
          </cell>
          <cell r="I41">
            <v>80.438999999999993</v>
          </cell>
          <cell r="J41">
            <v>52.475999999999999</v>
          </cell>
          <cell r="K41">
            <v>106.35899999999999</v>
          </cell>
          <cell r="L41">
            <v>94.81</v>
          </cell>
          <cell r="M41">
            <v>97.233999999999995</v>
          </cell>
          <cell r="N41">
            <v>132.05099999999999</v>
          </cell>
          <cell r="O41">
            <v>56.268999999999998</v>
          </cell>
          <cell r="P41">
            <v>1179.76</v>
          </cell>
          <cell r="S41" t="str">
            <v>Miscellaneous Receipts</v>
          </cell>
          <cell r="T41">
            <v>23</v>
          </cell>
          <cell r="U41">
            <v>16.030999999999999</v>
          </cell>
          <cell r="V41">
            <v>40</v>
          </cell>
          <cell r="AF41">
            <v>79.031000000000006</v>
          </cell>
          <cell r="AU41">
            <v>0</v>
          </cell>
          <cell r="BJ41">
            <v>0</v>
          </cell>
          <cell r="BY41">
            <v>0</v>
          </cell>
          <cell r="CN41">
            <v>0</v>
          </cell>
        </row>
        <row r="42">
          <cell r="A42">
            <v>42</v>
          </cell>
          <cell r="C42" t="str">
            <v>Total SCE Revenues</v>
          </cell>
          <cell r="D42">
            <v>784.60599999999999</v>
          </cell>
          <cell r="E42">
            <v>668.91200000000003</v>
          </cell>
          <cell r="F42">
            <v>872.02499999999998</v>
          </cell>
          <cell r="G42">
            <v>774.57799999999997</v>
          </cell>
          <cell r="H42">
            <v>791.89800000000002</v>
          </cell>
          <cell r="I42">
            <v>751.28699999999992</v>
          </cell>
          <cell r="J42">
            <v>1024.3229999999999</v>
          </cell>
          <cell r="K42">
            <v>1292.31</v>
          </cell>
          <cell r="L42">
            <v>1110.72</v>
          </cell>
          <cell r="M42">
            <v>1245.732</v>
          </cell>
          <cell r="N42">
            <v>1068.126</v>
          </cell>
          <cell r="O42">
            <v>820.35599999999999</v>
          </cell>
          <cell r="P42">
            <v>11204.873</v>
          </cell>
          <cell r="S42" t="str">
            <v>Total SCE Revenues</v>
          </cell>
          <cell r="T42">
            <v>999</v>
          </cell>
          <cell r="U42">
            <v>833.03099999999995</v>
          </cell>
          <cell r="V42">
            <v>888</v>
          </cell>
          <cell r="W42">
            <v>0</v>
          </cell>
          <cell r="X42">
            <v>0</v>
          </cell>
          <cell r="Y42">
            <v>0</v>
          </cell>
          <cell r="Z42">
            <v>0</v>
          </cell>
          <cell r="AA42">
            <v>0</v>
          </cell>
          <cell r="AB42">
            <v>0</v>
          </cell>
          <cell r="AC42">
            <v>0</v>
          </cell>
          <cell r="AD42">
            <v>0</v>
          </cell>
          <cell r="AE42">
            <v>0</v>
          </cell>
          <cell r="AF42">
            <v>2720.0309999999999</v>
          </cell>
          <cell r="AI42">
            <v>0</v>
          </cell>
          <cell r="AJ42">
            <v>0</v>
          </cell>
          <cell r="AK42">
            <v>0</v>
          </cell>
          <cell r="AL42">
            <v>0</v>
          </cell>
          <cell r="AM42">
            <v>0</v>
          </cell>
          <cell r="AN42">
            <v>0</v>
          </cell>
          <cell r="AO42">
            <v>0</v>
          </cell>
          <cell r="AP42">
            <v>0</v>
          </cell>
          <cell r="AQ42">
            <v>0</v>
          </cell>
          <cell r="AR42">
            <v>0</v>
          </cell>
          <cell r="AS42">
            <v>0</v>
          </cell>
          <cell r="AT42">
            <v>0</v>
          </cell>
          <cell r="AU42">
            <v>0</v>
          </cell>
          <cell r="AX42">
            <v>0</v>
          </cell>
          <cell r="AY42">
            <v>0</v>
          </cell>
          <cell r="AZ42">
            <v>0</v>
          </cell>
          <cell r="BA42">
            <v>0</v>
          </cell>
          <cell r="BB42">
            <v>0</v>
          </cell>
          <cell r="BC42">
            <v>0</v>
          </cell>
          <cell r="BD42">
            <v>0</v>
          </cell>
          <cell r="BE42">
            <v>0</v>
          </cell>
          <cell r="BF42">
            <v>0</v>
          </cell>
          <cell r="BG42">
            <v>0</v>
          </cell>
          <cell r="BH42">
            <v>0</v>
          </cell>
          <cell r="BI42">
            <v>0</v>
          </cell>
          <cell r="BJ42">
            <v>0</v>
          </cell>
          <cell r="BM42">
            <v>0</v>
          </cell>
          <cell r="BN42">
            <v>0</v>
          </cell>
          <cell r="BO42">
            <v>0</v>
          </cell>
          <cell r="BP42">
            <v>0</v>
          </cell>
          <cell r="BQ42">
            <v>0</v>
          </cell>
          <cell r="BR42">
            <v>0</v>
          </cell>
          <cell r="BS42">
            <v>0</v>
          </cell>
          <cell r="BT42">
            <v>0</v>
          </cell>
          <cell r="BU42">
            <v>0</v>
          </cell>
          <cell r="BV42">
            <v>0</v>
          </cell>
          <cell r="BW42">
            <v>0</v>
          </cell>
          <cell r="BX42">
            <v>0</v>
          </cell>
          <cell r="BY42">
            <v>0</v>
          </cell>
          <cell r="CB42">
            <v>0</v>
          </cell>
          <cell r="CC42">
            <v>0</v>
          </cell>
          <cell r="CD42">
            <v>0</v>
          </cell>
          <cell r="CE42">
            <v>0</v>
          </cell>
          <cell r="CF42">
            <v>0</v>
          </cell>
          <cell r="CG42">
            <v>0</v>
          </cell>
          <cell r="CH42">
            <v>0</v>
          </cell>
          <cell r="CI42">
            <v>0</v>
          </cell>
          <cell r="CJ42">
            <v>0</v>
          </cell>
          <cell r="CK42">
            <v>0</v>
          </cell>
          <cell r="CL42">
            <v>0</v>
          </cell>
          <cell r="CM42">
            <v>0</v>
          </cell>
          <cell r="CN42">
            <v>0</v>
          </cell>
        </row>
        <row r="43">
          <cell r="A43">
            <v>43</v>
          </cell>
          <cell r="B43" t="str">
            <v>21.</v>
          </cell>
          <cell r="C43" t="str">
            <v>Forecast vs Recorded (Variance) - Cash</v>
          </cell>
          <cell r="D43">
            <v>91.790227417209735</v>
          </cell>
          <cell r="E43">
            <v>69.541953926435326</v>
          </cell>
          <cell r="F43">
            <v>200.29021980196501</v>
          </cell>
          <cell r="G43">
            <v>51.426969248403793</v>
          </cell>
          <cell r="H43">
            <v>116.65994629083184</v>
          </cell>
          <cell r="I43">
            <v>48.04057952114988</v>
          </cell>
          <cell r="J43">
            <v>159.31944383478844</v>
          </cell>
          <cell r="K43">
            <v>165.8286859296129</v>
          </cell>
          <cell r="L43">
            <v>-151.90934385450146</v>
          </cell>
          <cell r="M43">
            <v>180.85193901310208</v>
          </cell>
          <cell r="N43">
            <v>-10.533096824876338</v>
          </cell>
          <cell r="O43">
            <v>-39.482720807956184</v>
          </cell>
          <cell r="P43">
            <v>881.82480349616503</v>
          </cell>
          <cell r="S43" t="str">
            <v>Forecast vs Recorded (Variance) - Cash</v>
          </cell>
          <cell r="T43">
            <v>149.65580530818499</v>
          </cell>
          <cell r="U43">
            <v>54.256845971920484</v>
          </cell>
          <cell r="V43">
            <v>95.943888419323457</v>
          </cell>
          <cell r="W43">
            <v>0</v>
          </cell>
          <cell r="X43">
            <v>0</v>
          </cell>
          <cell r="Y43">
            <v>0</v>
          </cell>
          <cell r="Z43">
            <v>0</v>
          </cell>
          <cell r="AA43">
            <v>0</v>
          </cell>
          <cell r="AB43">
            <v>0</v>
          </cell>
          <cell r="AC43">
            <v>0</v>
          </cell>
          <cell r="AD43">
            <v>0</v>
          </cell>
          <cell r="AE43">
            <v>0</v>
          </cell>
          <cell r="AF43">
            <v>299.85653969942894</v>
          </cell>
          <cell r="AI43">
            <v>0</v>
          </cell>
          <cell r="AJ43">
            <v>0</v>
          </cell>
          <cell r="AK43">
            <v>0</v>
          </cell>
          <cell r="AL43">
            <v>0</v>
          </cell>
          <cell r="AM43">
            <v>0</v>
          </cell>
          <cell r="AN43">
            <v>0</v>
          </cell>
          <cell r="AO43">
            <v>0</v>
          </cell>
          <cell r="AP43">
            <v>0</v>
          </cell>
          <cell r="AQ43">
            <v>0</v>
          </cell>
          <cell r="AR43">
            <v>0</v>
          </cell>
          <cell r="AS43">
            <v>0</v>
          </cell>
          <cell r="AT43">
            <v>0</v>
          </cell>
          <cell r="AU43">
            <v>0</v>
          </cell>
          <cell r="AX43">
            <v>0</v>
          </cell>
          <cell r="AY43">
            <v>0</v>
          </cell>
          <cell r="AZ43">
            <v>0</v>
          </cell>
          <cell r="BA43">
            <v>0</v>
          </cell>
          <cell r="BB43">
            <v>0</v>
          </cell>
          <cell r="BC43">
            <v>0</v>
          </cell>
          <cell r="BD43">
            <v>0</v>
          </cell>
          <cell r="BE43">
            <v>0</v>
          </cell>
          <cell r="BF43">
            <v>0</v>
          </cell>
          <cell r="BG43">
            <v>0</v>
          </cell>
          <cell r="BH43">
            <v>0</v>
          </cell>
          <cell r="BI43">
            <v>0</v>
          </cell>
          <cell r="BJ43">
            <v>0</v>
          </cell>
          <cell r="BM43">
            <v>0</v>
          </cell>
          <cell r="BN43">
            <v>0</v>
          </cell>
          <cell r="BO43">
            <v>0</v>
          </cell>
          <cell r="BP43">
            <v>0</v>
          </cell>
          <cell r="BQ43">
            <v>0</v>
          </cell>
          <cell r="BR43">
            <v>0</v>
          </cell>
          <cell r="BS43">
            <v>0</v>
          </cell>
          <cell r="BT43">
            <v>0</v>
          </cell>
          <cell r="BU43">
            <v>0</v>
          </cell>
          <cell r="BV43">
            <v>0</v>
          </cell>
          <cell r="BW43">
            <v>0</v>
          </cell>
          <cell r="BX43">
            <v>0</v>
          </cell>
          <cell r="BY43">
            <v>0</v>
          </cell>
          <cell r="CB43">
            <v>0</v>
          </cell>
          <cell r="CC43">
            <v>0</v>
          </cell>
          <cell r="CD43">
            <v>0</v>
          </cell>
          <cell r="CE43">
            <v>0</v>
          </cell>
          <cell r="CF43">
            <v>0</v>
          </cell>
          <cell r="CG43">
            <v>0</v>
          </cell>
          <cell r="CH43">
            <v>0</v>
          </cell>
          <cell r="CI43">
            <v>0</v>
          </cell>
          <cell r="CJ43">
            <v>0</v>
          </cell>
          <cell r="CK43">
            <v>0</v>
          </cell>
          <cell r="CL43">
            <v>0</v>
          </cell>
          <cell r="CM43">
            <v>0</v>
          </cell>
          <cell r="CN43">
            <v>0</v>
          </cell>
        </row>
        <row r="44">
          <cell r="A44">
            <v>44</v>
          </cell>
          <cell r="C44" t="str">
            <v>Input Cash Revenues ($Millions)</v>
          </cell>
          <cell r="S44" t="str">
            <v>Input Cash Revenues ($Millions)</v>
          </cell>
          <cell r="AH44" t="str">
            <v>Jan-Mar</v>
          </cell>
        </row>
        <row r="45">
          <cell r="A45">
            <v>45</v>
          </cell>
          <cell r="B45" t="str">
            <v>22.</v>
          </cell>
          <cell r="C45" t="str">
            <v xml:space="preserve">Total Revenues including OOR </v>
          </cell>
          <cell r="D45">
            <v>699.82299999999998</v>
          </cell>
          <cell r="E45">
            <v>582.83199999999999</v>
          </cell>
          <cell r="F45">
            <v>703.57899999999995</v>
          </cell>
          <cell r="G45">
            <v>664.245</v>
          </cell>
          <cell r="H45">
            <v>681.41800000000001</v>
          </cell>
          <cell r="I45">
            <v>670.84799999999996</v>
          </cell>
          <cell r="J45">
            <v>971.84699999999998</v>
          </cell>
          <cell r="K45">
            <v>1185.951</v>
          </cell>
          <cell r="L45">
            <v>1015.91</v>
          </cell>
          <cell r="M45">
            <v>1148.498</v>
          </cell>
          <cell r="N45">
            <v>936.07500000000005</v>
          </cell>
          <cell r="O45">
            <v>764.08699999999999</v>
          </cell>
          <cell r="P45">
            <v>10025.112999999999</v>
          </cell>
          <cell r="S45" t="str">
            <v xml:space="preserve">Total Revenues including OOR </v>
          </cell>
          <cell r="T45">
            <v>976</v>
          </cell>
          <cell r="U45">
            <v>817</v>
          </cell>
          <cell r="V45">
            <v>848</v>
          </cell>
          <cell r="W45">
            <v>716.10623158247017</v>
          </cell>
          <cell r="X45">
            <v>744.46610490398143</v>
          </cell>
          <cell r="Y45">
            <v>674.51654219710736</v>
          </cell>
          <cell r="Z45">
            <v>877.43483252155909</v>
          </cell>
          <cell r="AA45">
            <v>966.48764485437334</v>
          </cell>
          <cell r="AB45">
            <v>1113.0093759014933</v>
          </cell>
          <cell r="AC45">
            <v>1037.7153297501004</v>
          </cell>
          <cell r="AD45">
            <v>957.55720132312604</v>
          </cell>
          <cell r="AE45">
            <v>787.2422153837507</v>
          </cell>
          <cell r="AF45">
            <v>10515.535478417962</v>
          </cell>
          <cell r="AH45">
            <v>2641</v>
          </cell>
          <cell r="AI45">
            <v>735.87364620183405</v>
          </cell>
          <cell r="AJ45">
            <v>801.07091703930996</v>
          </cell>
          <cell r="AK45">
            <v>725.54661875867112</v>
          </cell>
          <cell r="AL45">
            <v>774.06946939599698</v>
          </cell>
          <cell r="AM45">
            <v>726.87969231469651</v>
          </cell>
          <cell r="AN45">
            <v>750.67270498327639</v>
          </cell>
          <cell r="AO45">
            <v>877.86435292535839</v>
          </cell>
          <cell r="AP45">
            <v>999.62499880399059</v>
          </cell>
          <cell r="AQ45">
            <v>1151.329899241417</v>
          </cell>
          <cell r="AR45">
            <v>1074.5878132602213</v>
          </cell>
          <cell r="AS45">
            <v>991.60338203061542</v>
          </cell>
          <cell r="AT45">
            <v>814.74464927316819</v>
          </cell>
          <cell r="AU45">
            <v>10423.868144228556</v>
          </cell>
          <cell r="AX45">
            <v>745.08634476958423</v>
          </cell>
          <cell r="AY45">
            <v>713.16005711538753</v>
          </cell>
          <cell r="AZ45">
            <v>628.13326097496395</v>
          </cell>
          <cell r="BA45">
            <v>672.41105566486067</v>
          </cell>
          <cell r="BB45">
            <v>627.46422174370218</v>
          </cell>
          <cell r="BC45">
            <v>648.46160422529499</v>
          </cell>
          <cell r="BD45">
            <v>761.70891480249588</v>
          </cell>
          <cell r="BE45">
            <v>869.43131919504413</v>
          </cell>
          <cell r="BF45">
            <v>1000.1045773577395</v>
          </cell>
          <cell r="BG45">
            <v>935.33154646888374</v>
          </cell>
          <cell r="BH45">
            <v>857.29444105527125</v>
          </cell>
          <cell r="BI45">
            <v>700.43913966747823</v>
          </cell>
          <cell r="BJ45">
            <v>9159.0264830407068</v>
          </cell>
          <cell r="BM45">
            <v>659.50782111906574</v>
          </cell>
          <cell r="BN45">
            <v>680.80483293871373</v>
          </cell>
          <cell r="BO45">
            <v>607.7684041555151</v>
          </cell>
          <cell r="BP45">
            <v>650.57183918620899</v>
          </cell>
          <cell r="BQ45">
            <v>607.12164255709183</v>
          </cell>
          <cell r="BR45">
            <v>627.41985531046021</v>
          </cell>
          <cell r="BS45">
            <v>736.89626294640971</v>
          </cell>
          <cell r="BT45">
            <v>841.03173243081608</v>
          </cell>
          <cell r="BU45">
            <v>967.35383937378606</v>
          </cell>
          <cell r="BV45">
            <v>904.73761743207115</v>
          </cell>
          <cell r="BW45">
            <v>829.29898741563238</v>
          </cell>
          <cell r="BX45">
            <v>677.66664553424528</v>
          </cell>
          <cell r="BY45">
            <v>8790.1794804000165</v>
          </cell>
          <cell r="CB45">
            <v>0</v>
          </cell>
          <cell r="CC45">
            <v>0</v>
          </cell>
          <cell r="CD45">
            <v>0</v>
          </cell>
          <cell r="CE45">
            <v>0</v>
          </cell>
          <cell r="CF45">
            <v>0</v>
          </cell>
          <cell r="CG45">
            <v>0</v>
          </cell>
          <cell r="CH45">
            <v>0</v>
          </cell>
          <cell r="CI45">
            <v>0</v>
          </cell>
          <cell r="CJ45">
            <v>0</v>
          </cell>
          <cell r="CK45">
            <v>0</v>
          </cell>
          <cell r="CL45">
            <v>0</v>
          </cell>
          <cell r="CM45">
            <v>0</v>
          </cell>
          <cell r="CN45">
            <v>0</v>
          </cell>
        </row>
        <row r="46">
          <cell r="A46">
            <v>46</v>
          </cell>
          <cell r="B46" t="str">
            <v>23.</v>
          </cell>
          <cell r="C46" t="str">
            <v>Pass Throughs</v>
          </cell>
          <cell r="D46">
            <v>0</v>
          </cell>
          <cell r="E46">
            <v>0</v>
          </cell>
          <cell r="F46">
            <v>0</v>
          </cell>
          <cell r="G46">
            <v>0</v>
          </cell>
          <cell r="H46">
            <v>0</v>
          </cell>
          <cell r="I46">
            <v>0</v>
          </cell>
          <cell r="J46">
            <v>0</v>
          </cell>
          <cell r="K46">
            <v>0</v>
          </cell>
          <cell r="L46">
            <v>0</v>
          </cell>
          <cell r="M46">
            <v>0</v>
          </cell>
          <cell r="N46">
            <v>0</v>
          </cell>
          <cell r="O46">
            <v>0</v>
          </cell>
          <cell r="P46">
            <v>0</v>
          </cell>
          <cell r="S46" t="str">
            <v>Pass Throughs</v>
          </cell>
          <cell r="T46">
            <v>0</v>
          </cell>
          <cell r="U46">
            <v>0</v>
          </cell>
          <cell r="V46">
            <v>0</v>
          </cell>
          <cell r="W46">
            <v>91.64623618119937</v>
          </cell>
          <cell r="X46">
            <v>83.875904534686782</v>
          </cell>
          <cell r="Y46">
            <v>85.713340920513517</v>
          </cell>
          <cell r="Z46">
            <v>84.382662515822105</v>
          </cell>
          <cell r="AA46">
            <v>97.86359068895807</v>
          </cell>
          <cell r="AB46">
            <v>92.370696228169365</v>
          </cell>
          <cell r="AC46">
            <v>91.184694900042516</v>
          </cell>
          <cell r="AD46">
            <v>88.535384059695971</v>
          </cell>
          <cell r="AE46">
            <v>95.136074330234635</v>
          </cell>
          <cell r="AF46">
            <v>810.70858435932223</v>
          </cell>
          <cell r="AI46">
            <v>87.649185786642377</v>
          </cell>
          <cell r="AJ46">
            <v>84.540640631980182</v>
          </cell>
          <cell r="AK46">
            <v>85.517408338047204</v>
          </cell>
          <cell r="AL46">
            <v>83.714075321996546</v>
          </cell>
          <cell r="AM46">
            <v>93.165515199505663</v>
          </cell>
          <cell r="AN46">
            <v>84.255374043451098</v>
          </cell>
          <cell r="AO46">
            <v>87.788888296630219</v>
          </cell>
          <cell r="AP46">
            <v>91.956422001444921</v>
          </cell>
          <cell r="AQ46">
            <v>99.813109970287485</v>
          </cell>
          <cell r="AR46">
            <v>99.616346074595427</v>
          </cell>
          <cell r="AS46">
            <v>87.478349304420092</v>
          </cell>
          <cell r="AT46">
            <v>116.07946897689737</v>
          </cell>
          <cell r="AU46">
            <v>1101.5747839458986</v>
          </cell>
          <cell r="AX46">
            <v>217.93475418609907</v>
          </cell>
          <cell r="AY46">
            <v>93.973570394692416</v>
          </cell>
          <cell r="AZ46">
            <v>97.031199528449889</v>
          </cell>
          <cell r="BA46">
            <v>104.94356199731763</v>
          </cell>
          <cell r="BB46">
            <v>95.330939873454156</v>
          </cell>
          <cell r="BC46">
            <v>95.881842303888419</v>
          </cell>
          <cell r="BD46">
            <v>96.458404863525487</v>
          </cell>
          <cell r="BE46">
            <v>101.00427043165044</v>
          </cell>
          <cell r="BF46">
            <v>113.14765847247423</v>
          </cell>
          <cell r="BG46">
            <v>113.5233526950953</v>
          </cell>
          <cell r="BH46">
            <v>101.35014549374786</v>
          </cell>
          <cell r="BI46">
            <v>128.3272720888049</v>
          </cell>
          <cell r="BJ46">
            <v>1358.9069723291998</v>
          </cell>
          <cell r="BM46">
            <v>99.376585978489629</v>
          </cell>
          <cell r="BN46">
            <v>235.17119246545172</v>
          </cell>
          <cell r="BO46">
            <v>101.3142356436866</v>
          </cell>
          <cell r="BP46">
            <v>108.68202253069539</v>
          </cell>
          <cell r="BQ46">
            <v>99.401011267235234</v>
          </cell>
          <cell r="BR46">
            <v>98.034399654038992</v>
          </cell>
          <cell r="BS46">
            <v>98.327631189628107</v>
          </cell>
          <cell r="BT46">
            <v>102.78012190376231</v>
          </cell>
          <cell r="BU46">
            <v>124.63512167328622</v>
          </cell>
          <cell r="BV46">
            <v>105.66527385627244</v>
          </cell>
          <cell r="BW46">
            <v>102.92719102732248</v>
          </cell>
          <cell r="BX46">
            <v>130.83818194270714</v>
          </cell>
          <cell r="BY46">
            <v>1407.1529691325763</v>
          </cell>
          <cell r="CB46">
            <v>1</v>
          </cell>
          <cell r="CC46">
            <v>0</v>
          </cell>
          <cell r="CD46">
            <v>0</v>
          </cell>
          <cell r="CE46">
            <v>0</v>
          </cell>
          <cell r="CF46">
            <v>0</v>
          </cell>
          <cell r="CG46">
            <v>0</v>
          </cell>
          <cell r="CH46">
            <v>0</v>
          </cell>
          <cell r="CI46">
            <v>0</v>
          </cell>
          <cell r="CJ46">
            <v>0</v>
          </cell>
          <cell r="CK46">
            <v>0</v>
          </cell>
          <cell r="CL46">
            <v>0</v>
          </cell>
          <cell r="CM46">
            <v>0</v>
          </cell>
          <cell r="CN46">
            <v>1</v>
          </cell>
        </row>
        <row r="47">
          <cell r="A47">
            <v>47</v>
          </cell>
          <cell r="B47" t="str">
            <v>24.</v>
          </cell>
          <cell r="C47" t="str">
            <v>Miscellaneous Receipts</v>
          </cell>
          <cell r="D47">
            <v>84.783000000000001</v>
          </cell>
          <cell r="E47">
            <v>86.08</v>
          </cell>
          <cell r="F47">
            <v>168.446</v>
          </cell>
          <cell r="G47">
            <v>110.333</v>
          </cell>
          <cell r="H47">
            <v>110.48</v>
          </cell>
          <cell r="I47">
            <v>80.438999999999993</v>
          </cell>
          <cell r="J47">
            <v>52.475999999999999</v>
          </cell>
          <cell r="K47">
            <v>106.35899999999999</v>
          </cell>
          <cell r="L47">
            <v>94.81</v>
          </cell>
          <cell r="M47">
            <v>97.233999999999995</v>
          </cell>
          <cell r="N47">
            <v>132.05099999999999</v>
          </cell>
          <cell r="O47">
            <v>56.268999999999998</v>
          </cell>
          <cell r="P47">
            <v>1179.76</v>
          </cell>
          <cell r="S47" t="str">
            <v>Miscellaneous Receipts</v>
          </cell>
          <cell r="T47">
            <v>23</v>
          </cell>
          <cell r="U47">
            <v>16.030999999999999</v>
          </cell>
          <cell r="V47">
            <v>40</v>
          </cell>
          <cell r="W47">
            <v>0</v>
          </cell>
          <cell r="X47">
            <v>0</v>
          </cell>
          <cell r="Y47">
            <v>0</v>
          </cell>
          <cell r="Z47">
            <v>0</v>
          </cell>
          <cell r="AA47">
            <v>0</v>
          </cell>
          <cell r="AB47">
            <v>0</v>
          </cell>
          <cell r="AC47">
            <v>0</v>
          </cell>
          <cell r="AD47">
            <v>0</v>
          </cell>
          <cell r="AE47">
            <v>0</v>
          </cell>
          <cell r="AF47">
            <v>79.031000000000006</v>
          </cell>
          <cell r="AI47">
            <v>0</v>
          </cell>
          <cell r="AJ47">
            <v>0</v>
          </cell>
          <cell r="AK47">
            <v>0</v>
          </cell>
          <cell r="AL47">
            <v>0</v>
          </cell>
          <cell r="AM47">
            <v>0</v>
          </cell>
          <cell r="AN47">
            <v>0</v>
          </cell>
          <cell r="AO47">
            <v>0</v>
          </cell>
          <cell r="AP47">
            <v>0</v>
          </cell>
          <cell r="AQ47">
            <v>0</v>
          </cell>
          <cell r="AR47">
            <v>0</v>
          </cell>
          <cell r="AS47">
            <v>0</v>
          </cell>
          <cell r="AT47">
            <v>0</v>
          </cell>
          <cell r="AU47">
            <v>0</v>
          </cell>
          <cell r="AX47">
            <v>0</v>
          </cell>
          <cell r="AY47">
            <v>0</v>
          </cell>
          <cell r="AZ47">
            <v>0</v>
          </cell>
          <cell r="BA47">
            <v>0</v>
          </cell>
          <cell r="BB47">
            <v>0</v>
          </cell>
          <cell r="BC47">
            <v>0</v>
          </cell>
          <cell r="BD47">
            <v>0</v>
          </cell>
          <cell r="BE47">
            <v>0</v>
          </cell>
          <cell r="BF47">
            <v>0</v>
          </cell>
          <cell r="BG47">
            <v>0</v>
          </cell>
          <cell r="BH47">
            <v>0</v>
          </cell>
          <cell r="BI47">
            <v>0</v>
          </cell>
          <cell r="BJ47">
            <v>0</v>
          </cell>
          <cell r="BM47">
            <v>0</v>
          </cell>
          <cell r="BN47">
            <v>0</v>
          </cell>
          <cell r="BO47">
            <v>0</v>
          </cell>
          <cell r="BP47">
            <v>0</v>
          </cell>
          <cell r="BQ47">
            <v>0</v>
          </cell>
          <cell r="BR47">
            <v>0</v>
          </cell>
          <cell r="BS47">
            <v>0</v>
          </cell>
          <cell r="BT47">
            <v>0</v>
          </cell>
          <cell r="BU47">
            <v>0</v>
          </cell>
          <cell r="BV47">
            <v>0</v>
          </cell>
          <cell r="BW47">
            <v>0</v>
          </cell>
          <cell r="BX47">
            <v>0</v>
          </cell>
          <cell r="BY47">
            <v>0</v>
          </cell>
          <cell r="CB47">
            <v>0</v>
          </cell>
          <cell r="CC47">
            <v>0</v>
          </cell>
          <cell r="CD47">
            <v>0</v>
          </cell>
          <cell r="CE47">
            <v>0</v>
          </cell>
          <cell r="CF47">
            <v>0</v>
          </cell>
          <cell r="CG47">
            <v>0</v>
          </cell>
          <cell r="CH47">
            <v>0</v>
          </cell>
          <cell r="CI47">
            <v>0</v>
          </cell>
          <cell r="CJ47">
            <v>0</v>
          </cell>
          <cell r="CK47">
            <v>0</v>
          </cell>
          <cell r="CL47">
            <v>0</v>
          </cell>
          <cell r="CM47">
            <v>0</v>
          </cell>
          <cell r="CN47">
            <v>0</v>
          </cell>
        </row>
        <row r="48">
          <cell r="A48">
            <v>48</v>
          </cell>
          <cell r="C48" t="str">
            <v>Total SCE Revenues</v>
          </cell>
          <cell r="D48">
            <v>784.60599999999999</v>
          </cell>
          <cell r="E48">
            <v>668.91200000000003</v>
          </cell>
          <cell r="F48">
            <v>872.02499999999998</v>
          </cell>
          <cell r="G48">
            <v>774.57799999999997</v>
          </cell>
          <cell r="H48">
            <v>791.89800000000002</v>
          </cell>
          <cell r="I48">
            <v>751.28699999999992</v>
          </cell>
          <cell r="J48">
            <v>1024.3229999999999</v>
          </cell>
          <cell r="K48">
            <v>1292.31</v>
          </cell>
          <cell r="L48">
            <v>1110.72</v>
          </cell>
          <cell r="M48">
            <v>1245.732</v>
          </cell>
          <cell r="N48">
            <v>1068.126</v>
          </cell>
          <cell r="O48">
            <v>820.35599999999999</v>
          </cell>
          <cell r="P48">
            <v>11204.873</v>
          </cell>
          <cell r="S48" t="str">
            <v>Total SCE Revenues</v>
          </cell>
          <cell r="T48">
            <v>999</v>
          </cell>
          <cell r="U48">
            <v>833.03099999999995</v>
          </cell>
          <cell r="V48">
            <v>888</v>
          </cell>
          <cell r="W48">
            <v>807.75246776366953</v>
          </cell>
          <cell r="X48">
            <v>828.34200943866824</v>
          </cell>
          <cell r="Y48">
            <v>760.22988311762083</v>
          </cell>
          <cell r="Z48">
            <v>961.81749503738115</v>
          </cell>
          <cell r="AA48">
            <v>1064.3512355433313</v>
          </cell>
          <cell r="AB48">
            <v>1205.3800721296627</v>
          </cell>
          <cell r="AC48">
            <v>1128.900024650143</v>
          </cell>
          <cell r="AD48">
            <v>1046.0925853828221</v>
          </cell>
          <cell r="AE48">
            <v>882.3782897139854</v>
          </cell>
          <cell r="AF48">
            <v>11405.275062777286</v>
          </cell>
          <cell r="AI48">
            <v>823.52283198847647</v>
          </cell>
          <cell r="AJ48">
            <v>885.61155767129014</v>
          </cell>
          <cell r="AK48">
            <v>811.06402709671829</v>
          </cell>
          <cell r="AL48">
            <v>857.78354471799355</v>
          </cell>
          <cell r="AM48">
            <v>820.04520751420216</v>
          </cell>
          <cell r="AN48">
            <v>834.92807902672746</v>
          </cell>
          <cell r="AO48">
            <v>965.65324122198865</v>
          </cell>
          <cell r="AP48">
            <v>1091.5814208054355</v>
          </cell>
          <cell r="AQ48">
            <v>1251.1430092117046</v>
          </cell>
          <cell r="AR48">
            <v>1174.2041593348167</v>
          </cell>
          <cell r="AS48">
            <v>1079.0817313350356</v>
          </cell>
          <cell r="AT48">
            <v>930.82411825006557</v>
          </cell>
          <cell r="AU48">
            <v>11525.442928174454</v>
          </cell>
          <cell r="AX48">
            <v>963.02109895568333</v>
          </cell>
          <cell r="AY48">
            <v>807.13362751007992</v>
          </cell>
          <cell r="AZ48">
            <v>725.16446050341381</v>
          </cell>
          <cell r="BA48">
            <v>777.35461766217827</v>
          </cell>
          <cell r="BB48">
            <v>722.79516161715628</v>
          </cell>
          <cell r="BC48">
            <v>744.34344652918344</v>
          </cell>
          <cell r="BD48">
            <v>858.1673196660214</v>
          </cell>
          <cell r="BE48">
            <v>970.43558962669454</v>
          </cell>
          <cell r="BF48">
            <v>1113.2522358302137</v>
          </cell>
          <cell r="BG48">
            <v>1048.8548991639791</v>
          </cell>
          <cell r="BH48">
            <v>958.6445865490191</v>
          </cell>
          <cell r="BI48">
            <v>828.76641175628311</v>
          </cell>
          <cell r="BJ48">
            <v>10517.933455369906</v>
          </cell>
          <cell r="BM48">
            <v>758.88440709755537</v>
          </cell>
          <cell r="BN48">
            <v>915.97602540416551</v>
          </cell>
          <cell r="BO48">
            <v>709.08263979920173</v>
          </cell>
          <cell r="BP48">
            <v>759.25386171690434</v>
          </cell>
          <cell r="BQ48">
            <v>706.52265382432711</v>
          </cell>
          <cell r="BR48">
            <v>725.45425496449923</v>
          </cell>
          <cell r="BS48">
            <v>835.22389413603787</v>
          </cell>
          <cell r="BT48">
            <v>943.81185433457836</v>
          </cell>
          <cell r="BU48">
            <v>1091.9889610470723</v>
          </cell>
          <cell r="BV48">
            <v>1010.4028912883435</v>
          </cell>
          <cell r="BW48">
            <v>932.22617844295485</v>
          </cell>
          <cell r="BX48">
            <v>808.50482747695241</v>
          </cell>
          <cell r="BY48">
            <v>10197.332449532592</v>
          </cell>
          <cell r="CB48">
            <v>1</v>
          </cell>
          <cell r="CC48">
            <v>0</v>
          </cell>
          <cell r="CD48">
            <v>0</v>
          </cell>
          <cell r="CE48">
            <v>0</v>
          </cell>
          <cell r="CF48">
            <v>0</v>
          </cell>
          <cell r="CG48">
            <v>0</v>
          </cell>
          <cell r="CH48">
            <v>0</v>
          </cell>
          <cell r="CI48">
            <v>0</v>
          </cell>
          <cell r="CJ48">
            <v>0</v>
          </cell>
          <cell r="CK48">
            <v>0</v>
          </cell>
          <cell r="CL48">
            <v>0</v>
          </cell>
          <cell r="CM48">
            <v>0</v>
          </cell>
          <cell r="CN48">
            <v>1</v>
          </cell>
        </row>
      </sheetData>
      <sheetData sheetId="8" refreshError="1">
        <row r="1">
          <cell r="A1">
            <v>1</v>
          </cell>
          <cell r="C1" t="str">
            <v>SCE Purchase Power, Fuel, and CDWR Payments</v>
          </cell>
          <cell r="F1">
            <v>36892</v>
          </cell>
          <cell r="G1">
            <v>36923</v>
          </cell>
          <cell r="H1">
            <v>36951</v>
          </cell>
          <cell r="I1">
            <v>36982</v>
          </cell>
          <cell r="J1">
            <v>37012</v>
          </cell>
          <cell r="K1">
            <v>37043</v>
          </cell>
          <cell r="L1">
            <v>37073</v>
          </cell>
          <cell r="M1">
            <v>37104</v>
          </cell>
          <cell r="N1">
            <v>37135</v>
          </cell>
          <cell r="O1">
            <v>37165</v>
          </cell>
          <cell r="P1">
            <v>37196</v>
          </cell>
          <cell r="Q1">
            <v>37226</v>
          </cell>
          <cell r="R1" t="str">
            <v>2001 Total</v>
          </cell>
          <cell r="S1" t="str">
            <v>Bench</v>
          </cell>
          <cell r="T1" t="str">
            <v>Notes</v>
          </cell>
          <cell r="U1">
            <v>37257</v>
          </cell>
          <cell r="V1">
            <v>37288</v>
          </cell>
          <cell r="W1">
            <v>37316</v>
          </cell>
          <cell r="X1">
            <v>37347</v>
          </cell>
          <cell r="Y1">
            <v>37377</v>
          </cell>
          <cell r="Z1">
            <v>37408</v>
          </cell>
          <cell r="AA1">
            <v>37438</v>
          </cell>
          <cell r="AB1">
            <v>37469</v>
          </cell>
          <cell r="AC1">
            <v>37500</v>
          </cell>
          <cell r="AD1">
            <v>37530</v>
          </cell>
          <cell r="AE1">
            <v>37561</v>
          </cell>
          <cell r="AF1">
            <v>37591</v>
          </cell>
          <cell r="AG1" t="str">
            <v>Total</v>
          </cell>
          <cell r="AH1" t="str">
            <v>Bench</v>
          </cell>
          <cell r="AI1" t="str">
            <v>Notes</v>
          </cell>
          <cell r="AJ1">
            <v>37622</v>
          </cell>
          <cell r="AK1">
            <v>37653</v>
          </cell>
          <cell r="AL1">
            <v>37681</v>
          </cell>
          <cell r="AM1">
            <v>37712</v>
          </cell>
          <cell r="AN1">
            <v>37742</v>
          </cell>
          <cell r="AO1">
            <v>37773</v>
          </cell>
          <cell r="AP1">
            <v>37803</v>
          </cell>
          <cell r="AQ1">
            <v>37834</v>
          </cell>
          <cell r="AR1">
            <v>37865</v>
          </cell>
          <cell r="AS1">
            <v>37895</v>
          </cell>
          <cell r="AT1">
            <v>37926</v>
          </cell>
          <cell r="AU1">
            <v>37956</v>
          </cell>
          <cell r="AV1" t="str">
            <v>Total</v>
          </cell>
          <cell r="AW1" t="str">
            <v>Bench</v>
          </cell>
          <cell r="AX1" t="str">
            <v>Notes</v>
          </cell>
          <cell r="AY1">
            <v>37987</v>
          </cell>
          <cell r="AZ1">
            <v>38018</v>
          </cell>
          <cell r="BA1">
            <v>38047</v>
          </cell>
          <cell r="BB1">
            <v>38078</v>
          </cell>
          <cell r="BC1">
            <v>38108</v>
          </cell>
          <cell r="BD1">
            <v>38139</v>
          </cell>
          <cell r="BE1">
            <v>38169</v>
          </cell>
          <cell r="BF1">
            <v>38200</v>
          </cell>
          <cell r="BG1">
            <v>38231</v>
          </cell>
          <cell r="BH1">
            <v>38261</v>
          </cell>
          <cell r="BI1">
            <v>38292</v>
          </cell>
          <cell r="BJ1">
            <v>38322</v>
          </cell>
          <cell r="BK1" t="str">
            <v>Total</v>
          </cell>
          <cell r="BL1" t="str">
            <v>Bench</v>
          </cell>
          <cell r="BM1" t="str">
            <v>Notes</v>
          </cell>
          <cell r="BN1">
            <v>38353</v>
          </cell>
          <cell r="BO1">
            <v>38384</v>
          </cell>
          <cell r="BP1">
            <v>38412</v>
          </cell>
          <cell r="BQ1">
            <v>38443</v>
          </cell>
          <cell r="BR1">
            <v>38473</v>
          </cell>
          <cell r="BS1">
            <v>38504</v>
          </cell>
          <cell r="BT1">
            <v>38534</v>
          </cell>
          <cell r="BU1">
            <v>38565</v>
          </cell>
          <cell r="BV1">
            <v>38596</v>
          </cell>
          <cell r="BW1">
            <v>38626</v>
          </cell>
          <cell r="BX1">
            <v>38657</v>
          </cell>
          <cell r="BY1">
            <v>38687</v>
          </cell>
          <cell r="BZ1" t="str">
            <v>Total</v>
          </cell>
          <cell r="CA1" t="str">
            <v>Bench</v>
          </cell>
          <cell r="CB1" t="str">
            <v>Notes</v>
          </cell>
        </row>
        <row r="2">
          <cell r="A2">
            <v>2</v>
          </cell>
          <cell r="C2" t="str">
            <v>Monthly Forecast - Accrual Basis - $ Thousands</v>
          </cell>
          <cell r="U2">
            <v>86604</v>
          </cell>
          <cell r="V2">
            <v>91692.516642100003</v>
          </cell>
          <cell r="W2">
            <v>87234.927882427553</v>
          </cell>
          <cell r="X2">
            <v>98197.079061440323</v>
          </cell>
          <cell r="Y2">
            <v>107545.22048452885</v>
          </cell>
          <cell r="Z2">
            <v>126427.56216207582</v>
          </cell>
          <cell r="AA2">
            <v>233987.71814622456</v>
          </cell>
          <cell r="AB2">
            <v>227234.0182422561</v>
          </cell>
          <cell r="AC2">
            <v>227531.38454602705</v>
          </cell>
          <cell r="AD2">
            <v>220983.62628116607</v>
          </cell>
          <cell r="AE2">
            <v>118342.92119102452</v>
          </cell>
          <cell r="AF2">
            <v>119451.31099631118</v>
          </cell>
          <cell r="AG2">
            <v>1745232.2856355819</v>
          </cell>
          <cell r="AJ2">
            <v>125991.48770777413</v>
          </cell>
          <cell r="AK2">
            <v>123299.48919319992</v>
          </cell>
          <cell r="AL2">
            <v>115144.39390285639</v>
          </cell>
          <cell r="AM2">
            <v>128286.08802232961</v>
          </cell>
          <cell r="AN2">
            <v>119171.63463065146</v>
          </cell>
          <cell r="AO2">
            <v>126860.29108871594</v>
          </cell>
          <cell r="AP2">
            <v>237759.31242057585</v>
          </cell>
          <cell r="AQ2">
            <v>226778.00368016414</v>
          </cell>
          <cell r="AR2">
            <v>229293.70683582567</v>
          </cell>
          <cell r="AS2">
            <v>228037.26375448686</v>
          </cell>
          <cell r="AT2">
            <v>122724.85924127072</v>
          </cell>
          <cell r="AU2">
            <v>121573.80901808744</v>
          </cell>
          <cell r="AV2">
            <v>1904920.339495938</v>
          </cell>
          <cell r="AW2" t="str">
            <v>Does not incl Transmission charges</v>
          </cell>
          <cell r="AY2">
            <v>7.1539668626705147E-2</v>
          </cell>
          <cell r="AZ2">
            <v>6.6959662638623352E-2</v>
          </cell>
          <cell r="BA2">
            <v>6.2979138035010443E-2</v>
          </cell>
          <cell r="BB2">
            <v>6.7330420470480268E-2</v>
          </cell>
          <cell r="BC2">
            <v>6.3378121542357682E-2</v>
          </cell>
          <cell r="BD2">
            <v>6.8396265647431606E-2</v>
          </cell>
          <cell r="BE2">
            <v>0.12236942611531976</v>
          </cell>
          <cell r="BF2">
            <v>0.12268126706944502</v>
          </cell>
          <cell r="BG2">
            <v>0.11393590782956925</v>
          </cell>
          <cell r="BH2">
            <v>0.11080273210790133</v>
          </cell>
          <cell r="BI2">
            <v>6.4673146067051809E-2</v>
          </cell>
          <cell r="BJ2">
            <v>6.4954243850104357E-2</v>
          </cell>
          <cell r="BL2">
            <v>-4446.7740000000003</v>
          </cell>
          <cell r="BM2" t="str">
            <v>Proscreen f&amp;pp</v>
          </cell>
          <cell r="BN2">
            <v>7.1539668626705147E-2</v>
          </cell>
          <cell r="BO2">
            <v>6.6959662638623352E-2</v>
          </cell>
          <cell r="BP2">
            <v>6.2979138035010443E-2</v>
          </cell>
          <cell r="BQ2">
            <v>6.7330420470480268E-2</v>
          </cell>
          <cell r="BR2">
            <v>6.3378121542357682E-2</v>
          </cell>
          <cell r="BS2">
            <v>6.8396265647431606E-2</v>
          </cell>
          <cell r="BT2">
            <v>0.12236942611531976</v>
          </cell>
          <cell r="BU2">
            <v>0.12268126706944502</v>
          </cell>
          <cell r="BV2">
            <v>0.11393590782956925</v>
          </cell>
          <cell r="BW2">
            <v>0.11080273210790133</v>
          </cell>
          <cell r="BX2">
            <v>6.4673146067051809E-2</v>
          </cell>
          <cell r="BY2">
            <v>6.4954243850104357E-2</v>
          </cell>
          <cell r="CA2">
            <v>-4211.7309999999998</v>
          </cell>
          <cell r="CB2" t="str">
            <v>Proscreen</v>
          </cell>
        </row>
        <row r="3">
          <cell r="A3">
            <v>3</v>
          </cell>
          <cell r="C3" t="str">
            <v>QF Energy Cost</v>
          </cell>
          <cell r="F3">
            <v>326273</v>
          </cell>
          <cell r="G3">
            <v>354075</v>
          </cell>
          <cell r="H3">
            <v>249661</v>
          </cell>
          <cell r="I3">
            <v>438388</v>
          </cell>
          <cell r="J3">
            <v>214894.07306</v>
          </cell>
          <cell r="K3">
            <v>316277.15243999998</v>
          </cell>
          <cell r="L3">
            <v>234129</v>
          </cell>
          <cell r="M3">
            <v>220593.7317065229</v>
          </cell>
          <cell r="N3">
            <v>195430</v>
          </cell>
          <cell r="O3">
            <v>78818.760447264707</v>
          </cell>
          <cell r="P3">
            <v>99733.094044723708</v>
          </cell>
          <cell r="Q3">
            <v>97630.533553477086</v>
          </cell>
          <cell r="R3">
            <v>2825903.3452519882</v>
          </cell>
          <cell r="S3">
            <v>2928.9025483660976</v>
          </cell>
          <cell r="U3">
            <v>86604</v>
          </cell>
          <cell r="V3">
            <v>89274.158432099997</v>
          </cell>
          <cell r="W3">
            <v>80210.570692427558</v>
          </cell>
          <cell r="X3">
            <v>88792.993871440325</v>
          </cell>
          <cell r="Y3">
            <v>103958.36329452886</v>
          </cell>
          <cell r="Z3">
            <v>120309.02316207581</v>
          </cell>
          <cell r="AA3">
            <v>225489.45114622457</v>
          </cell>
          <cell r="AB3">
            <v>224552.97924225611</v>
          </cell>
          <cell r="AC3">
            <v>221412.84554602706</v>
          </cell>
          <cell r="AD3">
            <v>212485.35928116608</v>
          </cell>
          <cell r="AE3">
            <v>115661.88219102452</v>
          </cell>
          <cell r="AF3">
            <v>113332.77199631117</v>
          </cell>
          <cell r="AG3">
            <v>1682084.3988555819</v>
          </cell>
          <cell r="AH3">
            <v>1745232.2856355819</v>
          </cell>
          <cell r="AI3" t="str">
            <v>Total QF &amp; BO</v>
          </cell>
          <cell r="AJ3">
            <v>118473.22070777413</v>
          </cell>
          <cell r="AK3">
            <v>121598.45019319991</v>
          </cell>
          <cell r="AL3">
            <v>110005.85490285639</v>
          </cell>
          <cell r="AM3">
            <v>120767.82102232962</v>
          </cell>
          <cell r="AN3">
            <v>117470.59563065146</v>
          </cell>
          <cell r="AO3">
            <v>121721.75208871593</v>
          </cell>
          <cell r="AP3">
            <v>226641.27342057586</v>
          </cell>
          <cell r="AQ3">
            <v>225076.96468016415</v>
          </cell>
          <cell r="AR3">
            <v>224155.16783582568</v>
          </cell>
          <cell r="AS3">
            <v>216919.22475448687</v>
          </cell>
          <cell r="AT3">
            <v>121023.82024127072</v>
          </cell>
          <cell r="AU3">
            <v>116185.27001808744</v>
          </cell>
          <cell r="AV3">
            <v>1840039.4154959382</v>
          </cell>
          <cell r="AW3">
            <v>1904920.3394959383</v>
          </cell>
          <cell r="AX3" t="str">
            <v>Total QF &amp; BO</v>
          </cell>
          <cell r="BK3">
            <v>0</v>
          </cell>
          <cell r="BZ3">
            <v>0</v>
          </cell>
        </row>
        <row r="4">
          <cell r="A4">
            <v>4</v>
          </cell>
          <cell r="C4" t="str">
            <v xml:space="preserve">QF Buyout Cost </v>
          </cell>
          <cell r="F4">
            <v>20353</v>
          </cell>
          <cell r="G4">
            <v>3545</v>
          </cell>
          <cell r="H4">
            <v>6670</v>
          </cell>
          <cell r="I4">
            <v>20395</v>
          </cell>
          <cell r="J4">
            <v>3622.9269399999998</v>
          </cell>
          <cell r="K4">
            <v>6812.8475600000002</v>
          </cell>
          <cell r="L4">
            <v>0</v>
          </cell>
          <cell r="M4">
            <v>3924.4830441096556</v>
          </cell>
          <cell r="N4">
            <v>6670</v>
          </cell>
          <cell r="O4">
            <v>20394.731189999999</v>
          </cell>
          <cell r="P4">
            <v>3586.8571899999997</v>
          </cell>
          <cell r="Q4">
            <v>7024.3571899999997</v>
          </cell>
          <cell r="R4">
            <v>102999.20311410964</v>
          </cell>
          <cell r="U4">
            <v>0</v>
          </cell>
          <cell r="V4">
            <v>2418.3582099999999</v>
          </cell>
          <cell r="W4">
            <v>7024.3571899999997</v>
          </cell>
          <cell r="X4">
            <v>9404.0851899999998</v>
          </cell>
          <cell r="Y4">
            <v>3586.8571899999997</v>
          </cell>
          <cell r="Z4">
            <v>6118.5389999999998</v>
          </cell>
          <cell r="AA4">
            <v>8498.2669999999998</v>
          </cell>
          <cell r="AB4">
            <v>2681.0389999999998</v>
          </cell>
          <cell r="AC4">
            <v>6118.5389999999998</v>
          </cell>
          <cell r="AD4">
            <v>8498.2669999999998</v>
          </cell>
          <cell r="AE4">
            <v>2681.0389999999998</v>
          </cell>
          <cell r="AF4">
            <v>6118.5389999999998</v>
          </cell>
          <cell r="AG4">
            <v>63147.886779999986</v>
          </cell>
          <cell r="AH4">
            <v>1738470.9024373882</v>
          </cell>
          <cell r="AI4" t="str">
            <v>Base Case 4-26-02</v>
          </cell>
          <cell r="AJ4">
            <v>7518.2669999999998</v>
          </cell>
          <cell r="AK4">
            <v>1701.039</v>
          </cell>
          <cell r="AL4">
            <v>5138.5389999999998</v>
          </cell>
          <cell r="AM4">
            <v>7518.2669999999998</v>
          </cell>
          <cell r="AN4">
            <v>1701.039</v>
          </cell>
          <cell r="AO4">
            <v>5138.5389999999998</v>
          </cell>
          <cell r="AP4">
            <v>11118.039000000001</v>
          </cell>
          <cell r="AQ4">
            <v>1701.039</v>
          </cell>
          <cell r="AR4">
            <v>5138.5389999999998</v>
          </cell>
          <cell r="AS4">
            <v>11118.039000000001</v>
          </cell>
          <cell r="AT4">
            <v>1701.039</v>
          </cell>
          <cell r="AU4">
            <v>5388.5389999999998</v>
          </cell>
          <cell r="AV4">
            <v>64880.923999999999</v>
          </cell>
          <cell r="AW4">
            <v>1930011.8382332991</v>
          </cell>
          <cell r="AX4" t="str">
            <v>Base Case 4-26-02</v>
          </cell>
          <cell r="BK4">
            <v>0</v>
          </cell>
          <cell r="BZ4">
            <v>0</v>
          </cell>
        </row>
        <row r="5">
          <cell r="A5">
            <v>5</v>
          </cell>
          <cell r="C5" t="str">
            <v xml:space="preserve">RMR Costs </v>
          </cell>
          <cell r="E5">
            <v>37288</v>
          </cell>
          <cell r="F5">
            <v>4759</v>
          </cell>
          <cell r="G5">
            <v>12800</v>
          </cell>
          <cell r="H5">
            <v>12300</v>
          </cell>
          <cell r="I5">
            <v>3295.9433333333332</v>
          </cell>
          <cell r="J5">
            <v>6666.666666666667</v>
          </cell>
          <cell r="K5">
            <v>6666.666666666667</v>
          </cell>
          <cell r="L5">
            <v>6666.666666666667</v>
          </cell>
          <cell r="M5">
            <v>6666.666666666667</v>
          </cell>
          <cell r="N5">
            <v>1131.1677520000001</v>
          </cell>
          <cell r="O5">
            <v>2000</v>
          </cell>
          <cell r="P5">
            <v>2000</v>
          </cell>
          <cell r="Q5">
            <v>2000</v>
          </cell>
          <cell r="R5">
            <v>66952.777751999995</v>
          </cell>
          <cell r="U5">
            <v>2549.7015742119397</v>
          </cell>
          <cell r="V5">
            <v>2260.1331144453352</v>
          </cell>
          <cell r="W5">
            <v>2507.8837857442827</v>
          </cell>
          <cell r="X5">
            <v>2259.3440995685869</v>
          </cell>
          <cell r="Y5">
            <v>2391.5040914239175</v>
          </cell>
          <cell r="Z5">
            <v>2657.7966123264487</v>
          </cell>
          <cell r="AA5">
            <v>2736.3035925628983</v>
          </cell>
          <cell r="AB5">
            <v>3155.2704921162144</v>
          </cell>
          <cell r="AC5">
            <v>2842.8206009239111</v>
          </cell>
          <cell r="AD5">
            <v>2784.8280074829154</v>
          </cell>
          <cell r="AE5">
            <v>2460.9374005777627</v>
          </cell>
          <cell r="AF5">
            <v>2393.4766286157878</v>
          </cell>
          <cell r="AG5">
            <v>31000.000000000004</v>
          </cell>
          <cell r="AH5">
            <v>31000</v>
          </cell>
          <cell r="AI5" t="str">
            <v>Base Case 4-26-02</v>
          </cell>
          <cell r="AJ5">
            <v>2691.6131469588213</v>
          </cell>
          <cell r="AK5">
            <v>2387.0041556479032</v>
          </cell>
          <cell r="AL5">
            <v>2657.5368341518702</v>
          </cell>
          <cell r="AM5">
            <v>2400.7177937287497</v>
          </cell>
          <cell r="AN5">
            <v>2543.6720816018133</v>
          </cell>
          <cell r="AO5">
            <v>2830.4117869285983</v>
          </cell>
          <cell r="AP5">
            <v>2922.6671703815641</v>
          </cell>
          <cell r="AQ5">
            <v>3372.3082735171893</v>
          </cell>
          <cell r="AR5">
            <v>3039.8564412542501</v>
          </cell>
          <cell r="AS5">
            <v>2975.0283339629768</v>
          </cell>
          <cell r="AT5">
            <v>2625.953910086891</v>
          </cell>
          <cell r="AU5">
            <v>2553.2300717793728</v>
          </cell>
          <cell r="AV5">
            <v>33000</v>
          </cell>
          <cell r="AW5">
            <v>33000</v>
          </cell>
          <cell r="AX5" t="str">
            <v>Base Case 4-26-02</v>
          </cell>
          <cell r="BK5">
            <v>0</v>
          </cell>
          <cell r="BZ5">
            <v>0</v>
          </cell>
        </row>
        <row r="6">
          <cell r="A6">
            <v>6</v>
          </cell>
          <cell r="C6" t="str">
            <v xml:space="preserve">IU/bilateral Payments </v>
          </cell>
          <cell r="F6">
            <v>36485</v>
          </cell>
          <cell r="G6">
            <v>60250</v>
          </cell>
          <cell r="H6">
            <v>28101.416666666668</v>
          </cell>
          <cell r="I6">
            <v>51013.416666666664</v>
          </cell>
          <cell r="J6">
            <v>54627.416666666664</v>
          </cell>
          <cell r="K6">
            <v>22989.416666666668</v>
          </cell>
          <cell r="L6">
            <v>9157</v>
          </cell>
          <cell r="M6">
            <v>26932</v>
          </cell>
          <cell r="N6">
            <v>29530</v>
          </cell>
          <cell r="O6">
            <v>8742</v>
          </cell>
          <cell r="P6">
            <v>8742</v>
          </cell>
          <cell r="Q6">
            <v>12099</v>
          </cell>
          <cell r="R6">
            <v>348668.66666666663</v>
          </cell>
          <cell r="U6">
            <v>18000</v>
          </cell>
          <cell r="V6">
            <v>15356.572223127292</v>
          </cell>
          <cell r="W6">
            <v>16131.76</v>
          </cell>
          <cell r="X6">
            <v>18571.786666666667</v>
          </cell>
          <cell r="Y6">
            <v>17338.550666666666</v>
          </cell>
          <cell r="Z6">
            <v>19316.322666666667</v>
          </cell>
          <cell r="AA6">
            <v>18899.950666666664</v>
          </cell>
          <cell r="AB6">
            <v>21749.778666666665</v>
          </cell>
          <cell r="AC6">
            <v>18423.462666666666</v>
          </cell>
          <cell r="AD6">
            <v>18202.780666666666</v>
          </cell>
          <cell r="AE6">
            <v>17208.506666666668</v>
          </cell>
          <cell r="AF6">
            <v>18146.210666666666</v>
          </cell>
          <cell r="AG6">
            <v>217345.68222312728</v>
          </cell>
          <cell r="AH6">
            <v>217345.68222312728</v>
          </cell>
          <cell r="AI6" t="str">
            <v>Base Case 4-26-02</v>
          </cell>
          <cell r="AJ6">
            <v>11026.594000000001</v>
          </cell>
          <cell r="AK6">
            <v>9288.4719999999998</v>
          </cell>
          <cell r="AL6">
            <v>11745.464</v>
          </cell>
          <cell r="AM6">
            <v>11235.73</v>
          </cell>
          <cell r="AN6">
            <v>9715.9239999999991</v>
          </cell>
          <cell r="AO6">
            <v>11588.76</v>
          </cell>
          <cell r="AP6">
            <v>12031.074000000001</v>
          </cell>
          <cell r="AQ6">
            <v>12010.074000000001</v>
          </cell>
          <cell r="AR6">
            <v>11662.46</v>
          </cell>
          <cell r="AS6">
            <v>10922.804</v>
          </cell>
          <cell r="AT6">
            <v>11025.96</v>
          </cell>
          <cell r="AU6">
            <v>12025.974</v>
          </cell>
          <cell r="AV6">
            <v>134279.28999999998</v>
          </cell>
          <cell r="AW6">
            <v>134279.28999999998</v>
          </cell>
          <cell r="AX6" t="str">
            <v>Base Case 4-26-02</v>
          </cell>
          <cell r="BK6">
            <v>0</v>
          </cell>
          <cell r="BZ6">
            <v>0</v>
          </cell>
        </row>
        <row r="7">
          <cell r="A7">
            <v>7</v>
          </cell>
          <cell r="C7" t="str">
            <v xml:space="preserve">Bilateral Contract Cost </v>
          </cell>
          <cell r="F7">
            <v>-52678</v>
          </cell>
          <cell r="G7">
            <v>11751.96</v>
          </cell>
          <cell r="H7">
            <v>13031.67</v>
          </cell>
          <cell r="I7">
            <v>12541</v>
          </cell>
          <cell r="J7">
            <v>12983.67</v>
          </cell>
          <cell r="K7">
            <v>12605.1</v>
          </cell>
          <cell r="L7">
            <v>17678.669999999998</v>
          </cell>
          <cell r="M7">
            <v>0</v>
          </cell>
          <cell r="N7">
            <v>0</v>
          </cell>
          <cell r="O7">
            <v>15623.67</v>
          </cell>
          <cell r="P7">
            <v>14957.1</v>
          </cell>
          <cell r="Q7">
            <v>15335.67</v>
          </cell>
          <cell r="R7">
            <v>73830.509999999995</v>
          </cell>
          <cell r="T7">
            <v>0</v>
          </cell>
          <cell r="AG7">
            <v>0</v>
          </cell>
          <cell r="AI7" t="str">
            <v>Base Case 4-26-02</v>
          </cell>
          <cell r="AV7">
            <v>0</v>
          </cell>
          <cell r="AX7" t="str">
            <v>Base Case 4-26-02</v>
          </cell>
          <cell r="BK7">
            <v>0</v>
          </cell>
          <cell r="BZ7">
            <v>0</v>
          </cell>
        </row>
        <row r="8">
          <cell r="A8">
            <v>8</v>
          </cell>
          <cell r="C8" t="str">
            <v>Uplift (including GMC) &amp; N/S Procurmnt Cost</v>
          </cell>
          <cell r="F8">
            <v>2500</v>
          </cell>
          <cell r="G8">
            <v>2500</v>
          </cell>
          <cell r="H8">
            <v>2500</v>
          </cell>
          <cell r="I8">
            <v>2500</v>
          </cell>
          <cell r="J8">
            <v>2500</v>
          </cell>
          <cell r="K8">
            <v>2500</v>
          </cell>
          <cell r="L8">
            <v>2500</v>
          </cell>
          <cell r="M8">
            <v>2500</v>
          </cell>
          <cell r="N8">
            <v>10596</v>
          </cell>
          <cell r="O8">
            <v>5893.0369649659015</v>
          </cell>
          <cell r="P8">
            <v>6614.8918758799127</v>
          </cell>
          <cell r="Q8">
            <v>6779.8939496640996</v>
          </cell>
          <cell r="R8">
            <v>49883.822790509919</v>
          </cell>
          <cell r="S8">
            <v>26119.8939496641</v>
          </cell>
          <cell r="T8">
            <v>26119.8939496641</v>
          </cell>
          <cell r="U8">
            <v>2380</v>
          </cell>
          <cell r="V8">
            <v>2205</v>
          </cell>
          <cell r="W8">
            <v>14755</v>
          </cell>
          <cell r="X8">
            <v>7000</v>
          </cell>
          <cell r="Y8">
            <v>7000</v>
          </cell>
          <cell r="Z8">
            <v>7000</v>
          </cell>
          <cell r="AA8">
            <v>7000</v>
          </cell>
          <cell r="AB8">
            <v>7000</v>
          </cell>
          <cell r="AC8">
            <v>95400</v>
          </cell>
          <cell r="AD8">
            <v>7000</v>
          </cell>
          <cell r="AE8">
            <v>7000</v>
          </cell>
          <cell r="AF8">
            <v>7000</v>
          </cell>
          <cell r="AG8">
            <v>170740</v>
          </cell>
          <cell r="AH8">
            <v>170740</v>
          </cell>
          <cell r="AI8" t="str">
            <v>Base Case 4-26-02</v>
          </cell>
          <cell r="AJ8">
            <v>29953.604095451785</v>
          </cell>
          <cell r="AK8">
            <v>23026.146509668721</v>
          </cell>
          <cell r="AL8">
            <v>18318.004903855835</v>
          </cell>
          <cell r="AM8">
            <v>17022.646249367994</v>
          </cell>
          <cell r="AN8">
            <v>17450.110899272375</v>
          </cell>
          <cell r="AO8">
            <v>20379.708188203393</v>
          </cell>
          <cell r="AP8">
            <v>46379.364709487651</v>
          </cell>
          <cell r="AQ8">
            <v>57726.080991965719</v>
          </cell>
          <cell r="AR8">
            <v>33621.910416715225</v>
          </cell>
          <cell r="AS8">
            <v>27704.751648198413</v>
          </cell>
          <cell r="AT8">
            <v>15802.122728564736</v>
          </cell>
          <cell r="AU8">
            <v>16741.649307728781</v>
          </cell>
          <cell r="AV8">
            <v>324126.10064848064</v>
          </cell>
          <cell r="AW8">
            <v>324126.10064848064</v>
          </cell>
          <cell r="AX8" t="str">
            <v>Base Case 4-26-02</v>
          </cell>
          <cell r="BK8">
            <v>0</v>
          </cell>
          <cell r="BZ8">
            <v>0</v>
          </cell>
        </row>
        <row r="9">
          <cell r="A9">
            <v>9</v>
          </cell>
          <cell r="C9" t="str">
            <v>CPUC Recoverable Cost (Mandate)</v>
          </cell>
          <cell r="U9">
            <v>0</v>
          </cell>
          <cell r="V9">
            <v>0</v>
          </cell>
          <cell r="W9">
            <v>0</v>
          </cell>
          <cell r="X9">
            <v>0</v>
          </cell>
          <cell r="Y9">
            <v>0</v>
          </cell>
          <cell r="Z9">
            <v>0</v>
          </cell>
          <cell r="AA9">
            <v>25000</v>
          </cell>
          <cell r="AB9">
            <v>25000</v>
          </cell>
          <cell r="AC9">
            <v>25000</v>
          </cell>
          <cell r="AD9">
            <v>25000</v>
          </cell>
          <cell r="AE9">
            <v>25000</v>
          </cell>
          <cell r="AF9">
            <v>25000</v>
          </cell>
          <cell r="AG9">
            <v>150000</v>
          </cell>
          <cell r="AH9">
            <v>150000</v>
          </cell>
          <cell r="AI9" t="str">
            <v>Base Case 4-26-02</v>
          </cell>
          <cell r="AJ9">
            <v>12500</v>
          </cell>
          <cell r="AK9">
            <v>12500</v>
          </cell>
          <cell r="AL9">
            <v>12500</v>
          </cell>
          <cell r="AM9">
            <v>12500</v>
          </cell>
          <cell r="AN9">
            <v>12500</v>
          </cell>
          <cell r="AO9">
            <v>12500</v>
          </cell>
          <cell r="AP9">
            <v>12500</v>
          </cell>
          <cell r="AQ9">
            <v>12500</v>
          </cell>
          <cell r="AR9">
            <v>12500</v>
          </cell>
          <cell r="AS9">
            <v>12500</v>
          </cell>
          <cell r="AT9">
            <v>12500</v>
          </cell>
          <cell r="AU9">
            <v>12500</v>
          </cell>
          <cell r="AV9">
            <v>150000</v>
          </cell>
          <cell r="AW9">
            <v>150000</v>
          </cell>
          <cell r="AX9" t="str">
            <v>Base Case 4-26-02</v>
          </cell>
        </row>
        <row r="10">
          <cell r="A10">
            <v>10</v>
          </cell>
          <cell r="C10" t="str">
            <v>Energy Related Cost</v>
          </cell>
          <cell r="F10">
            <v>337692</v>
          </cell>
          <cell r="G10">
            <v>444921.96</v>
          </cell>
          <cell r="H10">
            <v>312264.08666666667</v>
          </cell>
          <cell r="I10">
            <v>528133.3600000001</v>
          </cell>
          <cell r="J10">
            <v>295294.7533333333</v>
          </cell>
          <cell r="K10">
            <v>367851.18333333335</v>
          </cell>
          <cell r="L10">
            <v>270131.33666666667</v>
          </cell>
          <cell r="M10">
            <v>260616.88141729921</v>
          </cell>
          <cell r="N10">
            <v>243357.16775200001</v>
          </cell>
          <cell r="O10">
            <v>131472.19860223061</v>
          </cell>
          <cell r="P10">
            <v>135633.94311060364</v>
          </cell>
          <cell r="Q10">
            <v>140869.45469314119</v>
          </cell>
          <cell r="R10">
            <v>3468238.3255752739</v>
          </cell>
          <cell r="S10">
            <v>29048.796498030199</v>
          </cell>
          <cell r="T10">
            <v>26119.8939496641</v>
          </cell>
          <cell r="U10">
            <v>109533.70157421194</v>
          </cell>
          <cell r="V10">
            <v>111514.22197967263</v>
          </cell>
          <cell r="W10">
            <v>120629.57166817183</v>
          </cell>
          <cell r="X10">
            <v>126028.20982767557</v>
          </cell>
          <cell r="Y10">
            <v>134275.27524261945</v>
          </cell>
          <cell r="Z10">
            <v>155401.68144106894</v>
          </cell>
          <cell r="AA10">
            <v>287623.97240545414</v>
          </cell>
          <cell r="AB10">
            <v>284139.06740103901</v>
          </cell>
          <cell r="AC10">
            <v>369197.66781361762</v>
          </cell>
          <cell r="AD10">
            <v>273971.23495531565</v>
          </cell>
          <cell r="AE10">
            <v>170012.36525826895</v>
          </cell>
          <cell r="AF10">
            <v>171990.99829159363</v>
          </cell>
          <cell r="AG10">
            <v>2314317.9678587094</v>
          </cell>
          <cell r="AH10">
            <v>2307556.5846605152</v>
          </cell>
          <cell r="AI10">
            <v>6761.3831981942058</v>
          </cell>
          <cell r="AJ10">
            <v>182163.29895018475</v>
          </cell>
          <cell r="AK10">
            <v>170501.11185851655</v>
          </cell>
          <cell r="AL10">
            <v>160365.39964086411</v>
          </cell>
          <cell r="AM10">
            <v>171445.18206542637</v>
          </cell>
          <cell r="AN10">
            <v>161381.34161152566</v>
          </cell>
          <cell r="AO10">
            <v>174159.17106384793</v>
          </cell>
          <cell r="AP10">
            <v>311592.41830044508</v>
          </cell>
          <cell r="AQ10">
            <v>312386.46694564703</v>
          </cell>
          <cell r="AR10">
            <v>290117.93369379512</v>
          </cell>
          <cell r="AS10">
            <v>282139.84773664828</v>
          </cell>
          <cell r="AT10">
            <v>164678.89587992235</v>
          </cell>
          <cell r="AU10">
            <v>165394.66239759559</v>
          </cell>
          <cell r="AV10">
            <v>2546325.7301444188</v>
          </cell>
          <cell r="AW10">
            <v>2571417.2288817796</v>
          </cell>
          <cell r="AX10">
            <v>-25091.498737360816</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row>
        <row r="11">
          <cell r="A11">
            <v>11</v>
          </cell>
          <cell r="C11" t="str">
            <v>Monthly Book Basis - $ Millions</v>
          </cell>
          <cell r="BK11">
            <v>-4446.7740000000003</v>
          </cell>
          <cell r="BZ11">
            <v>-4211.7309999999998</v>
          </cell>
        </row>
        <row r="12">
          <cell r="A12">
            <v>12</v>
          </cell>
          <cell r="C12" t="str">
            <v>QF Energy Cost [1b]</v>
          </cell>
          <cell r="F12">
            <v>-346.41985399999999</v>
          </cell>
          <cell r="G12">
            <v>-357.104578</v>
          </cell>
          <cell r="H12">
            <v>-509.00109200000003</v>
          </cell>
          <cell r="I12">
            <v>-217</v>
          </cell>
          <cell r="J12">
            <v>-252</v>
          </cell>
          <cell r="K12">
            <v>-350</v>
          </cell>
          <cell r="L12">
            <v>-234.19900000000001</v>
          </cell>
          <cell r="M12">
            <v>-240.47200000000001</v>
          </cell>
          <cell r="N12">
            <v>-202.17</v>
          </cell>
          <cell r="O12">
            <v>-78.818760447264708</v>
          </cell>
          <cell r="P12">
            <v>-99.733094044723714</v>
          </cell>
          <cell r="Q12">
            <v>-97.630533553477079</v>
          </cell>
          <cell r="R12">
            <v>-2984.5489120454654</v>
          </cell>
          <cell r="U12">
            <v>-86.603999999999999</v>
          </cell>
          <cell r="V12">
            <v>-89.274158432099995</v>
          </cell>
          <cell r="W12">
            <v>-80.210570692427552</v>
          </cell>
          <cell r="X12">
            <v>-88.792993871440331</v>
          </cell>
          <cell r="Y12">
            <v>-103.95836329452885</v>
          </cell>
          <cell r="Z12">
            <v>-120.30902316207582</v>
          </cell>
          <cell r="AA12">
            <v>-225.48945114622458</v>
          </cell>
          <cell r="AB12">
            <v>-224.55297924225613</v>
          </cell>
          <cell r="AC12">
            <v>-221.41284554602706</v>
          </cell>
          <cell r="AD12">
            <v>-212.48535928116607</v>
          </cell>
          <cell r="AE12">
            <v>-115.66188219102452</v>
          </cell>
          <cell r="AF12">
            <v>-113.33277199631118</v>
          </cell>
          <cell r="AG12">
            <v>-1682.0843988555821</v>
          </cell>
          <cell r="AJ12">
            <v>-118.47322070777413</v>
          </cell>
          <cell r="AK12">
            <v>-121.59845019319991</v>
          </cell>
          <cell r="AL12">
            <v>-110.00585490285638</v>
          </cell>
          <cell r="AM12">
            <v>-120.76782102232961</v>
          </cell>
          <cell r="AN12">
            <v>-117.47059563065146</v>
          </cell>
          <cell r="AO12">
            <v>-121.72175208871593</v>
          </cell>
          <cell r="AP12">
            <v>-226.64127342057586</v>
          </cell>
          <cell r="AQ12">
            <v>-225.07696468016414</v>
          </cell>
          <cell r="AR12">
            <v>-224.15516783582567</v>
          </cell>
          <cell r="AS12">
            <v>-216.91922475448686</v>
          </cell>
          <cell r="AT12">
            <v>-121.02382024127071</v>
          </cell>
          <cell r="AU12">
            <v>-116.18527001808744</v>
          </cell>
          <cell r="AV12">
            <v>-1840.0394154959381</v>
          </cell>
          <cell r="AY12">
            <v>0</v>
          </cell>
          <cell r="AZ12">
            <v>0</v>
          </cell>
          <cell r="BA12">
            <v>0</v>
          </cell>
          <cell r="BB12">
            <v>0</v>
          </cell>
          <cell r="BC12">
            <v>0</v>
          </cell>
          <cell r="BD12">
            <v>0</v>
          </cell>
          <cell r="BE12">
            <v>0</v>
          </cell>
          <cell r="BF12">
            <v>0</v>
          </cell>
          <cell r="BG12">
            <v>0</v>
          </cell>
          <cell r="BH12">
            <v>0</v>
          </cell>
          <cell r="BI12">
            <v>0</v>
          </cell>
          <cell r="BJ12">
            <v>0</v>
          </cell>
          <cell r="BK12">
            <v>0</v>
          </cell>
          <cell r="BN12">
            <v>0</v>
          </cell>
          <cell r="BO12">
            <v>0</v>
          </cell>
          <cell r="BP12">
            <v>0</v>
          </cell>
          <cell r="BQ12">
            <v>0</v>
          </cell>
          <cell r="BR12">
            <v>0</v>
          </cell>
          <cell r="BS12">
            <v>0</v>
          </cell>
          <cell r="BT12">
            <v>0</v>
          </cell>
          <cell r="BU12">
            <v>0</v>
          </cell>
          <cell r="BV12">
            <v>0</v>
          </cell>
          <cell r="BW12">
            <v>0</v>
          </cell>
          <cell r="BX12">
            <v>0</v>
          </cell>
          <cell r="BY12">
            <v>0</v>
          </cell>
          <cell r="BZ12">
            <v>0</v>
          </cell>
        </row>
        <row r="13">
          <cell r="A13">
            <v>13</v>
          </cell>
          <cell r="C13" t="str">
            <v xml:space="preserve">QF Buyout Cost </v>
          </cell>
          <cell r="O13">
            <v>-20.394731189999998</v>
          </cell>
          <cell r="P13">
            <v>-3.5868571899999999</v>
          </cell>
          <cell r="Q13">
            <v>-7.0243571899999999</v>
          </cell>
          <cell r="R13">
            <v>-31.005945569999998</v>
          </cell>
          <cell r="U13">
            <v>0</v>
          </cell>
          <cell r="V13">
            <v>-2.4183582100000001</v>
          </cell>
          <cell r="W13">
            <v>-7.0243571899999999</v>
          </cell>
          <cell r="X13">
            <v>-9.40408519</v>
          </cell>
          <cell r="Y13">
            <v>-3.5868571899999999</v>
          </cell>
          <cell r="Z13">
            <v>-6.1185390000000002</v>
          </cell>
          <cell r="AA13">
            <v>-8.4982670000000002</v>
          </cell>
          <cell r="AB13">
            <v>-2.6810389999999997</v>
          </cell>
          <cell r="AC13">
            <v>-6.1185390000000002</v>
          </cell>
          <cell r="AD13">
            <v>-8.4982670000000002</v>
          </cell>
          <cell r="AE13">
            <v>-2.6810389999999997</v>
          </cell>
          <cell r="AF13">
            <v>-6.1185390000000002</v>
          </cell>
          <cell r="AG13">
            <v>-63.147886779999993</v>
          </cell>
          <cell r="AJ13">
            <v>-7.5182669999999998</v>
          </cell>
          <cell r="AK13">
            <v>-1.701039</v>
          </cell>
          <cell r="AL13">
            <v>-5.1385389999999997</v>
          </cell>
          <cell r="AM13">
            <v>-7.5182669999999998</v>
          </cell>
          <cell r="AN13">
            <v>-1.701039</v>
          </cell>
          <cell r="AO13">
            <v>-5.1385389999999997</v>
          </cell>
          <cell r="AP13">
            <v>-11.118039000000001</v>
          </cell>
          <cell r="AQ13">
            <v>-1.701039</v>
          </cell>
          <cell r="AR13">
            <v>-5.1385389999999997</v>
          </cell>
          <cell r="AS13">
            <v>-11.118039000000001</v>
          </cell>
          <cell r="AT13">
            <v>-1.701039</v>
          </cell>
          <cell r="AU13">
            <v>-5.3885389999999997</v>
          </cell>
          <cell r="AV13">
            <v>-64.880924000000007</v>
          </cell>
          <cell r="AY13">
            <v>0</v>
          </cell>
          <cell r="AZ13">
            <v>0</v>
          </cell>
          <cell r="BA13">
            <v>0</v>
          </cell>
          <cell r="BB13">
            <v>0</v>
          </cell>
          <cell r="BC13">
            <v>0</v>
          </cell>
          <cell r="BD13">
            <v>0</v>
          </cell>
          <cell r="BE13">
            <v>0</v>
          </cell>
          <cell r="BF13">
            <v>0</v>
          </cell>
          <cell r="BG13">
            <v>0</v>
          </cell>
          <cell r="BH13">
            <v>0</v>
          </cell>
          <cell r="BI13">
            <v>0</v>
          </cell>
          <cell r="BJ13">
            <v>0</v>
          </cell>
          <cell r="BK13">
            <v>0</v>
          </cell>
          <cell r="BN13">
            <v>0</v>
          </cell>
          <cell r="BO13">
            <v>0</v>
          </cell>
          <cell r="BP13">
            <v>0</v>
          </cell>
          <cell r="BQ13">
            <v>0</v>
          </cell>
          <cell r="BR13">
            <v>0</v>
          </cell>
          <cell r="BS13">
            <v>0</v>
          </cell>
          <cell r="BT13">
            <v>0</v>
          </cell>
          <cell r="BU13">
            <v>0</v>
          </cell>
          <cell r="BV13">
            <v>0</v>
          </cell>
          <cell r="BW13">
            <v>0</v>
          </cell>
          <cell r="BX13">
            <v>0</v>
          </cell>
          <cell r="BY13">
            <v>0</v>
          </cell>
          <cell r="BZ13">
            <v>0</v>
          </cell>
        </row>
        <row r="14">
          <cell r="A14">
            <v>14</v>
          </cell>
          <cell r="C14" t="str">
            <v xml:space="preserve">RMR Costs </v>
          </cell>
          <cell r="O14">
            <v>-2</v>
          </cell>
          <cell r="P14">
            <v>-2</v>
          </cell>
          <cell r="Q14">
            <v>-2</v>
          </cell>
          <cell r="R14">
            <v>-6</v>
          </cell>
          <cell r="U14">
            <v>-2.5497015742119395</v>
          </cell>
          <cell r="V14">
            <v>-2.2601331144453352</v>
          </cell>
          <cell r="W14">
            <v>-2.5078837857442826</v>
          </cell>
          <cell r="X14">
            <v>-2.2593440995685867</v>
          </cell>
          <cell r="Y14">
            <v>-2.3915040914239176</v>
          </cell>
          <cell r="Z14">
            <v>-2.6577966123264485</v>
          </cell>
          <cell r="AA14">
            <v>-2.7363035925628982</v>
          </cell>
          <cell r="AB14">
            <v>-3.1552704921162142</v>
          </cell>
          <cell r="AC14">
            <v>-2.8428206009239112</v>
          </cell>
          <cell r="AD14">
            <v>-2.7848280074829153</v>
          </cell>
          <cell r="AE14">
            <v>-2.4609374005777629</v>
          </cell>
          <cell r="AF14">
            <v>-2.393476628615788</v>
          </cell>
          <cell r="AG14">
            <v>-30.999999999999996</v>
          </cell>
          <cell r="AJ14">
            <v>-2.6916131469588214</v>
          </cell>
          <cell r="AK14">
            <v>-2.3870041556479031</v>
          </cell>
          <cell r="AL14">
            <v>-2.6575368341518701</v>
          </cell>
          <cell r="AM14">
            <v>-2.4007177937287496</v>
          </cell>
          <cell r="AN14">
            <v>-2.5436720816018132</v>
          </cell>
          <cell r="AO14">
            <v>-2.8304117869285985</v>
          </cell>
          <cell r="AP14">
            <v>-2.9226671703815641</v>
          </cell>
          <cell r="AQ14">
            <v>-3.3723082735171892</v>
          </cell>
          <cell r="AR14">
            <v>-3.0398564412542499</v>
          </cell>
          <cell r="AS14">
            <v>-2.9750283339629768</v>
          </cell>
          <cell r="AT14">
            <v>-2.6259539100868912</v>
          </cell>
          <cell r="AU14">
            <v>-2.5532300717793728</v>
          </cell>
          <cell r="AV14">
            <v>-33</v>
          </cell>
          <cell r="AY14">
            <v>0</v>
          </cell>
          <cell r="AZ14">
            <v>0</v>
          </cell>
          <cell r="BA14">
            <v>0</v>
          </cell>
          <cell r="BB14">
            <v>0</v>
          </cell>
          <cell r="BC14">
            <v>0</v>
          </cell>
          <cell r="BD14">
            <v>0</v>
          </cell>
          <cell r="BE14">
            <v>0</v>
          </cell>
          <cell r="BF14">
            <v>0</v>
          </cell>
          <cell r="BG14">
            <v>0</v>
          </cell>
          <cell r="BH14">
            <v>0</v>
          </cell>
          <cell r="BI14">
            <v>0</v>
          </cell>
          <cell r="BJ14">
            <v>0</v>
          </cell>
          <cell r="BK14">
            <v>0</v>
          </cell>
          <cell r="BN14">
            <v>0</v>
          </cell>
          <cell r="BO14">
            <v>0</v>
          </cell>
          <cell r="BP14">
            <v>0</v>
          </cell>
          <cell r="BQ14">
            <v>0</v>
          </cell>
          <cell r="BR14">
            <v>0</v>
          </cell>
          <cell r="BS14">
            <v>0</v>
          </cell>
          <cell r="BT14">
            <v>0</v>
          </cell>
          <cell r="BU14">
            <v>0</v>
          </cell>
          <cell r="BV14">
            <v>0</v>
          </cell>
          <cell r="BW14">
            <v>0</v>
          </cell>
          <cell r="BX14">
            <v>0</v>
          </cell>
          <cell r="BY14">
            <v>0</v>
          </cell>
          <cell r="BZ14">
            <v>0</v>
          </cell>
        </row>
        <row r="15">
          <cell r="A15">
            <v>15</v>
          </cell>
          <cell r="C15" t="str">
            <v xml:space="preserve">IU Payments </v>
          </cell>
          <cell r="O15">
            <v>-8.7420000000000009</v>
          </cell>
          <cell r="P15">
            <v>-8.7420000000000009</v>
          </cell>
          <cell r="Q15">
            <v>-12.099</v>
          </cell>
          <cell r="R15">
            <v>-29.583000000000002</v>
          </cell>
          <cell r="U15">
            <v>-18</v>
          </cell>
          <cell r="V15">
            <v>-15.356572223127293</v>
          </cell>
          <cell r="W15">
            <v>-16.13176</v>
          </cell>
          <cell r="X15">
            <v>-18.571786666666668</v>
          </cell>
          <cell r="Y15">
            <v>-17.338550666666666</v>
          </cell>
          <cell r="Z15">
            <v>-19.316322666666668</v>
          </cell>
          <cell r="AA15">
            <v>-18.899950666666665</v>
          </cell>
          <cell r="AB15">
            <v>-21.749778666666664</v>
          </cell>
          <cell r="AC15">
            <v>-18.423462666666666</v>
          </cell>
          <cell r="AD15">
            <v>-18.202780666666666</v>
          </cell>
          <cell r="AE15">
            <v>-17.208506666666668</v>
          </cell>
          <cell r="AF15">
            <v>-18.146210666666665</v>
          </cell>
          <cell r="AG15">
            <v>-217.34568222312726</v>
          </cell>
          <cell r="AJ15">
            <v>-11.026594000000001</v>
          </cell>
          <cell r="AK15">
            <v>-9.2884720000000005</v>
          </cell>
          <cell r="AL15">
            <v>-11.745464</v>
          </cell>
          <cell r="AM15">
            <v>-11.23573</v>
          </cell>
          <cell r="AN15">
            <v>-9.7159239999999993</v>
          </cell>
          <cell r="AO15">
            <v>-11.588760000000001</v>
          </cell>
          <cell r="AP15">
            <v>-12.031074</v>
          </cell>
          <cell r="AQ15">
            <v>-12.010074000000001</v>
          </cell>
          <cell r="AR15">
            <v>-11.662459999999999</v>
          </cell>
          <cell r="AS15">
            <v>-10.922803999999999</v>
          </cell>
          <cell r="AT15">
            <v>-11.02596</v>
          </cell>
          <cell r="AU15">
            <v>-12.025974</v>
          </cell>
          <cell r="AV15">
            <v>-134.27929</v>
          </cell>
          <cell r="AY15">
            <v>0</v>
          </cell>
          <cell r="AZ15">
            <v>0</v>
          </cell>
          <cell r="BA15">
            <v>0</v>
          </cell>
          <cell r="BB15">
            <v>0</v>
          </cell>
          <cell r="BC15">
            <v>0</v>
          </cell>
          <cell r="BD15">
            <v>0</v>
          </cell>
          <cell r="BE15">
            <v>0</v>
          </cell>
          <cell r="BF15">
            <v>0</v>
          </cell>
          <cell r="BG15">
            <v>0</v>
          </cell>
          <cell r="BH15">
            <v>0</v>
          </cell>
          <cell r="BI15">
            <v>0</v>
          </cell>
          <cell r="BJ15">
            <v>0</v>
          </cell>
          <cell r="BK15">
            <v>0</v>
          </cell>
          <cell r="BN15">
            <v>0</v>
          </cell>
          <cell r="BO15">
            <v>0</v>
          </cell>
          <cell r="BP15">
            <v>0</v>
          </cell>
          <cell r="BQ15">
            <v>0</v>
          </cell>
          <cell r="BR15">
            <v>0</v>
          </cell>
          <cell r="BS15">
            <v>0</v>
          </cell>
          <cell r="BT15">
            <v>0</v>
          </cell>
          <cell r="BU15">
            <v>0</v>
          </cell>
          <cell r="BV15">
            <v>0</v>
          </cell>
          <cell r="BW15">
            <v>0</v>
          </cell>
          <cell r="BX15">
            <v>0</v>
          </cell>
          <cell r="BY15">
            <v>0</v>
          </cell>
          <cell r="BZ15">
            <v>0</v>
          </cell>
        </row>
        <row r="16">
          <cell r="A16">
            <v>16</v>
          </cell>
          <cell r="C16" t="str">
            <v xml:space="preserve">Bilateral Contract Cost </v>
          </cell>
          <cell r="F16">
            <v>-27.283964999999998</v>
          </cell>
          <cell r="G16">
            <v>-11.75196</v>
          </cell>
          <cell r="H16">
            <v>-13.03167</v>
          </cell>
          <cell r="I16">
            <v>-12.541</v>
          </cell>
          <cell r="J16">
            <v>-12.98367</v>
          </cell>
          <cell r="K16">
            <v>-35.594516666666671</v>
          </cell>
          <cell r="L16">
            <v>-26.835669999999997</v>
          </cell>
          <cell r="M16">
            <v>-26.931999999999999</v>
          </cell>
          <cell r="N16">
            <v>-29.53</v>
          </cell>
          <cell r="O16">
            <v>-15.623670000000001</v>
          </cell>
          <cell r="P16">
            <v>-14.957100000000001</v>
          </cell>
          <cell r="Q16">
            <v>-15.33567</v>
          </cell>
          <cell r="R16">
            <v>-242.40089166666664</v>
          </cell>
          <cell r="U16">
            <v>0</v>
          </cell>
          <cell r="V16">
            <v>0</v>
          </cell>
          <cell r="W16">
            <v>0</v>
          </cell>
          <cell r="X16">
            <v>0</v>
          </cell>
          <cell r="Y16">
            <v>0</v>
          </cell>
          <cell r="Z16">
            <v>0</v>
          </cell>
          <cell r="AA16">
            <v>0</v>
          </cell>
          <cell r="AB16">
            <v>0</v>
          </cell>
          <cell r="AC16">
            <v>0</v>
          </cell>
          <cell r="AD16">
            <v>0</v>
          </cell>
          <cell r="AE16">
            <v>0</v>
          </cell>
          <cell r="AF16">
            <v>0</v>
          </cell>
          <cell r="AG16">
            <v>0</v>
          </cell>
          <cell r="AJ16">
            <v>0</v>
          </cell>
          <cell r="AK16">
            <v>0</v>
          </cell>
          <cell r="AL16">
            <v>0</v>
          </cell>
          <cell r="AM16">
            <v>0</v>
          </cell>
          <cell r="AN16">
            <v>0</v>
          </cell>
          <cell r="AO16">
            <v>0</v>
          </cell>
          <cell r="AP16">
            <v>0</v>
          </cell>
          <cell r="AQ16">
            <v>0</v>
          </cell>
          <cell r="AR16">
            <v>0</v>
          </cell>
          <cell r="AS16">
            <v>0</v>
          </cell>
          <cell r="AT16">
            <v>0</v>
          </cell>
          <cell r="AU16">
            <v>0</v>
          </cell>
          <cell r="AV16">
            <v>0</v>
          </cell>
          <cell r="AY16">
            <v>0</v>
          </cell>
          <cell r="AZ16">
            <v>0</v>
          </cell>
          <cell r="BA16">
            <v>0</v>
          </cell>
          <cell r="BB16">
            <v>0</v>
          </cell>
          <cell r="BC16">
            <v>0</v>
          </cell>
          <cell r="BD16">
            <v>0</v>
          </cell>
          <cell r="BE16">
            <v>0</v>
          </cell>
          <cell r="BF16">
            <v>0</v>
          </cell>
          <cell r="BG16">
            <v>0</v>
          </cell>
          <cell r="BH16">
            <v>0</v>
          </cell>
          <cell r="BI16">
            <v>0</v>
          </cell>
          <cell r="BJ16">
            <v>0</v>
          </cell>
          <cell r="BK16">
            <v>0</v>
          </cell>
          <cell r="BN16">
            <v>0</v>
          </cell>
          <cell r="BO16">
            <v>0</v>
          </cell>
          <cell r="BP16">
            <v>0</v>
          </cell>
          <cell r="BQ16">
            <v>0</v>
          </cell>
          <cell r="BR16">
            <v>0</v>
          </cell>
          <cell r="BS16">
            <v>0</v>
          </cell>
          <cell r="BT16">
            <v>0</v>
          </cell>
          <cell r="BU16">
            <v>0</v>
          </cell>
          <cell r="BV16">
            <v>0</v>
          </cell>
          <cell r="BW16">
            <v>0</v>
          </cell>
          <cell r="BX16">
            <v>0</v>
          </cell>
          <cell r="BY16">
            <v>0</v>
          </cell>
          <cell r="BZ16">
            <v>0</v>
          </cell>
        </row>
        <row r="17">
          <cell r="A17">
            <v>17</v>
          </cell>
          <cell r="C17" t="str">
            <v xml:space="preserve">Uplift (including GMC) </v>
          </cell>
          <cell r="O17">
            <v>-5.8930369649659013</v>
          </cell>
          <cell r="P17">
            <v>-6.6148918758799127</v>
          </cell>
          <cell r="Q17">
            <v>-6.7798939496640998</v>
          </cell>
          <cell r="R17">
            <v>-19.287822790509914</v>
          </cell>
          <cell r="U17">
            <v>-2.38</v>
          </cell>
          <cell r="V17">
            <v>-2.2050000000000001</v>
          </cell>
          <cell r="W17">
            <v>-14.755000000000001</v>
          </cell>
          <cell r="X17">
            <v>-7</v>
          </cell>
          <cell r="Y17">
            <v>-7</v>
          </cell>
          <cell r="Z17">
            <v>-7</v>
          </cell>
          <cell r="AA17">
            <v>-7</v>
          </cell>
          <cell r="AB17">
            <v>-7</v>
          </cell>
          <cell r="AC17">
            <v>-95.4</v>
          </cell>
          <cell r="AD17">
            <v>-7</v>
          </cell>
          <cell r="AE17">
            <v>-7</v>
          </cell>
          <cell r="AF17">
            <v>-7</v>
          </cell>
          <cell r="AG17">
            <v>-170.74</v>
          </cell>
          <cell r="AJ17">
            <v>-29.953604095451784</v>
          </cell>
          <cell r="AK17">
            <v>-23.02614650966872</v>
          </cell>
          <cell r="AL17">
            <v>-18.318004903855837</v>
          </cell>
          <cell r="AM17">
            <v>-17.022646249367995</v>
          </cell>
          <cell r="AN17">
            <v>-17.450110899272374</v>
          </cell>
          <cell r="AO17">
            <v>-20.379708188203391</v>
          </cell>
          <cell r="AP17">
            <v>-46.379364709487653</v>
          </cell>
          <cell r="AQ17">
            <v>-57.726080991965716</v>
          </cell>
          <cell r="AR17">
            <v>-33.621910416715224</v>
          </cell>
          <cell r="AS17">
            <v>-27.704751648198414</v>
          </cell>
          <cell r="AT17">
            <v>-15.802122728564736</v>
          </cell>
          <cell r="AU17">
            <v>-16.741649307728782</v>
          </cell>
          <cell r="AV17">
            <v>-324.12610064848059</v>
          </cell>
          <cell r="BZ17">
            <v>0</v>
          </cell>
        </row>
        <row r="18">
          <cell r="A18">
            <v>18</v>
          </cell>
          <cell r="C18" t="str">
            <v>All Other Purchase Power</v>
          </cell>
          <cell r="F18">
            <v>-1249.1658159999999</v>
          </cell>
          <cell r="G18">
            <v>150.30971199999999</v>
          </cell>
          <cell r="H18">
            <v>-65.730536999999998</v>
          </cell>
          <cell r="R18">
            <v>-1164.5866409999999</v>
          </cell>
          <cell r="U18">
            <v>0</v>
          </cell>
          <cell r="V18">
            <v>0</v>
          </cell>
          <cell r="W18">
            <v>0</v>
          </cell>
          <cell r="X18">
            <v>0</v>
          </cell>
          <cell r="Y18">
            <v>0</v>
          </cell>
          <cell r="Z18">
            <v>0</v>
          </cell>
          <cell r="AA18">
            <v>-25</v>
          </cell>
          <cell r="AB18">
            <v>-25</v>
          </cell>
          <cell r="AC18">
            <v>-25</v>
          </cell>
          <cell r="AD18">
            <v>-25</v>
          </cell>
          <cell r="AE18">
            <v>-25</v>
          </cell>
          <cell r="AF18">
            <v>-25</v>
          </cell>
          <cell r="AG18">
            <v>-150</v>
          </cell>
          <cell r="AJ18">
            <v>-12.5</v>
          </cell>
          <cell r="AK18">
            <v>-12.5</v>
          </cell>
          <cell r="AL18">
            <v>-12.5</v>
          </cell>
          <cell r="AM18">
            <v>-12.5</v>
          </cell>
          <cell r="AN18">
            <v>-12.5</v>
          </cell>
          <cell r="AO18">
            <v>-12.5</v>
          </cell>
          <cell r="AP18">
            <v>-12.5</v>
          </cell>
          <cell r="AQ18">
            <v>-12.5</v>
          </cell>
          <cell r="AR18">
            <v>-12.5</v>
          </cell>
          <cell r="AS18">
            <v>-12.5</v>
          </cell>
          <cell r="AT18">
            <v>-12.5</v>
          </cell>
          <cell r="AU18">
            <v>-12.5</v>
          </cell>
          <cell r="AV18">
            <v>-150</v>
          </cell>
          <cell r="AY18">
            <v>-318.1207384178482</v>
          </cell>
          <cell r="AZ18">
            <v>-297.75448687020173</v>
          </cell>
          <cell r="BA18">
            <v>-280.05399355649553</v>
          </cell>
          <cell r="BB18">
            <v>-299.40316315719946</v>
          </cell>
          <cell r="BC18">
            <v>-281.82818304339605</v>
          </cell>
          <cell r="BD18">
            <v>-304.14273577809206</v>
          </cell>
          <cell r="BE18">
            <v>-544.14918244452497</v>
          </cell>
          <cell r="BF18">
            <v>-545.53586869146432</v>
          </cell>
          <cell r="BG18">
            <v>-506.64723260292499</v>
          </cell>
          <cell r="BH18">
            <v>-492.71470826638085</v>
          </cell>
          <cell r="BI18">
            <v>-287.58686442916826</v>
          </cell>
          <cell r="BJ18">
            <v>-288.83684274230399</v>
          </cell>
          <cell r="BK18">
            <v>-4446.7740000000003</v>
          </cell>
          <cell r="BN18">
            <v>-301.30584008482145</v>
          </cell>
          <cell r="BO18">
            <v>-282.01608688463176</v>
          </cell>
          <cell r="BP18">
            <v>-265.25118801533256</v>
          </cell>
          <cell r="BQ18">
            <v>-283.57761913855632</v>
          </cell>
          <cell r="BR18">
            <v>-266.93159922171566</v>
          </cell>
          <cell r="BS18">
            <v>-288.06667231152272</v>
          </cell>
          <cell r="BT18">
            <v>-515.38710542210174</v>
          </cell>
          <cell r="BU18">
            <v>-516.70049563566067</v>
          </cell>
          <cell r="BV18">
            <v>-479.86739501893948</v>
          </cell>
          <cell r="BW18">
            <v>-466.67130170354335</v>
          </cell>
          <cell r="BX18">
            <v>-272.38589415813016</v>
          </cell>
          <cell r="BY18">
            <v>-273.56980240504384</v>
          </cell>
          <cell r="BZ18">
            <v>-4211.7309999999998</v>
          </cell>
        </row>
        <row r="19">
          <cell r="A19">
            <v>19</v>
          </cell>
          <cell r="C19" t="str">
            <v>Adjustments</v>
          </cell>
          <cell r="F19">
            <v>792.96070499999996</v>
          </cell>
          <cell r="G19">
            <v>-31.818142000000002</v>
          </cell>
          <cell r="H19">
            <v>-56.022748999999997</v>
          </cell>
          <cell r="J19">
            <v>67</v>
          </cell>
          <cell r="K19">
            <v>14</v>
          </cell>
          <cell r="L19">
            <v>12</v>
          </cell>
          <cell r="M19">
            <v>3</v>
          </cell>
          <cell r="N19">
            <v>-22</v>
          </cell>
          <cell r="R19">
            <v>779.11981400000002</v>
          </cell>
          <cell r="AG19">
            <v>0</v>
          </cell>
          <cell r="BL19">
            <v>-4446.7740000000003</v>
          </cell>
          <cell r="CA19">
            <v>-4211.7309999999998</v>
          </cell>
        </row>
        <row r="20">
          <cell r="A20">
            <v>20</v>
          </cell>
          <cell r="C20" t="str">
            <v>Total Energy Cost</v>
          </cell>
          <cell r="F20">
            <v>-829.90893000000005</v>
          </cell>
          <cell r="G20">
            <v>-250.364968</v>
          </cell>
          <cell r="H20">
            <v>-643.78604800000005</v>
          </cell>
          <cell r="I20">
            <v>-229.541</v>
          </cell>
          <cell r="J20">
            <v>-197.98367000000002</v>
          </cell>
          <cell r="K20">
            <v>-371.59451666666666</v>
          </cell>
          <cell r="L20">
            <v>-249.03467000000001</v>
          </cell>
          <cell r="M20">
            <v>-264.404</v>
          </cell>
          <cell r="N20">
            <v>-253.7</v>
          </cell>
          <cell r="O20">
            <v>-131.47219860223061</v>
          </cell>
          <cell r="P20">
            <v>-135.63394311060364</v>
          </cell>
          <cell r="Q20">
            <v>-140.86945469314117</v>
          </cell>
          <cell r="R20">
            <v>-3312.8265720726422</v>
          </cell>
          <cell r="U20">
            <v>-109.53370157421193</v>
          </cell>
          <cell r="V20">
            <v>-111.51422197967261</v>
          </cell>
          <cell r="W20">
            <v>-120.62957166817183</v>
          </cell>
          <cell r="X20">
            <v>-126.0282098276756</v>
          </cell>
          <cell r="Y20">
            <v>-134.27527524261944</v>
          </cell>
          <cell r="Z20">
            <v>-155.40168144106894</v>
          </cell>
          <cell r="AA20">
            <v>-287.62397240545414</v>
          </cell>
          <cell r="AB20">
            <v>-284.13906740103903</v>
          </cell>
          <cell r="AC20">
            <v>-369.19766781361761</v>
          </cell>
          <cell r="AD20">
            <v>-273.97123495531565</v>
          </cell>
          <cell r="AE20">
            <v>-170.01236525826894</v>
          </cell>
          <cell r="AF20">
            <v>-171.99099829159363</v>
          </cell>
          <cell r="AG20">
            <v>-2314.3179678587094</v>
          </cell>
          <cell r="AJ20">
            <v>-182.16329895018472</v>
          </cell>
          <cell r="AK20">
            <v>-170.50111185851654</v>
          </cell>
          <cell r="AL20">
            <v>-160.3653996408641</v>
          </cell>
          <cell r="AM20">
            <v>-171.44518206542634</v>
          </cell>
          <cell r="AN20">
            <v>-161.38134161152564</v>
          </cell>
          <cell r="AO20">
            <v>-174.15917106384791</v>
          </cell>
          <cell r="AP20">
            <v>-311.5924183004451</v>
          </cell>
          <cell r="AQ20">
            <v>-312.38646694564704</v>
          </cell>
          <cell r="AR20">
            <v>-290.11793369379518</v>
          </cell>
          <cell r="AS20">
            <v>-282.13984773664822</v>
          </cell>
          <cell r="AT20">
            <v>-164.67889587992235</v>
          </cell>
          <cell r="AU20">
            <v>-165.39466239759557</v>
          </cell>
          <cell r="AV20">
            <v>-2546.3257301444191</v>
          </cell>
          <cell r="AY20">
            <v>-318.1207384178482</v>
          </cell>
          <cell r="AZ20">
            <v>-297.75448687020173</v>
          </cell>
          <cell r="BA20">
            <v>-280.05399355649553</v>
          </cell>
          <cell r="BB20">
            <v>-299.40316315719946</v>
          </cell>
          <cell r="BC20">
            <v>-281.82818304339605</v>
          </cell>
          <cell r="BD20">
            <v>-304.14273577809206</v>
          </cell>
          <cell r="BE20">
            <v>-544.14918244452497</v>
          </cell>
          <cell r="BF20">
            <v>-545.53586869146432</v>
          </cell>
          <cell r="BG20">
            <v>-506.64723260292499</v>
          </cell>
          <cell r="BH20">
            <v>-492.71470826638085</v>
          </cell>
          <cell r="BI20">
            <v>-287.58686442916826</v>
          </cell>
          <cell r="BJ20">
            <v>-288.83684274230399</v>
          </cell>
          <cell r="BK20">
            <v>-4446.7740000000003</v>
          </cell>
          <cell r="BN20">
            <v>-301.30584008482145</v>
          </cell>
          <cell r="BO20">
            <v>-282.01608688463176</v>
          </cell>
          <cell r="BP20">
            <v>-265.25118801533256</v>
          </cell>
          <cell r="BQ20">
            <v>-283.57761913855632</v>
          </cell>
          <cell r="BR20">
            <v>-266.93159922171566</v>
          </cell>
          <cell r="BS20">
            <v>-288.06667231152272</v>
          </cell>
          <cell r="BT20">
            <v>-515.38710542210174</v>
          </cell>
          <cell r="BU20">
            <v>-516.70049563566067</v>
          </cell>
          <cell r="BV20">
            <v>-479.86739501893948</v>
          </cell>
          <cell r="BW20">
            <v>-466.67130170354335</v>
          </cell>
          <cell r="BX20">
            <v>-272.38589415813016</v>
          </cell>
          <cell r="BY20">
            <v>-273.56980240504384</v>
          </cell>
          <cell r="BZ20">
            <v>-4211.7309999999998</v>
          </cell>
        </row>
        <row r="21">
          <cell r="A21">
            <v>21</v>
          </cell>
          <cell r="C21" t="str">
            <v>Booked Provisions for Energy Cost Adjusments</v>
          </cell>
          <cell r="F21">
            <v>685.36530600000003</v>
          </cell>
          <cell r="G21">
            <v>36.213476</v>
          </cell>
          <cell r="H21">
            <v>-692.46500000000003</v>
          </cell>
          <cell r="I21">
            <v>42.875999999999976</v>
          </cell>
          <cell r="J21">
            <v>11.565999999999988</v>
          </cell>
          <cell r="K21">
            <v>37.284000000000006</v>
          </cell>
          <cell r="L21">
            <v>-307.57</v>
          </cell>
          <cell r="M21">
            <v>-353.57099999999997</v>
          </cell>
          <cell r="N21">
            <v>667.21500000000003</v>
          </cell>
        </row>
        <row r="22">
          <cell r="A22">
            <v>22</v>
          </cell>
          <cell r="C22" t="str">
            <v>Monthly Forecast - Cash Basis - $ Millions</v>
          </cell>
          <cell r="BK22">
            <v>0</v>
          </cell>
        </row>
        <row r="23">
          <cell r="A23">
            <v>23</v>
          </cell>
          <cell r="C23" t="str">
            <v>QF Energy Cost - Schedule payments</v>
          </cell>
          <cell r="F23">
            <v>-326.27300000000002</v>
          </cell>
          <cell r="G23">
            <v>-340.17399999999998</v>
          </cell>
          <cell r="H23">
            <v>-301.86799999999999</v>
          </cell>
          <cell r="I23">
            <v>-344.02449999999999</v>
          </cell>
          <cell r="J23">
            <v>-326.64103653000001</v>
          </cell>
          <cell r="K23">
            <v>-265.58561275</v>
          </cell>
          <cell r="L23">
            <v>-275.20307622000001</v>
          </cell>
          <cell r="M23">
            <v>-227.36136585326145</v>
          </cell>
          <cell r="N23">
            <v>-97.190482395124576</v>
          </cell>
          <cell r="O23">
            <v>-148.97863491785583</v>
          </cell>
          <cell r="P23">
            <v>-80.898158123136909</v>
          </cell>
          <cell r="Q23">
            <v>-98.353644502497104</v>
          </cell>
          <cell r="R23">
            <v>-2832.5515112918756</v>
          </cell>
          <cell r="S23">
            <v>-2935.5507144059852</v>
          </cell>
          <cell r="T23">
            <v>-6.6481660398876556</v>
          </cell>
          <cell r="U23">
            <v>-87.411968714075314</v>
          </cell>
          <cell r="V23">
            <v>-93.003997404743188</v>
          </cell>
          <cell r="W23">
            <v>-43.32783294882794</v>
          </cell>
          <cell r="X23">
            <v>-30</v>
          </cell>
          <cell r="Y23">
            <v>-18.332083100517572</v>
          </cell>
          <cell r="Z23">
            <v>-88.792993871440331</v>
          </cell>
          <cell r="AA23">
            <v>-103.95836329452885</v>
          </cell>
          <cell r="AB23">
            <v>-120.30902316207582</v>
          </cell>
          <cell r="AC23">
            <v>-225.48945114622458</v>
          </cell>
          <cell r="AD23">
            <v>-224.55297924225613</v>
          </cell>
          <cell r="AE23">
            <v>-221.41284554602706</v>
          </cell>
          <cell r="AF23">
            <v>-212.48535928116607</v>
          </cell>
          <cell r="AG23">
            <v>-1469.0768977118828</v>
          </cell>
          <cell r="AJ23">
            <v>-115.66188219102452</v>
          </cell>
          <cell r="AK23">
            <v>-113.33277199631118</v>
          </cell>
          <cell r="AL23">
            <v>-118.47322070777413</v>
          </cell>
          <cell r="AM23">
            <v>-121.59845019319991</v>
          </cell>
          <cell r="AN23">
            <v>-110.00585490285638</v>
          </cell>
          <cell r="AO23">
            <v>-120.76782102232961</v>
          </cell>
          <cell r="AP23">
            <v>-117.47059563065146</v>
          </cell>
          <cell r="AQ23">
            <v>-121.72175208871593</v>
          </cell>
          <cell r="AR23">
            <v>-226.64127342057586</v>
          </cell>
          <cell r="AS23">
            <v>-225.07696468016414</v>
          </cell>
          <cell r="AT23">
            <v>-224.15516783582567</v>
          </cell>
          <cell r="AU23">
            <v>-216.91922475448686</v>
          </cell>
          <cell r="AV23">
            <v>-1831.8249794239157</v>
          </cell>
          <cell r="AW23">
            <v>-1896.7059034239157</v>
          </cell>
          <cell r="AY23">
            <v>-121.02382024127071</v>
          </cell>
          <cell r="AZ23">
            <v>0</v>
          </cell>
          <cell r="BA23">
            <v>0</v>
          </cell>
          <cell r="BB23">
            <v>0</v>
          </cell>
          <cell r="BC23">
            <v>0</v>
          </cell>
          <cell r="BD23">
            <v>0</v>
          </cell>
          <cell r="BE23">
            <v>0</v>
          </cell>
          <cell r="BF23">
            <v>0</v>
          </cell>
          <cell r="BG23">
            <v>0</v>
          </cell>
          <cell r="BH23">
            <v>0</v>
          </cell>
          <cell r="BI23">
            <v>0</v>
          </cell>
          <cell r="BJ23">
            <v>0</v>
          </cell>
          <cell r="BK23">
            <v>-121.02382024127071</v>
          </cell>
          <cell r="BN23">
            <v>0</v>
          </cell>
          <cell r="BO23">
            <v>0</v>
          </cell>
          <cell r="BP23">
            <v>0</v>
          </cell>
          <cell r="BQ23">
            <v>0</v>
          </cell>
          <cell r="BR23">
            <v>0</v>
          </cell>
          <cell r="BS23">
            <v>0</v>
          </cell>
          <cell r="BT23">
            <v>0</v>
          </cell>
          <cell r="BU23">
            <v>0</v>
          </cell>
          <cell r="BV23">
            <v>0</v>
          </cell>
          <cell r="BW23">
            <v>0</v>
          </cell>
          <cell r="BX23">
            <v>0</v>
          </cell>
          <cell r="BY23">
            <v>0</v>
          </cell>
          <cell r="BZ23">
            <v>0</v>
          </cell>
        </row>
        <row r="24">
          <cell r="A24">
            <v>24</v>
          </cell>
          <cell r="C24" t="str">
            <v>QF Buyout Cost - Current Month's Forecast</v>
          </cell>
          <cell r="F24">
            <v>-20.353000000000002</v>
          </cell>
          <cell r="G24">
            <v>-3.5449999999999999</v>
          </cell>
          <cell r="H24">
            <v>-6.67</v>
          </cell>
          <cell r="I24">
            <v>-20.395</v>
          </cell>
          <cell r="J24">
            <v>-3.6229269399999997</v>
          </cell>
          <cell r="K24">
            <v>-6.8128475599999998</v>
          </cell>
          <cell r="L24">
            <v>0</v>
          </cell>
          <cell r="M24">
            <v>-3.9244830441096554</v>
          </cell>
          <cell r="N24">
            <v>-6.67</v>
          </cell>
          <cell r="O24">
            <v>-20.394731189999998</v>
          </cell>
          <cell r="P24">
            <v>-3.5868571899999999</v>
          </cell>
          <cell r="Q24">
            <v>-7.0243571899999999</v>
          </cell>
          <cell r="R24">
            <v>-102.99920311410968</v>
          </cell>
          <cell r="U24">
            <v>0</v>
          </cell>
          <cell r="V24">
            <v>-2.4183582100000001</v>
          </cell>
          <cell r="W24">
            <v>-7.0243571899999999</v>
          </cell>
          <cell r="X24">
            <v>-9.40408519</v>
          </cell>
          <cell r="Y24">
            <v>-3.5868571899999999</v>
          </cell>
          <cell r="Z24">
            <v>-6.1185390000000002</v>
          </cell>
          <cell r="AA24">
            <v>-8.4982670000000002</v>
          </cell>
          <cell r="AB24">
            <v>-2.6810389999999997</v>
          </cell>
          <cell r="AC24">
            <v>-6.1185390000000002</v>
          </cell>
          <cell r="AD24">
            <v>-8.4982670000000002</v>
          </cell>
          <cell r="AE24">
            <v>-2.6810389999999997</v>
          </cell>
          <cell r="AF24">
            <v>-6.1185390000000002</v>
          </cell>
          <cell r="AG24">
            <v>-63.147886779999993</v>
          </cell>
          <cell r="AJ24">
            <v>-7.5182669999999998</v>
          </cell>
          <cell r="AK24">
            <v>-1.701039</v>
          </cell>
          <cell r="AL24">
            <v>-5.1385389999999997</v>
          </cell>
          <cell r="AM24">
            <v>-7.5182669999999998</v>
          </cell>
          <cell r="AN24">
            <v>-1.701039</v>
          </cell>
          <cell r="AO24">
            <v>-5.1385389999999997</v>
          </cell>
          <cell r="AP24">
            <v>-11.118039000000001</v>
          </cell>
          <cell r="AQ24">
            <v>-1.701039</v>
          </cell>
          <cell r="AR24">
            <v>-5.1385389999999997</v>
          </cell>
          <cell r="AS24">
            <v>-11.118039000000001</v>
          </cell>
          <cell r="AT24">
            <v>-1.701039</v>
          </cell>
          <cell r="AU24">
            <v>-5.3885389999999997</v>
          </cell>
          <cell r="AV24">
            <v>-64.880924000000007</v>
          </cell>
          <cell r="AY24">
            <v>0</v>
          </cell>
          <cell r="AZ24">
            <v>0</v>
          </cell>
          <cell r="BA24">
            <v>0</v>
          </cell>
          <cell r="BB24">
            <v>0</v>
          </cell>
          <cell r="BC24">
            <v>0</v>
          </cell>
          <cell r="BD24">
            <v>0</v>
          </cell>
          <cell r="BE24">
            <v>0</v>
          </cell>
          <cell r="BF24">
            <v>0</v>
          </cell>
          <cell r="BG24">
            <v>0</v>
          </cell>
          <cell r="BH24">
            <v>0</v>
          </cell>
          <cell r="BI24">
            <v>0</v>
          </cell>
          <cell r="BJ24">
            <v>0</v>
          </cell>
          <cell r="BK24">
            <v>0</v>
          </cell>
          <cell r="BN24">
            <v>0</v>
          </cell>
          <cell r="BO24">
            <v>0</v>
          </cell>
          <cell r="BP24">
            <v>0</v>
          </cell>
          <cell r="BQ24">
            <v>0</v>
          </cell>
          <cell r="BR24">
            <v>0</v>
          </cell>
          <cell r="BS24">
            <v>0</v>
          </cell>
          <cell r="BT24">
            <v>0</v>
          </cell>
          <cell r="BU24">
            <v>0</v>
          </cell>
          <cell r="BV24">
            <v>0</v>
          </cell>
          <cell r="BW24">
            <v>0</v>
          </cell>
          <cell r="BX24">
            <v>0</v>
          </cell>
          <cell r="BY24">
            <v>0</v>
          </cell>
          <cell r="BZ24">
            <v>0</v>
          </cell>
        </row>
        <row r="25">
          <cell r="A25">
            <v>25</v>
          </cell>
          <cell r="C25" t="str">
            <v>RMR Costs - 1 Month lag</v>
          </cell>
          <cell r="F25">
            <v>0</v>
          </cell>
          <cell r="G25">
            <v>0</v>
          </cell>
          <cell r="H25">
            <v>0</v>
          </cell>
          <cell r="I25">
            <v>0</v>
          </cell>
          <cell r="J25">
            <v>0</v>
          </cell>
          <cell r="K25">
            <v>0</v>
          </cell>
          <cell r="L25">
            <v>0</v>
          </cell>
          <cell r="M25">
            <v>0</v>
          </cell>
          <cell r="N25">
            <v>0</v>
          </cell>
          <cell r="O25">
            <v>0</v>
          </cell>
          <cell r="P25">
            <v>0</v>
          </cell>
          <cell r="Q25">
            <v>0</v>
          </cell>
          <cell r="R25">
            <v>0</v>
          </cell>
          <cell r="U25">
            <v>0</v>
          </cell>
          <cell r="V25">
            <v>-2.5497015742119395</v>
          </cell>
          <cell r="W25">
            <v>-2.2601331144453352</v>
          </cell>
          <cell r="X25">
            <v>-2.5078837857442826</v>
          </cell>
          <cell r="Y25">
            <v>-2.2593440995685867</v>
          </cell>
          <cell r="Z25">
            <v>-2.3915040914239176</v>
          </cell>
          <cell r="AA25">
            <v>-2.6577966123264485</v>
          </cell>
          <cell r="AB25">
            <v>-2.7363035925628982</v>
          </cell>
          <cell r="AC25">
            <v>-3.1552704921162142</v>
          </cell>
          <cell r="AD25">
            <v>-2.8428206009239112</v>
          </cell>
          <cell r="AE25">
            <v>-2.7848280074829153</v>
          </cell>
          <cell r="AF25">
            <v>-2.4609374005777629</v>
          </cell>
          <cell r="AG25">
            <v>-28.60652337138421</v>
          </cell>
          <cell r="AJ25">
            <v>-2.393476628615788</v>
          </cell>
          <cell r="AK25">
            <v>-2.6916131469588214</v>
          </cell>
          <cell r="AL25">
            <v>-2.3870041556479031</v>
          </cell>
          <cell r="AM25">
            <v>-2.6575368341518701</v>
          </cell>
          <cell r="AN25">
            <v>-2.4007177937287496</v>
          </cell>
          <cell r="AO25">
            <v>-2.5436720816018132</v>
          </cell>
          <cell r="AP25">
            <v>-2.8304117869285985</v>
          </cell>
          <cell r="AQ25">
            <v>-2.9226671703815641</v>
          </cell>
          <cell r="AR25">
            <v>-3.3723082735171892</v>
          </cell>
          <cell r="AS25">
            <v>-3.0398564412542499</v>
          </cell>
          <cell r="AT25">
            <v>-2.9750283339629768</v>
          </cell>
          <cell r="AU25">
            <v>-2.6259539100868912</v>
          </cell>
          <cell r="AV25">
            <v>-32.840246556836419</v>
          </cell>
          <cell r="AY25">
            <v>-2.5532300717793728</v>
          </cell>
          <cell r="AZ25">
            <v>0</v>
          </cell>
          <cell r="BA25">
            <v>0</v>
          </cell>
          <cell r="BB25">
            <v>0</v>
          </cell>
          <cell r="BC25">
            <v>0</v>
          </cell>
          <cell r="BD25">
            <v>0</v>
          </cell>
          <cell r="BE25">
            <v>0</v>
          </cell>
          <cell r="BF25">
            <v>0</v>
          </cell>
          <cell r="BG25">
            <v>0</v>
          </cell>
          <cell r="BH25">
            <v>0</v>
          </cell>
          <cell r="BI25">
            <v>0</v>
          </cell>
          <cell r="BJ25">
            <v>0</v>
          </cell>
          <cell r="BK25">
            <v>-2.5532300717793728</v>
          </cell>
          <cell r="BN25">
            <v>0</v>
          </cell>
          <cell r="BO25">
            <v>0</v>
          </cell>
          <cell r="BP25">
            <v>0</v>
          </cell>
          <cell r="BQ25">
            <v>0</v>
          </cell>
          <cell r="BR25">
            <v>0</v>
          </cell>
          <cell r="BS25">
            <v>0</v>
          </cell>
          <cell r="BT25">
            <v>0</v>
          </cell>
          <cell r="BU25">
            <v>0</v>
          </cell>
          <cell r="BV25">
            <v>0</v>
          </cell>
          <cell r="BW25">
            <v>0</v>
          </cell>
          <cell r="BX25">
            <v>0</v>
          </cell>
          <cell r="BY25">
            <v>0</v>
          </cell>
          <cell r="BZ25">
            <v>0</v>
          </cell>
        </row>
        <row r="26">
          <cell r="A26">
            <v>26</v>
          </cell>
          <cell r="C26" t="str">
            <v>IU Payments - 1 Month lag</v>
          </cell>
          <cell r="F26">
            <v>0</v>
          </cell>
          <cell r="G26">
            <v>-36.484999999999999</v>
          </cell>
          <cell r="H26">
            <v>-60.25</v>
          </cell>
          <cell r="I26">
            <v>-28.101416666666669</v>
          </cell>
          <cell r="J26">
            <v>-51.013416666666664</v>
          </cell>
          <cell r="K26">
            <v>-54.627416666666662</v>
          </cell>
          <cell r="L26">
            <v>-22.989416666666667</v>
          </cell>
          <cell r="M26">
            <v>-9.157</v>
          </cell>
          <cell r="N26">
            <v>-26.931999999999999</v>
          </cell>
          <cell r="O26">
            <v>-29.53</v>
          </cell>
          <cell r="P26">
            <v>-8.7420000000000009</v>
          </cell>
          <cell r="Q26">
            <v>-8.7420000000000009</v>
          </cell>
          <cell r="R26">
            <v>-336.56966666666665</v>
          </cell>
          <cell r="U26">
            <v>-12.099</v>
          </cell>
          <cell r="V26">
            <v>-18</v>
          </cell>
          <cell r="W26">
            <v>-15.356572223127293</v>
          </cell>
          <cell r="X26">
            <v>-16.13176</v>
          </cell>
          <cell r="Y26">
            <v>-18.571786666666668</v>
          </cell>
          <cell r="Z26">
            <v>-17.338550666666666</v>
          </cell>
          <cell r="AA26">
            <v>-19.316322666666668</v>
          </cell>
          <cell r="AB26">
            <v>-18.899950666666665</v>
          </cell>
          <cell r="AC26">
            <v>-21.749778666666664</v>
          </cell>
          <cell r="AD26">
            <v>-18.423462666666666</v>
          </cell>
          <cell r="AE26">
            <v>-18.202780666666666</v>
          </cell>
          <cell r="AF26">
            <v>-17.208506666666668</v>
          </cell>
          <cell r="AG26">
            <v>-211.29847155646058</v>
          </cell>
          <cell r="AJ26">
            <v>-18.146210666666665</v>
          </cell>
          <cell r="AK26">
            <v>-11.026594000000001</v>
          </cell>
          <cell r="AL26">
            <v>-9.2884720000000005</v>
          </cell>
          <cell r="AM26">
            <v>-11.745464</v>
          </cell>
          <cell r="AN26">
            <v>-11.23573</v>
          </cell>
          <cell r="AO26">
            <v>-9.7159239999999993</v>
          </cell>
          <cell r="AP26">
            <v>-11.588760000000001</v>
          </cell>
          <cell r="AQ26">
            <v>-12.031074</v>
          </cell>
          <cell r="AR26">
            <v>-12.010074000000001</v>
          </cell>
          <cell r="AS26">
            <v>-11.662459999999999</v>
          </cell>
          <cell r="AT26">
            <v>-10.922803999999999</v>
          </cell>
          <cell r="AU26">
            <v>-11.02596</v>
          </cell>
          <cell r="AV26">
            <v>-140.39952666666665</v>
          </cell>
          <cell r="AY26">
            <v>-12.025974</v>
          </cell>
          <cell r="AZ26">
            <v>0</v>
          </cell>
          <cell r="BA26">
            <v>0</v>
          </cell>
          <cell r="BB26">
            <v>0</v>
          </cell>
          <cell r="BC26">
            <v>0</v>
          </cell>
          <cell r="BD26">
            <v>0</v>
          </cell>
          <cell r="BE26">
            <v>0</v>
          </cell>
          <cell r="BF26">
            <v>0</v>
          </cell>
          <cell r="BG26">
            <v>0</v>
          </cell>
          <cell r="BH26">
            <v>0</v>
          </cell>
          <cell r="BI26">
            <v>0</v>
          </cell>
          <cell r="BJ26">
            <v>0</v>
          </cell>
          <cell r="BK26">
            <v>-12.025974</v>
          </cell>
          <cell r="BN26">
            <v>0</v>
          </cell>
          <cell r="BO26">
            <v>0</v>
          </cell>
          <cell r="BP26">
            <v>0</v>
          </cell>
          <cell r="BQ26">
            <v>0</v>
          </cell>
          <cell r="BR26">
            <v>0</v>
          </cell>
          <cell r="BS26">
            <v>0</v>
          </cell>
          <cell r="BT26">
            <v>0</v>
          </cell>
          <cell r="BU26">
            <v>0</v>
          </cell>
          <cell r="BV26">
            <v>0</v>
          </cell>
          <cell r="BW26">
            <v>0</v>
          </cell>
          <cell r="BX26">
            <v>0</v>
          </cell>
          <cell r="BY26">
            <v>0</v>
          </cell>
          <cell r="BZ26">
            <v>0</v>
          </cell>
        </row>
        <row r="27">
          <cell r="A27">
            <v>27</v>
          </cell>
          <cell r="C27" t="str">
            <v>Bilateral Contract Cost - 1 Month lag</v>
          </cell>
          <cell r="F27">
            <v>0</v>
          </cell>
          <cell r="G27">
            <v>52.677999999999997</v>
          </cell>
          <cell r="H27">
            <v>-11.751959999999999</v>
          </cell>
          <cell r="I27">
            <v>-13.03167</v>
          </cell>
          <cell r="J27">
            <v>-12.541</v>
          </cell>
          <cell r="K27">
            <v>-12.98367</v>
          </cell>
          <cell r="L27">
            <v>-12.6051</v>
          </cell>
          <cell r="M27">
            <v>-17.678669999999997</v>
          </cell>
          <cell r="N27">
            <v>0</v>
          </cell>
          <cell r="O27">
            <v>0</v>
          </cell>
          <cell r="P27">
            <v>-15.623670000000001</v>
          </cell>
          <cell r="Q27">
            <v>-14.957100000000001</v>
          </cell>
          <cell r="R27">
            <v>-58.494839999999996</v>
          </cell>
          <cell r="U27">
            <v>-15.33567</v>
          </cell>
          <cell r="V27">
            <v>0</v>
          </cell>
          <cell r="W27">
            <v>0</v>
          </cell>
          <cell r="X27">
            <v>0</v>
          </cell>
          <cell r="Y27">
            <v>0</v>
          </cell>
          <cell r="Z27">
            <v>0</v>
          </cell>
          <cell r="AA27">
            <v>0</v>
          </cell>
          <cell r="AB27">
            <v>0</v>
          </cell>
          <cell r="AC27">
            <v>0</v>
          </cell>
          <cell r="AD27">
            <v>0</v>
          </cell>
          <cell r="AE27">
            <v>0</v>
          </cell>
          <cell r="AF27">
            <v>0</v>
          </cell>
          <cell r="AG27">
            <v>-15.33567</v>
          </cell>
          <cell r="AJ27">
            <v>0</v>
          </cell>
          <cell r="AK27">
            <v>0</v>
          </cell>
          <cell r="AL27">
            <v>0</v>
          </cell>
          <cell r="AM27">
            <v>0</v>
          </cell>
          <cell r="AN27">
            <v>0</v>
          </cell>
          <cell r="AO27">
            <v>0</v>
          </cell>
          <cell r="AP27">
            <v>0</v>
          </cell>
          <cell r="AQ27">
            <v>0</v>
          </cell>
          <cell r="AR27">
            <v>0</v>
          </cell>
          <cell r="AS27">
            <v>0</v>
          </cell>
          <cell r="AT27">
            <v>0</v>
          </cell>
          <cell r="AU27">
            <v>0</v>
          </cell>
          <cell r="AV27">
            <v>0</v>
          </cell>
          <cell r="AY27">
            <v>0</v>
          </cell>
          <cell r="AZ27">
            <v>0</v>
          </cell>
          <cell r="BA27">
            <v>0</v>
          </cell>
          <cell r="BB27">
            <v>0</v>
          </cell>
          <cell r="BC27">
            <v>0</v>
          </cell>
          <cell r="BD27">
            <v>0</v>
          </cell>
          <cell r="BE27">
            <v>0</v>
          </cell>
          <cell r="BF27">
            <v>0</v>
          </cell>
          <cell r="BG27">
            <v>0</v>
          </cell>
          <cell r="BH27">
            <v>0</v>
          </cell>
          <cell r="BI27">
            <v>0</v>
          </cell>
          <cell r="BJ27">
            <v>0</v>
          </cell>
          <cell r="BK27">
            <v>0</v>
          </cell>
          <cell r="BN27">
            <v>0</v>
          </cell>
          <cell r="BO27">
            <v>0</v>
          </cell>
          <cell r="BP27">
            <v>0</v>
          </cell>
          <cell r="BQ27">
            <v>0</v>
          </cell>
          <cell r="BR27">
            <v>0</v>
          </cell>
          <cell r="BS27">
            <v>0</v>
          </cell>
          <cell r="BT27">
            <v>0</v>
          </cell>
          <cell r="BU27">
            <v>0</v>
          </cell>
          <cell r="BV27">
            <v>0</v>
          </cell>
          <cell r="BW27">
            <v>0</v>
          </cell>
          <cell r="BX27">
            <v>0</v>
          </cell>
          <cell r="BY27">
            <v>0</v>
          </cell>
          <cell r="BZ27">
            <v>0</v>
          </cell>
        </row>
        <row r="28">
          <cell r="A28">
            <v>28</v>
          </cell>
          <cell r="C28" t="str">
            <v>Uplift (including GMC) - 1 Month lag</v>
          </cell>
          <cell r="F28">
            <v>0</v>
          </cell>
          <cell r="G28">
            <v>-2.5</v>
          </cell>
          <cell r="H28">
            <v>-2.5</v>
          </cell>
          <cell r="I28">
            <v>-2.5</v>
          </cell>
          <cell r="J28">
            <v>-2.5</v>
          </cell>
          <cell r="K28">
            <v>-2.5</v>
          </cell>
          <cell r="L28">
            <v>-2.5</v>
          </cell>
          <cell r="M28">
            <v>-2.5</v>
          </cell>
          <cell r="N28">
            <v>-2.5</v>
          </cell>
          <cell r="O28">
            <v>-10.596</v>
          </cell>
          <cell r="P28">
            <v>-5.8930369649659013</v>
          </cell>
          <cell r="Q28">
            <v>-6.6148918758799127</v>
          </cell>
          <cell r="R28">
            <v>-43.103928840845818</v>
          </cell>
          <cell r="S28">
            <v>-17.979785825544013</v>
          </cell>
          <cell r="T28">
            <v>6768.5290557144353</v>
          </cell>
          <cell r="U28">
            <v>-6.7798939496640998</v>
          </cell>
          <cell r="V28">
            <v>-2.38</v>
          </cell>
          <cell r="W28">
            <v>-2.2050000000000001</v>
          </cell>
          <cell r="X28">
            <v>-14.755000000000001</v>
          </cell>
          <cell r="Y28">
            <v>-7</v>
          </cell>
          <cell r="Z28">
            <v>-7</v>
          </cell>
          <cell r="AA28">
            <v>-7</v>
          </cell>
          <cell r="AB28">
            <v>-7</v>
          </cell>
          <cell r="AC28">
            <v>-95.4</v>
          </cell>
          <cell r="AD28">
            <v>-7</v>
          </cell>
          <cell r="AE28">
            <v>-7</v>
          </cell>
          <cell r="AF28">
            <v>-7</v>
          </cell>
          <cell r="AG28">
            <v>-170.51989394966409</v>
          </cell>
          <cell r="AJ28">
            <v>-7</v>
          </cell>
          <cell r="AK28">
            <v>-29.953604095451784</v>
          </cell>
          <cell r="AL28">
            <v>-23.02614650966872</v>
          </cell>
          <cell r="AM28">
            <v>-18.318004903855837</v>
          </cell>
          <cell r="AN28">
            <v>-17.022646249367995</v>
          </cell>
          <cell r="AO28">
            <v>-17.450110899272374</v>
          </cell>
          <cell r="AP28">
            <v>-20.379708188203391</v>
          </cell>
          <cell r="AQ28">
            <v>-46.379364709487653</v>
          </cell>
          <cell r="AR28">
            <v>-57.726080991965716</v>
          </cell>
          <cell r="AS28">
            <v>-33.621910416715224</v>
          </cell>
          <cell r="AT28">
            <v>-27.704751648198414</v>
          </cell>
          <cell r="AU28">
            <v>-15.802122728564736</v>
          </cell>
          <cell r="AV28">
            <v>-314.38445134075175</v>
          </cell>
          <cell r="AY28">
            <v>-16.741649307728782</v>
          </cell>
          <cell r="AZ28">
            <v>0</v>
          </cell>
          <cell r="BA28">
            <v>0</v>
          </cell>
          <cell r="BB28">
            <v>0</v>
          </cell>
          <cell r="BC28">
            <v>0</v>
          </cell>
          <cell r="BD28">
            <v>0</v>
          </cell>
          <cell r="BE28">
            <v>0</v>
          </cell>
          <cell r="BF28">
            <v>0</v>
          </cell>
          <cell r="BG28">
            <v>0</v>
          </cell>
          <cell r="BH28">
            <v>0</v>
          </cell>
          <cell r="BI28">
            <v>0</v>
          </cell>
          <cell r="BJ28">
            <v>0</v>
          </cell>
          <cell r="BK28">
            <v>-16.741649307728782</v>
          </cell>
          <cell r="BN28">
            <v>0</v>
          </cell>
          <cell r="BO28">
            <v>0</v>
          </cell>
          <cell r="BP28">
            <v>0</v>
          </cell>
          <cell r="BQ28">
            <v>0</v>
          </cell>
          <cell r="BR28">
            <v>0</v>
          </cell>
          <cell r="BS28">
            <v>0</v>
          </cell>
          <cell r="BT28">
            <v>0</v>
          </cell>
          <cell r="BU28">
            <v>0</v>
          </cell>
          <cell r="BV28">
            <v>0</v>
          </cell>
          <cell r="BW28">
            <v>0</v>
          </cell>
          <cell r="BX28">
            <v>0</v>
          </cell>
          <cell r="BY28">
            <v>0</v>
          </cell>
          <cell r="BZ28">
            <v>0</v>
          </cell>
        </row>
        <row r="29">
          <cell r="A29">
            <v>29</v>
          </cell>
          <cell r="C29" t="str">
            <v>Other Energy Expense (Cash Basis)</v>
          </cell>
          <cell r="U29">
            <v>0</v>
          </cell>
          <cell r="V29">
            <v>0</v>
          </cell>
          <cell r="W29">
            <v>0</v>
          </cell>
          <cell r="X29">
            <v>0</v>
          </cell>
          <cell r="Y29">
            <v>0</v>
          </cell>
          <cell r="Z29">
            <v>0</v>
          </cell>
          <cell r="AA29">
            <v>-25</v>
          </cell>
          <cell r="AB29">
            <v>-25</v>
          </cell>
          <cell r="AC29">
            <v>-25</v>
          </cell>
          <cell r="AD29">
            <v>-25</v>
          </cell>
          <cell r="AE29">
            <v>-25</v>
          </cell>
          <cell r="AF29">
            <v>-25</v>
          </cell>
          <cell r="AG29">
            <v>-150</v>
          </cell>
          <cell r="AJ29">
            <v>-12.5</v>
          </cell>
          <cell r="AK29">
            <v>-12.5</v>
          </cell>
          <cell r="AL29">
            <v>-12.5</v>
          </cell>
          <cell r="AM29">
            <v>-12.5</v>
          </cell>
          <cell r="AN29">
            <v>-12.5</v>
          </cell>
          <cell r="AO29">
            <v>-12.5</v>
          </cell>
          <cell r="AP29">
            <v>-12.5</v>
          </cell>
          <cell r="AQ29">
            <v>-12.5</v>
          </cell>
          <cell r="AR29">
            <v>-12.5</v>
          </cell>
          <cell r="AS29">
            <v>-12.5</v>
          </cell>
          <cell r="AT29">
            <v>-12.5</v>
          </cell>
          <cell r="AU29">
            <v>-12.5</v>
          </cell>
          <cell r="AZ29">
            <v>-318.1207384178482</v>
          </cell>
          <cell r="BA29">
            <v>-297.75448687020173</v>
          </cell>
          <cell r="BB29">
            <v>-280.05399355649553</v>
          </cell>
          <cell r="BC29">
            <v>-299.40316315719946</v>
          </cell>
          <cell r="BD29">
            <v>-281.82818304339605</v>
          </cell>
          <cell r="BE29">
            <v>-304.14273577809206</v>
          </cell>
          <cell r="BF29">
            <v>-544.14918244452497</v>
          </cell>
          <cell r="BG29">
            <v>-545.53586869146432</v>
          </cell>
          <cell r="BH29">
            <v>-506.64723260292499</v>
          </cell>
          <cell r="BI29">
            <v>-492.71470826638085</v>
          </cell>
          <cell r="BJ29">
            <v>-287.58686442916826</v>
          </cell>
          <cell r="BK29">
            <v>-4157.9371572576965</v>
          </cell>
          <cell r="BN29">
            <v>-288.83684274230399</v>
          </cell>
          <cell r="BO29">
            <v>-301.30584008482145</v>
          </cell>
          <cell r="BP29">
            <v>-282.01608688463176</v>
          </cell>
          <cell r="BQ29">
            <v>-265.25118801533256</v>
          </cell>
          <cell r="BR29">
            <v>-283.57761913855632</v>
          </cell>
          <cell r="BS29">
            <v>-266.93159922171566</v>
          </cell>
          <cell r="BT29">
            <v>-288.06667231152272</v>
          </cell>
          <cell r="BU29">
            <v>-515.38710542210174</v>
          </cell>
          <cell r="BV29">
            <v>-516.70049563566067</v>
          </cell>
          <cell r="BW29">
            <v>-479.86739501893948</v>
          </cell>
          <cell r="BX29">
            <v>-466.67130170354335</v>
          </cell>
          <cell r="BY29">
            <v>-272.38589415813016</v>
          </cell>
          <cell r="BZ29">
            <v>-4226.9980403372601</v>
          </cell>
        </row>
        <row r="30">
          <cell r="A30">
            <v>30</v>
          </cell>
          <cell r="C30" t="str">
            <v>Total Energy Cost</v>
          </cell>
          <cell r="F30">
            <v>-346.62600000000003</v>
          </cell>
          <cell r="G30">
            <v>-330.02600000000001</v>
          </cell>
          <cell r="H30">
            <v>-383.03996000000001</v>
          </cell>
          <cell r="I30">
            <v>-408.05258666666668</v>
          </cell>
          <cell r="J30">
            <v>-396.31838013666669</v>
          </cell>
          <cell r="K30">
            <v>-342.50954697666668</v>
          </cell>
          <cell r="L30">
            <v>-313.29759288666668</v>
          </cell>
          <cell r="M30">
            <v>-260.62151889737112</v>
          </cell>
          <cell r="N30">
            <v>-133.29248239512458</v>
          </cell>
          <cell r="O30">
            <v>-209.49936610785582</v>
          </cell>
          <cell r="P30">
            <v>-114.74372227810282</v>
          </cell>
          <cell r="Q30">
            <v>-135.69199356837703</v>
          </cell>
          <cell r="R30">
            <v>-3373.7191499134979</v>
          </cell>
          <cell r="U30">
            <v>-121.62653266373941</v>
          </cell>
          <cell r="V30">
            <v>-118.35205718895511</v>
          </cell>
          <cell r="W30">
            <v>-70.17389547640056</v>
          </cell>
          <cell r="X30">
            <v>-72.798728975744282</v>
          </cell>
          <cell r="Y30">
            <v>-49.75007105675283</v>
          </cell>
          <cell r="Z30">
            <v>-121.6415876295309</v>
          </cell>
          <cell r="AA30">
            <v>-166.43074957352198</v>
          </cell>
          <cell r="AB30">
            <v>-176.62631642130538</v>
          </cell>
          <cell r="AC30">
            <v>-376.91303930500749</v>
          </cell>
          <cell r="AD30">
            <v>-286.31752950984674</v>
          </cell>
          <cell r="AE30">
            <v>-277.08149322017664</v>
          </cell>
          <cell r="AF30">
            <v>-270.27334234841049</v>
          </cell>
          <cell r="AG30">
            <v>-2107.9853433693916</v>
          </cell>
          <cell r="AJ30">
            <v>-163.21983648630697</v>
          </cell>
          <cell r="AK30">
            <v>-171.20562223872179</v>
          </cell>
          <cell r="AL30">
            <v>-170.81338237309075</v>
          </cell>
          <cell r="AM30">
            <v>-174.33772293120762</v>
          </cell>
          <cell r="AN30">
            <v>-154.86598794595312</v>
          </cell>
          <cell r="AO30">
            <v>-168.1160670032038</v>
          </cell>
          <cell r="AP30">
            <v>-175.88751460578345</v>
          </cell>
          <cell r="AQ30">
            <v>-197.25589696858512</v>
          </cell>
          <cell r="AR30">
            <v>-317.38827568605876</v>
          </cell>
          <cell r="AS30">
            <v>-297.01923053813363</v>
          </cell>
          <cell r="AT30">
            <v>-279.95879081798705</v>
          </cell>
          <cell r="AU30">
            <v>-264.26180039313851</v>
          </cell>
          <cell r="AV30">
            <v>-2534.3301279881703</v>
          </cell>
          <cell r="AY30">
            <v>-152.34467362077885</v>
          </cell>
          <cell r="AZ30">
            <v>-318.1207384178482</v>
          </cell>
          <cell r="BA30">
            <v>-297.75448687020173</v>
          </cell>
          <cell r="BB30">
            <v>-280.05399355649553</v>
          </cell>
          <cell r="BC30">
            <v>-299.40316315719946</v>
          </cell>
          <cell r="BD30">
            <v>-281.82818304339605</v>
          </cell>
          <cell r="BE30">
            <v>-304.14273577809206</v>
          </cell>
          <cell r="BF30">
            <v>-544.14918244452497</v>
          </cell>
          <cell r="BG30">
            <v>-545.53586869146432</v>
          </cell>
          <cell r="BH30">
            <v>-506.64723260292499</v>
          </cell>
          <cell r="BI30">
            <v>-492.71470826638085</v>
          </cell>
          <cell r="BJ30">
            <v>-287.58686442916826</v>
          </cell>
          <cell r="BK30">
            <v>-4310.2818308784754</v>
          </cell>
          <cell r="BN30">
            <v>-288.83684274230399</v>
          </cell>
          <cell r="BO30">
            <v>-301.30584008482145</v>
          </cell>
          <cell r="BP30">
            <v>-282.01608688463176</v>
          </cell>
          <cell r="BQ30">
            <v>-265.25118801533256</v>
          </cell>
          <cell r="BR30">
            <v>-283.57761913855632</v>
          </cell>
          <cell r="BS30">
            <v>-266.93159922171566</v>
          </cell>
          <cell r="BT30">
            <v>-288.06667231152272</v>
          </cell>
          <cell r="BU30">
            <v>-515.38710542210174</v>
          </cell>
          <cell r="BV30">
            <v>-516.70049563566067</v>
          </cell>
          <cell r="BW30">
            <v>-479.86739501893948</v>
          </cell>
          <cell r="BX30">
            <v>-466.67130170354335</v>
          </cell>
          <cell r="BY30">
            <v>-272.38589415813016</v>
          </cell>
          <cell r="BZ30">
            <v>-4226.9980403372601</v>
          </cell>
        </row>
        <row r="31">
          <cell r="A31">
            <v>31</v>
          </cell>
          <cell r="C31" t="str">
            <v>Monthly Recorded  - $ Millions</v>
          </cell>
        </row>
        <row r="32">
          <cell r="A32">
            <v>32</v>
          </cell>
          <cell r="C32" t="str">
            <v>QF Energy Cost</v>
          </cell>
          <cell r="F32">
            <v>-11.311999999999999</v>
          </cell>
          <cell r="G32">
            <v>-1.73</v>
          </cell>
          <cell r="H32">
            <v>-1.73</v>
          </cell>
          <cell r="I32">
            <v>-237.68799999999999</v>
          </cell>
          <cell r="J32">
            <v>-9.8079999999999998</v>
          </cell>
          <cell r="K32">
            <v>-262.54064141999999</v>
          </cell>
          <cell r="L32">
            <v>-360.43217915000002</v>
          </cell>
          <cell r="M32">
            <v>-383.35875729399999</v>
          </cell>
          <cell r="N32">
            <v>-170.108</v>
          </cell>
          <cell r="O32">
            <v>-133.29</v>
          </cell>
          <cell r="P32">
            <v>-76.127999999999986</v>
          </cell>
          <cell r="Q32">
            <v>-82.088999999999999</v>
          </cell>
          <cell r="R32">
            <v>-1730.2145778639997</v>
          </cell>
          <cell r="U32">
            <v>-91</v>
          </cell>
          <cell r="V32">
            <v>-112</v>
          </cell>
          <cell r="W32">
            <v>0</v>
          </cell>
          <cell r="AG32">
            <v>-203</v>
          </cell>
          <cell r="AV32">
            <v>0</v>
          </cell>
          <cell r="BK32">
            <v>0</v>
          </cell>
          <cell r="BZ32">
            <v>0</v>
          </cell>
        </row>
        <row r="33">
          <cell r="A33">
            <v>33</v>
          </cell>
          <cell r="C33" t="str">
            <v>QF Buyout Cost</v>
          </cell>
          <cell r="R33">
            <v>0</v>
          </cell>
          <cell r="U33">
            <v>-9</v>
          </cell>
          <cell r="V33">
            <v>-3</v>
          </cell>
          <cell r="W33">
            <v>-6</v>
          </cell>
          <cell r="AG33">
            <v>-18</v>
          </cell>
          <cell r="AV33">
            <v>0</v>
          </cell>
          <cell r="BK33">
            <v>0</v>
          </cell>
          <cell r="BZ33">
            <v>0</v>
          </cell>
        </row>
        <row r="34">
          <cell r="A34">
            <v>34</v>
          </cell>
          <cell r="C34" t="str">
            <v>RMR Costs</v>
          </cell>
          <cell r="R34">
            <v>0</v>
          </cell>
          <cell r="AG34">
            <v>0</v>
          </cell>
          <cell r="AV34">
            <v>0</v>
          </cell>
          <cell r="BK34">
            <v>0</v>
          </cell>
          <cell r="BZ34">
            <v>0</v>
          </cell>
        </row>
        <row r="35">
          <cell r="A35">
            <v>35</v>
          </cell>
          <cell r="C35" t="str">
            <v>Bilateral &amp; IU Payments</v>
          </cell>
          <cell r="F35">
            <v>-7.6609999999999996</v>
          </cell>
          <cell r="G35">
            <v>-32.17</v>
          </cell>
          <cell r="H35">
            <v>-26.507000000000001</v>
          </cell>
          <cell r="I35">
            <v>-28.285</v>
          </cell>
          <cell r="J35">
            <v>-19.2</v>
          </cell>
          <cell r="K35">
            <v>-23.161000000000001</v>
          </cell>
          <cell r="L35">
            <v>-59.701999999999998</v>
          </cell>
          <cell r="M35">
            <v>-38.354999999999997</v>
          </cell>
          <cell r="N35">
            <v>-27.661000000000001</v>
          </cell>
          <cell r="O35">
            <v>-20.175999999999998</v>
          </cell>
          <cell r="P35">
            <v>-35.235999999999997</v>
          </cell>
          <cell r="Q35">
            <v>-18.006</v>
          </cell>
          <cell r="R35">
            <v>-336.12</v>
          </cell>
          <cell r="U35">
            <v>-17</v>
          </cell>
          <cell r="V35">
            <v>-8</v>
          </cell>
          <cell r="W35">
            <v>-9</v>
          </cell>
          <cell r="AG35">
            <v>-34</v>
          </cell>
          <cell r="AV35">
            <v>0</v>
          </cell>
          <cell r="BK35">
            <v>0</v>
          </cell>
          <cell r="BZ35">
            <v>0</v>
          </cell>
        </row>
        <row r="36">
          <cell r="A36">
            <v>36</v>
          </cell>
          <cell r="R36">
            <v>0</v>
          </cell>
          <cell r="AG36">
            <v>0</v>
          </cell>
          <cell r="AV36">
            <v>0</v>
          </cell>
          <cell r="BK36">
            <v>0</v>
          </cell>
          <cell r="BZ36">
            <v>0</v>
          </cell>
        </row>
        <row r="37">
          <cell r="A37">
            <v>37</v>
          </cell>
          <cell r="C37" t="str">
            <v xml:space="preserve">A/S (including GMC) </v>
          </cell>
          <cell r="F37">
            <v>-13.185</v>
          </cell>
          <cell r="G37">
            <v>2.4060000000000001</v>
          </cell>
          <cell r="H37">
            <v>0.314</v>
          </cell>
          <cell r="I37">
            <v>-1.855</v>
          </cell>
          <cell r="J37">
            <v>-1.855</v>
          </cell>
          <cell r="K37">
            <v>-2.036</v>
          </cell>
          <cell r="L37">
            <v>-0.45500000000000002</v>
          </cell>
          <cell r="M37">
            <v>-2.7890000000000001</v>
          </cell>
          <cell r="N37">
            <v>-10.289</v>
          </cell>
          <cell r="O37">
            <v>-3.04</v>
          </cell>
          <cell r="P37">
            <v>-5.5510000000000002</v>
          </cell>
          <cell r="Q37">
            <v>-2.7469999999999999</v>
          </cell>
          <cell r="R37">
            <v>-41.082000000000001</v>
          </cell>
          <cell r="U37">
            <v>-3</v>
          </cell>
          <cell r="V37">
            <v>-3</v>
          </cell>
          <cell r="W37">
            <v>0</v>
          </cell>
          <cell r="AG37">
            <v>-6</v>
          </cell>
          <cell r="AV37">
            <v>0</v>
          </cell>
          <cell r="BK37">
            <v>0</v>
          </cell>
          <cell r="BZ37">
            <v>0</v>
          </cell>
        </row>
        <row r="38">
          <cell r="A38">
            <v>38</v>
          </cell>
          <cell r="C38" t="str">
            <v>Total Energy Cost</v>
          </cell>
          <cell r="F38">
            <v>-32.158000000000001</v>
          </cell>
          <cell r="G38">
            <v>-31.494</v>
          </cell>
          <cell r="H38">
            <v>-27.923000000000002</v>
          </cell>
          <cell r="I38">
            <v>-267.82800000000003</v>
          </cell>
          <cell r="J38">
            <v>-30.863</v>
          </cell>
          <cell r="K38">
            <v>-287.73764141999999</v>
          </cell>
          <cell r="L38">
            <v>-420.58917915000001</v>
          </cell>
          <cell r="M38">
            <v>-424.50275729399999</v>
          </cell>
          <cell r="N38">
            <v>-208.05799999999999</v>
          </cell>
          <cell r="O38">
            <v>-156.50599999999997</v>
          </cell>
          <cell r="P38">
            <v>-116.91499999999998</v>
          </cell>
          <cell r="Q38">
            <v>-102.842</v>
          </cell>
          <cell r="R38">
            <v>-2107.4165778639995</v>
          </cell>
          <cell r="U38">
            <v>-120</v>
          </cell>
          <cell r="V38">
            <v>-126</v>
          </cell>
          <cell r="W38">
            <v>-15</v>
          </cell>
          <cell r="X38">
            <v>0</v>
          </cell>
          <cell r="Y38">
            <v>0</v>
          </cell>
          <cell r="Z38">
            <v>0</v>
          </cell>
          <cell r="AA38">
            <v>0</v>
          </cell>
          <cell r="AB38">
            <v>0</v>
          </cell>
          <cell r="AC38">
            <v>0</v>
          </cell>
          <cell r="AD38">
            <v>0</v>
          </cell>
          <cell r="AE38">
            <v>0</v>
          </cell>
          <cell r="AF38">
            <v>0</v>
          </cell>
          <cell r="AG38">
            <v>-261</v>
          </cell>
          <cell r="AJ38">
            <v>0</v>
          </cell>
          <cell r="AK38">
            <v>0</v>
          </cell>
          <cell r="AL38">
            <v>0</v>
          </cell>
          <cell r="AM38">
            <v>0</v>
          </cell>
          <cell r="AN38">
            <v>0</v>
          </cell>
          <cell r="AO38">
            <v>0</v>
          </cell>
          <cell r="AP38">
            <v>0</v>
          </cell>
          <cell r="AQ38">
            <v>0</v>
          </cell>
          <cell r="AR38">
            <v>0</v>
          </cell>
          <cell r="AS38">
            <v>0</v>
          </cell>
          <cell r="AT38">
            <v>0</v>
          </cell>
          <cell r="AU38">
            <v>0</v>
          </cell>
          <cell r="AV38">
            <v>0</v>
          </cell>
          <cell r="AY38">
            <v>0</v>
          </cell>
          <cell r="AZ38">
            <v>0</v>
          </cell>
          <cell r="BA38">
            <v>0</v>
          </cell>
          <cell r="BB38">
            <v>0</v>
          </cell>
          <cell r="BC38">
            <v>0</v>
          </cell>
          <cell r="BD38">
            <v>0</v>
          </cell>
          <cell r="BE38">
            <v>0</v>
          </cell>
          <cell r="BF38">
            <v>0</v>
          </cell>
          <cell r="BG38">
            <v>0</v>
          </cell>
          <cell r="BH38">
            <v>0</v>
          </cell>
          <cell r="BI38">
            <v>0</v>
          </cell>
          <cell r="BJ38">
            <v>0</v>
          </cell>
          <cell r="BK38">
            <v>0</v>
          </cell>
          <cell r="BN38">
            <v>0</v>
          </cell>
          <cell r="BO38">
            <v>0</v>
          </cell>
          <cell r="BP38">
            <v>0</v>
          </cell>
          <cell r="BQ38">
            <v>0</v>
          </cell>
          <cell r="BR38">
            <v>0</v>
          </cell>
          <cell r="BS38">
            <v>0</v>
          </cell>
          <cell r="BT38">
            <v>0</v>
          </cell>
          <cell r="BU38">
            <v>0</v>
          </cell>
          <cell r="BV38">
            <v>0</v>
          </cell>
          <cell r="BW38">
            <v>0</v>
          </cell>
          <cell r="BX38">
            <v>0</v>
          </cell>
          <cell r="BY38">
            <v>0</v>
          </cell>
          <cell r="BZ38">
            <v>0</v>
          </cell>
        </row>
        <row r="39">
          <cell r="A39">
            <v>39</v>
          </cell>
          <cell r="C39" t="str">
            <v>Forecast vs. Recorded Variance</v>
          </cell>
          <cell r="F39">
            <v>314.46800000000002</v>
          </cell>
          <cell r="G39">
            <v>298.53200000000004</v>
          </cell>
          <cell r="H39">
            <v>355.11696000000001</v>
          </cell>
          <cell r="I39">
            <v>140.22458666666665</v>
          </cell>
          <cell r="J39">
            <v>365.45538013666669</v>
          </cell>
          <cell r="K39">
            <v>54.771905556666695</v>
          </cell>
          <cell r="L39">
            <v>-107.29158626333333</v>
          </cell>
          <cell r="M39">
            <v>-163.88123839662887</v>
          </cell>
          <cell r="N39">
            <v>-74.765517604875413</v>
          </cell>
          <cell r="O39">
            <v>52.993366107855849</v>
          </cell>
          <cell r="P39">
            <v>-2.1712777218971553</v>
          </cell>
          <cell r="Q39">
            <v>32.84999356837703</v>
          </cell>
          <cell r="R39">
            <v>1266.3025720494979</v>
          </cell>
          <cell r="U39">
            <v>1.6265326637394111</v>
          </cell>
          <cell r="V39">
            <v>-7.647942811044885</v>
          </cell>
          <cell r="W39">
            <v>55.17389547640056</v>
          </cell>
          <cell r="X39">
            <v>0</v>
          </cell>
          <cell r="Y39">
            <v>0</v>
          </cell>
          <cell r="Z39">
            <v>0</v>
          </cell>
          <cell r="AA39">
            <v>0</v>
          </cell>
          <cell r="AB39">
            <v>0</v>
          </cell>
          <cell r="AC39">
            <v>0</v>
          </cell>
          <cell r="AD39">
            <v>0</v>
          </cell>
          <cell r="AE39">
            <v>0</v>
          </cell>
          <cell r="AF39">
            <v>0</v>
          </cell>
          <cell r="AG39">
            <v>49.152485329095086</v>
          </cell>
          <cell r="AJ39">
            <v>0</v>
          </cell>
          <cell r="AK39">
            <v>0</v>
          </cell>
          <cell r="AL39">
            <v>0</v>
          </cell>
          <cell r="AM39">
            <v>0</v>
          </cell>
          <cell r="AN39">
            <v>0</v>
          </cell>
          <cell r="AO39">
            <v>0</v>
          </cell>
          <cell r="AP39">
            <v>0</v>
          </cell>
          <cell r="AQ39">
            <v>0</v>
          </cell>
          <cell r="AR39">
            <v>0</v>
          </cell>
          <cell r="AS39">
            <v>0</v>
          </cell>
          <cell r="AT39">
            <v>0</v>
          </cell>
          <cell r="AU39">
            <v>0</v>
          </cell>
          <cell r="AV39">
            <v>0</v>
          </cell>
          <cell r="AY39">
            <v>0</v>
          </cell>
          <cell r="AZ39">
            <v>0</v>
          </cell>
          <cell r="BA39">
            <v>0</v>
          </cell>
          <cell r="BB39">
            <v>0</v>
          </cell>
          <cell r="BC39">
            <v>0</v>
          </cell>
          <cell r="BD39">
            <v>0</v>
          </cell>
          <cell r="BE39">
            <v>0</v>
          </cell>
          <cell r="BF39">
            <v>0</v>
          </cell>
          <cell r="BG39">
            <v>0</v>
          </cell>
          <cell r="BH39">
            <v>0</v>
          </cell>
          <cell r="BI39">
            <v>0</v>
          </cell>
          <cell r="BJ39">
            <v>0</v>
          </cell>
          <cell r="BK39">
            <v>0</v>
          </cell>
          <cell r="BN39">
            <v>0</v>
          </cell>
          <cell r="BO39">
            <v>0</v>
          </cell>
          <cell r="BP39">
            <v>0</v>
          </cell>
          <cell r="BQ39">
            <v>0</v>
          </cell>
          <cell r="BR39">
            <v>0</v>
          </cell>
          <cell r="BS39">
            <v>0</v>
          </cell>
          <cell r="BT39">
            <v>0</v>
          </cell>
          <cell r="BU39">
            <v>0</v>
          </cell>
          <cell r="BV39">
            <v>0</v>
          </cell>
          <cell r="BW39">
            <v>0</v>
          </cell>
          <cell r="BX39">
            <v>0</v>
          </cell>
          <cell r="BY39">
            <v>0</v>
          </cell>
          <cell r="BZ39">
            <v>0</v>
          </cell>
        </row>
        <row r="40">
          <cell r="A40">
            <v>40</v>
          </cell>
          <cell r="C40" t="str">
            <v>Monthly Forecast - Input ($ Millions)</v>
          </cell>
          <cell r="AH40" t="str">
            <v xml:space="preserve">Forecast </v>
          </cell>
          <cell r="AI40" t="str">
            <v>Difference</v>
          </cell>
        </row>
        <row r="41">
          <cell r="A41">
            <v>41</v>
          </cell>
          <cell r="C41" t="str">
            <v>QF Energy Cost</v>
          </cell>
          <cell r="F41">
            <v>-11.311999999999999</v>
          </cell>
          <cell r="G41">
            <v>-1.73</v>
          </cell>
          <cell r="H41">
            <v>-1.73</v>
          </cell>
          <cell r="I41">
            <v>-237.68799999999999</v>
          </cell>
          <cell r="J41">
            <v>-9.8079999999999998</v>
          </cell>
          <cell r="K41">
            <v>-262.54064141999999</v>
          </cell>
          <cell r="L41">
            <v>-360.43217915000002</v>
          </cell>
          <cell r="M41">
            <v>-383.35875729399999</v>
          </cell>
          <cell r="N41">
            <v>-170.108</v>
          </cell>
          <cell r="O41">
            <v>-133.29</v>
          </cell>
          <cell r="P41">
            <v>-76.127999999999986</v>
          </cell>
          <cell r="Q41">
            <v>-82.088999999999999</v>
          </cell>
          <cell r="R41">
            <v>-1730.2145778639997</v>
          </cell>
          <cell r="U41">
            <v>-91</v>
          </cell>
          <cell r="V41">
            <v>-112</v>
          </cell>
          <cell r="W41">
            <v>0</v>
          </cell>
          <cell r="X41">
            <v>-30</v>
          </cell>
          <cell r="Y41">
            <v>-18.332083100517572</v>
          </cell>
          <cell r="Z41">
            <v>-88.792993871440331</v>
          </cell>
          <cell r="AA41">
            <v>-103.95836329452885</v>
          </cell>
          <cell r="AB41">
            <v>-120.30902316207582</v>
          </cell>
          <cell r="AC41">
            <v>-225.48945114622458</v>
          </cell>
          <cell r="AD41">
            <v>-224.55297924225613</v>
          </cell>
          <cell r="AE41">
            <v>-221.41284554602706</v>
          </cell>
          <cell r="AF41">
            <v>-212.48535928116607</v>
          </cell>
          <cell r="AG41">
            <v>-1448.3330986442363</v>
          </cell>
          <cell r="AH41">
            <v>-1469.0768977118828</v>
          </cell>
          <cell r="AI41">
            <v>20.743799067646478</v>
          </cell>
          <cell r="AJ41">
            <v>-115.66188219102452</v>
          </cell>
          <cell r="AK41">
            <v>-113.33277199631118</v>
          </cell>
          <cell r="AL41">
            <v>-118.47322070777413</v>
          </cell>
          <cell r="AM41">
            <v>-121.59845019319991</v>
          </cell>
          <cell r="AN41">
            <v>-110.00585490285638</v>
          </cell>
          <cell r="AO41">
            <v>-120.76782102232961</v>
          </cell>
          <cell r="AP41">
            <v>-117.47059563065146</v>
          </cell>
          <cell r="AQ41">
            <v>-121.72175208871593</v>
          </cell>
          <cell r="AR41">
            <v>-226.64127342057586</v>
          </cell>
          <cell r="AS41">
            <v>-225.07696468016414</v>
          </cell>
          <cell r="AT41">
            <v>-224.15516783582567</v>
          </cell>
          <cell r="AU41">
            <v>-216.91922475448686</v>
          </cell>
          <cell r="AV41">
            <v>-1831.8249794239157</v>
          </cell>
          <cell r="AY41">
            <v>-121.02382024127071</v>
          </cell>
          <cell r="AZ41">
            <v>0</v>
          </cell>
          <cell r="BA41">
            <v>0</v>
          </cell>
          <cell r="BB41">
            <v>0</v>
          </cell>
          <cell r="BC41">
            <v>0</v>
          </cell>
          <cell r="BD41">
            <v>0</v>
          </cell>
          <cell r="BE41">
            <v>0</v>
          </cell>
          <cell r="BF41">
            <v>0</v>
          </cell>
          <cell r="BG41">
            <v>0</v>
          </cell>
          <cell r="BH41">
            <v>0</v>
          </cell>
          <cell r="BI41">
            <v>0</v>
          </cell>
          <cell r="BJ41">
            <v>0</v>
          </cell>
          <cell r="BK41">
            <v>-121.02382024127071</v>
          </cell>
          <cell r="BN41">
            <v>0</v>
          </cell>
          <cell r="BO41">
            <v>0</v>
          </cell>
          <cell r="BP41">
            <v>0</v>
          </cell>
          <cell r="BQ41">
            <v>0</v>
          </cell>
          <cell r="BR41">
            <v>0</v>
          </cell>
          <cell r="BS41">
            <v>0</v>
          </cell>
          <cell r="BT41">
            <v>0</v>
          </cell>
          <cell r="BU41">
            <v>0</v>
          </cell>
          <cell r="BV41">
            <v>0</v>
          </cell>
          <cell r="BW41">
            <v>0</v>
          </cell>
          <cell r="BX41">
            <v>0</v>
          </cell>
          <cell r="BY41">
            <v>0</v>
          </cell>
          <cell r="BZ41">
            <v>0</v>
          </cell>
        </row>
        <row r="42">
          <cell r="A42">
            <v>42</v>
          </cell>
          <cell r="C42" t="str">
            <v xml:space="preserve">QF Buyout Cost </v>
          </cell>
          <cell r="F42">
            <v>0</v>
          </cell>
          <cell r="G42">
            <v>0</v>
          </cell>
          <cell r="H42">
            <v>0</v>
          </cell>
          <cell r="I42">
            <v>0</v>
          </cell>
          <cell r="J42">
            <v>0</v>
          </cell>
          <cell r="K42">
            <v>0</v>
          </cell>
          <cell r="L42">
            <v>0</v>
          </cell>
          <cell r="M42">
            <v>0</v>
          </cell>
          <cell r="N42">
            <v>0</v>
          </cell>
          <cell r="O42">
            <v>0</v>
          </cell>
          <cell r="P42">
            <v>0</v>
          </cell>
          <cell r="Q42">
            <v>0</v>
          </cell>
          <cell r="R42">
            <v>0</v>
          </cell>
          <cell r="U42">
            <v>-9</v>
          </cell>
          <cell r="V42">
            <v>-3</v>
          </cell>
          <cell r="W42">
            <v>-6</v>
          </cell>
          <cell r="X42">
            <v>-9.40408519</v>
          </cell>
          <cell r="Y42">
            <v>-3.5868571899999999</v>
          </cell>
          <cell r="Z42">
            <v>-6.1185390000000002</v>
          </cell>
          <cell r="AA42">
            <v>-8.4982670000000002</v>
          </cell>
          <cell r="AB42">
            <v>-2.6810389999999997</v>
          </cell>
          <cell r="AC42">
            <v>-6.1185390000000002</v>
          </cell>
          <cell r="AD42">
            <v>-8.4982670000000002</v>
          </cell>
          <cell r="AE42">
            <v>-2.6810389999999997</v>
          </cell>
          <cell r="AF42">
            <v>-6.1185390000000002</v>
          </cell>
          <cell r="AG42">
            <v>-71.705171379999996</v>
          </cell>
          <cell r="AH42">
            <v>-63.147886779999993</v>
          </cell>
          <cell r="AI42">
            <v>-8.5572846000000027</v>
          </cell>
          <cell r="AJ42">
            <v>-7.5182669999999998</v>
          </cell>
          <cell r="AK42">
            <v>-1.701039</v>
          </cell>
          <cell r="AL42">
            <v>-5.1385389999999997</v>
          </cell>
          <cell r="AM42">
            <v>-7.5182669999999998</v>
          </cell>
          <cell r="AN42">
            <v>-1.701039</v>
          </cell>
          <cell r="AO42">
            <v>-5.1385389999999997</v>
          </cell>
          <cell r="AP42">
            <v>-11.118039000000001</v>
          </cell>
          <cell r="AQ42">
            <v>-1.701039</v>
          </cell>
          <cell r="AR42">
            <v>-5.1385389999999997</v>
          </cell>
          <cell r="AS42">
            <v>-11.118039000000001</v>
          </cell>
          <cell r="AT42">
            <v>-1.701039</v>
          </cell>
          <cell r="AU42">
            <v>-5.3885389999999997</v>
          </cell>
          <cell r="AV42">
            <v>-64.880924000000007</v>
          </cell>
          <cell r="AY42">
            <v>0</v>
          </cell>
          <cell r="AZ42">
            <v>0</v>
          </cell>
          <cell r="BA42">
            <v>0</v>
          </cell>
          <cell r="BB42">
            <v>0</v>
          </cell>
          <cell r="BC42">
            <v>0</v>
          </cell>
          <cell r="BD42">
            <v>0</v>
          </cell>
          <cell r="BE42">
            <v>0</v>
          </cell>
          <cell r="BF42">
            <v>0</v>
          </cell>
          <cell r="BG42">
            <v>0</v>
          </cell>
          <cell r="BH42">
            <v>0</v>
          </cell>
          <cell r="BI42">
            <v>0</v>
          </cell>
          <cell r="BJ42">
            <v>0</v>
          </cell>
          <cell r="BK42">
            <v>0</v>
          </cell>
          <cell r="BN42">
            <v>0</v>
          </cell>
          <cell r="BO42">
            <v>0</v>
          </cell>
          <cell r="BP42">
            <v>0</v>
          </cell>
          <cell r="BQ42">
            <v>0</v>
          </cell>
          <cell r="BR42">
            <v>0</v>
          </cell>
          <cell r="BS42">
            <v>0</v>
          </cell>
          <cell r="BT42">
            <v>0</v>
          </cell>
          <cell r="BU42">
            <v>0</v>
          </cell>
          <cell r="BV42">
            <v>0</v>
          </cell>
          <cell r="BW42">
            <v>0</v>
          </cell>
          <cell r="BX42">
            <v>0</v>
          </cell>
          <cell r="BY42">
            <v>0</v>
          </cell>
          <cell r="BZ42">
            <v>0</v>
          </cell>
        </row>
        <row r="43">
          <cell r="A43">
            <v>43</v>
          </cell>
          <cell r="C43" t="str">
            <v xml:space="preserve">RMR Costs </v>
          </cell>
          <cell r="F43">
            <v>0</v>
          </cell>
          <cell r="G43">
            <v>0</v>
          </cell>
          <cell r="H43">
            <v>0</v>
          </cell>
          <cell r="I43">
            <v>0</v>
          </cell>
          <cell r="J43">
            <v>0</v>
          </cell>
          <cell r="K43">
            <v>0</v>
          </cell>
          <cell r="L43">
            <v>0</v>
          </cell>
          <cell r="M43">
            <v>0</v>
          </cell>
          <cell r="N43">
            <v>0</v>
          </cell>
          <cell r="O43">
            <v>0</v>
          </cell>
          <cell r="P43">
            <v>0</v>
          </cell>
          <cell r="Q43">
            <v>0</v>
          </cell>
          <cell r="R43">
            <v>0</v>
          </cell>
          <cell r="U43">
            <v>0</v>
          </cell>
          <cell r="V43">
            <v>0</v>
          </cell>
          <cell r="W43">
            <v>0</v>
          </cell>
          <cell r="X43">
            <v>-2.5078837857442826</v>
          </cell>
          <cell r="Y43">
            <v>-2.2593440995685867</v>
          </cell>
          <cell r="Z43">
            <v>-2.3915040914239176</v>
          </cell>
          <cell r="AA43">
            <v>-2.6577966123264485</v>
          </cell>
          <cell r="AB43">
            <v>-2.7363035925628982</v>
          </cell>
          <cell r="AC43">
            <v>-3.1552704921162142</v>
          </cell>
          <cell r="AD43">
            <v>-2.8428206009239112</v>
          </cell>
          <cell r="AE43">
            <v>-2.7848280074829153</v>
          </cell>
          <cell r="AF43">
            <v>-2.4609374005777629</v>
          </cell>
          <cell r="AG43">
            <v>-23.796688682726938</v>
          </cell>
          <cell r="AH43">
            <v>-28.60652337138421</v>
          </cell>
          <cell r="AI43">
            <v>4.809834688657272</v>
          </cell>
          <cell r="AJ43">
            <v>-2.393476628615788</v>
          </cell>
          <cell r="AK43">
            <v>-2.6916131469588214</v>
          </cell>
          <cell r="AL43">
            <v>-2.3870041556479031</v>
          </cell>
          <cell r="AM43">
            <v>-2.6575368341518701</v>
          </cell>
          <cell r="AN43">
            <v>-2.4007177937287496</v>
          </cell>
          <cell r="AO43">
            <v>-2.5436720816018132</v>
          </cell>
          <cell r="AP43">
            <v>-2.8304117869285985</v>
          </cell>
          <cell r="AQ43">
            <v>-2.9226671703815641</v>
          </cell>
          <cell r="AR43">
            <v>-3.3723082735171892</v>
          </cell>
          <cell r="AS43">
            <v>-3.0398564412542499</v>
          </cell>
          <cell r="AT43">
            <v>-2.9750283339629768</v>
          </cell>
          <cell r="AU43">
            <v>-2.6259539100868912</v>
          </cell>
          <cell r="AV43">
            <v>-32.840246556836419</v>
          </cell>
          <cell r="AY43">
            <v>-2.5532300717793728</v>
          </cell>
          <cell r="AZ43">
            <v>0</v>
          </cell>
          <cell r="BA43">
            <v>0</v>
          </cell>
          <cell r="BB43">
            <v>0</v>
          </cell>
          <cell r="BC43">
            <v>0</v>
          </cell>
          <cell r="BD43">
            <v>0</v>
          </cell>
          <cell r="BE43">
            <v>0</v>
          </cell>
          <cell r="BF43">
            <v>0</v>
          </cell>
          <cell r="BG43">
            <v>0</v>
          </cell>
          <cell r="BH43">
            <v>0</v>
          </cell>
          <cell r="BI43">
            <v>0</v>
          </cell>
          <cell r="BJ43">
            <v>0</v>
          </cell>
          <cell r="BK43">
            <v>-2.5532300717793728</v>
          </cell>
          <cell r="BN43">
            <v>0</v>
          </cell>
          <cell r="BO43">
            <v>0</v>
          </cell>
          <cell r="BP43">
            <v>0</v>
          </cell>
          <cell r="BQ43">
            <v>0</v>
          </cell>
          <cell r="BR43">
            <v>0</v>
          </cell>
          <cell r="BS43">
            <v>0</v>
          </cell>
          <cell r="BT43">
            <v>0</v>
          </cell>
          <cell r="BU43">
            <v>0</v>
          </cell>
          <cell r="BV43">
            <v>0</v>
          </cell>
          <cell r="BW43">
            <v>0</v>
          </cell>
          <cell r="BX43">
            <v>0</v>
          </cell>
          <cell r="BY43">
            <v>0</v>
          </cell>
          <cell r="BZ43">
            <v>0</v>
          </cell>
        </row>
        <row r="44">
          <cell r="A44">
            <v>44</v>
          </cell>
          <cell r="C44" t="str">
            <v xml:space="preserve">IU Payments </v>
          </cell>
          <cell r="F44">
            <v>-7.6609999999999996</v>
          </cell>
          <cell r="G44">
            <v>-32.17</v>
          </cell>
          <cell r="H44">
            <v>-26.507000000000001</v>
          </cell>
          <cell r="I44">
            <v>-28.285</v>
          </cell>
          <cell r="J44">
            <v>-19.2</v>
          </cell>
          <cell r="K44">
            <v>-23.161000000000001</v>
          </cell>
          <cell r="L44">
            <v>-59.701999999999998</v>
          </cell>
          <cell r="M44">
            <v>-38.354999999999997</v>
          </cell>
          <cell r="N44">
            <v>-27.661000000000001</v>
          </cell>
          <cell r="O44">
            <v>-20.175999999999998</v>
          </cell>
          <cell r="P44">
            <v>-35.235999999999997</v>
          </cell>
          <cell r="Q44">
            <v>-18.006</v>
          </cell>
          <cell r="R44">
            <v>-336.12</v>
          </cell>
          <cell r="U44">
            <v>-17</v>
          </cell>
          <cell r="V44">
            <v>-8</v>
          </cell>
          <cell r="W44">
            <v>-9</v>
          </cell>
          <cell r="X44">
            <v>-16.13176</v>
          </cell>
          <cell r="Y44">
            <v>-18.571786666666668</v>
          </cell>
          <cell r="Z44">
            <v>-17.338550666666666</v>
          </cell>
          <cell r="AA44">
            <v>-19.316322666666668</v>
          </cell>
          <cell r="AB44">
            <v>-18.899950666666665</v>
          </cell>
          <cell r="AC44">
            <v>-21.749778666666664</v>
          </cell>
          <cell r="AD44">
            <v>-18.423462666666666</v>
          </cell>
          <cell r="AE44">
            <v>-18.202780666666666</v>
          </cell>
          <cell r="AF44">
            <v>-17.208506666666668</v>
          </cell>
          <cell r="AG44">
            <v>-199.84289933333332</v>
          </cell>
          <cell r="AH44">
            <v>-211.29847155646058</v>
          </cell>
          <cell r="AI44">
            <v>11.455572223127263</v>
          </cell>
          <cell r="AJ44">
            <v>-18.146210666666665</v>
          </cell>
          <cell r="AK44">
            <v>-11.026594000000001</v>
          </cell>
          <cell r="AL44">
            <v>-9.2884720000000005</v>
          </cell>
          <cell r="AM44">
            <v>-11.745464</v>
          </cell>
          <cell r="AN44">
            <v>-11.23573</v>
          </cell>
          <cell r="AO44">
            <v>-9.7159239999999993</v>
          </cell>
          <cell r="AP44">
            <v>-11.588760000000001</v>
          </cell>
          <cell r="AQ44">
            <v>-12.031074</v>
          </cell>
          <cell r="AR44">
            <v>-12.010074000000001</v>
          </cell>
          <cell r="AS44">
            <v>-11.662459999999999</v>
          </cell>
          <cell r="AT44">
            <v>-10.922803999999999</v>
          </cell>
          <cell r="AU44">
            <v>-11.02596</v>
          </cell>
          <cell r="AV44">
            <v>-140.39952666666665</v>
          </cell>
          <cell r="AY44">
            <v>-12.025974</v>
          </cell>
          <cell r="AZ44">
            <v>0</v>
          </cell>
          <cell r="BA44">
            <v>0</v>
          </cell>
          <cell r="BB44">
            <v>0</v>
          </cell>
          <cell r="BC44">
            <v>0</v>
          </cell>
          <cell r="BD44">
            <v>0</v>
          </cell>
          <cell r="BE44">
            <v>0</v>
          </cell>
          <cell r="BF44">
            <v>0</v>
          </cell>
          <cell r="BG44">
            <v>0</v>
          </cell>
          <cell r="BH44">
            <v>0</v>
          </cell>
          <cell r="BI44">
            <v>0</v>
          </cell>
          <cell r="BJ44">
            <v>0</v>
          </cell>
          <cell r="BK44">
            <v>-12.025974</v>
          </cell>
          <cell r="BN44">
            <v>0</v>
          </cell>
          <cell r="BO44">
            <v>0</v>
          </cell>
          <cell r="BP44">
            <v>0</v>
          </cell>
          <cell r="BQ44">
            <v>0</v>
          </cell>
          <cell r="BR44">
            <v>0</v>
          </cell>
          <cell r="BS44">
            <v>0</v>
          </cell>
          <cell r="BT44">
            <v>0</v>
          </cell>
          <cell r="BU44">
            <v>0</v>
          </cell>
          <cell r="BV44">
            <v>0</v>
          </cell>
          <cell r="BW44">
            <v>0</v>
          </cell>
          <cell r="BX44">
            <v>0</v>
          </cell>
          <cell r="BY44">
            <v>0</v>
          </cell>
          <cell r="BZ44">
            <v>0</v>
          </cell>
        </row>
        <row r="45">
          <cell r="A45">
            <v>45</v>
          </cell>
          <cell r="C45" t="str">
            <v xml:space="preserve">Bilateral Contract Cost </v>
          </cell>
          <cell r="F45">
            <v>0</v>
          </cell>
          <cell r="G45">
            <v>0</v>
          </cell>
          <cell r="H45">
            <v>0</v>
          </cell>
          <cell r="I45">
            <v>0</v>
          </cell>
          <cell r="J45">
            <v>0</v>
          </cell>
          <cell r="K45">
            <v>0</v>
          </cell>
          <cell r="L45">
            <v>0</v>
          </cell>
          <cell r="M45">
            <v>0</v>
          </cell>
          <cell r="N45">
            <v>0</v>
          </cell>
          <cell r="O45">
            <v>0</v>
          </cell>
          <cell r="P45">
            <v>0</v>
          </cell>
          <cell r="Q45">
            <v>0</v>
          </cell>
          <cell r="R45">
            <v>0</v>
          </cell>
          <cell r="U45">
            <v>0</v>
          </cell>
          <cell r="V45">
            <v>0</v>
          </cell>
          <cell r="W45">
            <v>0</v>
          </cell>
          <cell r="X45">
            <v>0</v>
          </cell>
          <cell r="Y45">
            <v>0</v>
          </cell>
          <cell r="Z45">
            <v>0</v>
          </cell>
          <cell r="AA45">
            <v>0</v>
          </cell>
          <cell r="AB45">
            <v>0</v>
          </cell>
          <cell r="AC45">
            <v>0</v>
          </cell>
          <cell r="AD45">
            <v>0</v>
          </cell>
          <cell r="AE45">
            <v>0</v>
          </cell>
          <cell r="AF45">
            <v>0</v>
          </cell>
          <cell r="AG45">
            <v>0</v>
          </cell>
          <cell r="AH45">
            <v>-15.33567</v>
          </cell>
          <cell r="AI45">
            <v>15.33567</v>
          </cell>
          <cell r="AJ45">
            <v>0</v>
          </cell>
          <cell r="AK45">
            <v>0</v>
          </cell>
          <cell r="AL45">
            <v>0</v>
          </cell>
          <cell r="AM45">
            <v>0</v>
          </cell>
          <cell r="AN45">
            <v>0</v>
          </cell>
          <cell r="AO45">
            <v>0</v>
          </cell>
          <cell r="AP45">
            <v>0</v>
          </cell>
          <cell r="AQ45">
            <v>0</v>
          </cell>
          <cell r="AR45">
            <v>0</v>
          </cell>
          <cell r="AS45">
            <v>0</v>
          </cell>
          <cell r="AT45">
            <v>0</v>
          </cell>
          <cell r="AU45">
            <v>0</v>
          </cell>
          <cell r="AV45">
            <v>0</v>
          </cell>
          <cell r="AY45">
            <v>0</v>
          </cell>
          <cell r="AZ45">
            <v>0</v>
          </cell>
          <cell r="BA45">
            <v>0</v>
          </cell>
          <cell r="BB45">
            <v>0</v>
          </cell>
          <cell r="BC45">
            <v>0</v>
          </cell>
          <cell r="BD45">
            <v>0</v>
          </cell>
          <cell r="BE45">
            <v>0</v>
          </cell>
          <cell r="BF45">
            <v>0</v>
          </cell>
          <cell r="BG45">
            <v>0</v>
          </cell>
          <cell r="BH45">
            <v>0</v>
          </cell>
          <cell r="BI45">
            <v>0</v>
          </cell>
          <cell r="BJ45">
            <v>0</v>
          </cell>
          <cell r="BK45">
            <v>0</v>
          </cell>
          <cell r="BN45">
            <v>0</v>
          </cell>
          <cell r="BO45">
            <v>0</v>
          </cell>
          <cell r="BP45">
            <v>0</v>
          </cell>
          <cell r="BQ45">
            <v>0</v>
          </cell>
          <cell r="BR45">
            <v>0</v>
          </cell>
          <cell r="BS45">
            <v>0</v>
          </cell>
          <cell r="BT45">
            <v>0</v>
          </cell>
          <cell r="BU45">
            <v>0</v>
          </cell>
          <cell r="BV45">
            <v>0</v>
          </cell>
          <cell r="BW45">
            <v>0</v>
          </cell>
          <cell r="BX45">
            <v>0</v>
          </cell>
          <cell r="BY45">
            <v>0</v>
          </cell>
          <cell r="BZ45">
            <v>0</v>
          </cell>
        </row>
        <row r="46">
          <cell r="A46">
            <v>46</v>
          </cell>
          <cell r="C46" t="str">
            <v xml:space="preserve">Uplift (including GMC) </v>
          </cell>
          <cell r="F46">
            <v>-13.185</v>
          </cell>
          <cell r="G46">
            <v>2.4060000000000001</v>
          </cell>
          <cell r="H46">
            <v>0.314</v>
          </cell>
          <cell r="I46">
            <v>-1.855</v>
          </cell>
          <cell r="J46">
            <v>-1.855</v>
          </cell>
          <cell r="K46">
            <v>-2.036</v>
          </cell>
          <cell r="L46">
            <v>-0.45500000000000002</v>
          </cell>
          <cell r="M46">
            <v>-2.7890000000000001</v>
          </cell>
          <cell r="N46">
            <v>-10.289</v>
          </cell>
          <cell r="O46">
            <v>-3.04</v>
          </cell>
          <cell r="P46">
            <v>-5.5510000000000002</v>
          </cell>
          <cell r="Q46">
            <v>-2.7469999999999999</v>
          </cell>
          <cell r="R46">
            <v>-41.082000000000001</v>
          </cell>
          <cell r="U46">
            <v>-3</v>
          </cell>
          <cell r="V46">
            <v>-3</v>
          </cell>
          <cell r="W46">
            <v>0</v>
          </cell>
          <cell r="X46">
            <v>-14.755000000000001</v>
          </cell>
          <cell r="Y46">
            <v>-7</v>
          </cell>
          <cell r="Z46">
            <v>-7</v>
          </cell>
          <cell r="AA46">
            <v>-32</v>
          </cell>
          <cell r="AB46">
            <v>-32</v>
          </cell>
          <cell r="AC46">
            <v>-120.4</v>
          </cell>
          <cell r="AD46">
            <v>-32</v>
          </cell>
          <cell r="AE46">
            <v>-32</v>
          </cell>
          <cell r="AF46">
            <v>-32</v>
          </cell>
          <cell r="AG46">
            <v>-315.15499999999997</v>
          </cell>
          <cell r="AH46">
            <v>-170.51989394966409</v>
          </cell>
          <cell r="AI46">
            <v>-144.63510605033588</v>
          </cell>
          <cell r="AJ46">
            <v>-19.5</v>
          </cell>
          <cell r="AK46">
            <v>-42.45360409545178</v>
          </cell>
          <cell r="AL46">
            <v>-35.52614650966872</v>
          </cell>
          <cell r="AM46">
            <v>-30.818004903855837</v>
          </cell>
          <cell r="AN46">
            <v>-29.522646249367995</v>
          </cell>
          <cell r="AO46">
            <v>-29.950110899272374</v>
          </cell>
          <cell r="AP46">
            <v>-32.879708188203395</v>
          </cell>
          <cell r="AQ46">
            <v>-58.879364709487653</v>
          </cell>
          <cell r="AR46">
            <v>-70.226080991965716</v>
          </cell>
          <cell r="AS46">
            <v>-46.121910416715224</v>
          </cell>
          <cell r="AT46">
            <v>-40.20475164819841</v>
          </cell>
          <cell r="AU46">
            <v>-28.302122728564736</v>
          </cell>
          <cell r="AV46">
            <v>-464.38445134075187</v>
          </cell>
          <cell r="AY46">
            <v>-16.741649307728782</v>
          </cell>
          <cell r="AZ46">
            <v>0</v>
          </cell>
          <cell r="BA46">
            <v>0</v>
          </cell>
          <cell r="BB46">
            <v>0</v>
          </cell>
          <cell r="BC46">
            <v>0</v>
          </cell>
          <cell r="BD46">
            <v>0</v>
          </cell>
          <cell r="BE46">
            <v>0</v>
          </cell>
          <cell r="BF46">
            <v>0</v>
          </cell>
          <cell r="BG46">
            <v>0</v>
          </cell>
          <cell r="BH46">
            <v>0</v>
          </cell>
          <cell r="BI46">
            <v>0</v>
          </cell>
          <cell r="BJ46">
            <v>0</v>
          </cell>
          <cell r="BK46">
            <v>-16.741649307728782</v>
          </cell>
          <cell r="BN46">
            <v>0</v>
          </cell>
          <cell r="BO46">
            <v>0</v>
          </cell>
          <cell r="BP46">
            <v>0</v>
          </cell>
          <cell r="BQ46">
            <v>0</v>
          </cell>
          <cell r="BR46">
            <v>0</v>
          </cell>
          <cell r="BS46">
            <v>0</v>
          </cell>
          <cell r="BT46">
            <v>0</v>
          </cell>
          <cell r="BU46">
            <v>0</v>
          </cell>
          <cell r="BV46">
            <v>0</v>
          </cell>
          <cell r="BW46">
            <v>0</v>
          </cell>
          <cell r="BX46">
            <v>0</v>
          </cell>
          <cell r="BY46">
            <v>0</v>
          </cell>
          <cell r="BZ46">
            <v>0</v>
          </cell>
        </row>
        <row r="47">
          <cell r="A47">
            <v>47</v>
          </cell>
          <cell r="C47" t="str">
            <v>Other Energy Expenses</v>
          </cell>
          <cell r="AH47">
            <v>-150</v>
          </cell>
          <cell r="AI47">
            <v>150</v>
          </cell>
          <cell r="AZ47">
            <v>-318.1207384178482</v>
          </cell>
          <cell r="BA47">
            <v>-297.75448687020173</v>
          </cell>
          <cell r="BB47">
            <v>-280.05399355649553</v>
          </cell>
          <cell r="BC47">
            <v>-299.40316315719946</v>
          </cell>
          <cell r="BD47">
            <v>-281.82818304339605</v>
          </cell>
          <cell r="BE47">
            <v>-304.14273577809206</v>
          </cell>
          <cell r="BF47">
            <v>-544.14918244452497</v>
          </cell>
          <cell r="BG47">
            <v>-545.53586869146432</v>
          </cell>
          <cell r="BH47">
            <v>-506.64723260292499</v>
          </cell>
          <cell r="BI47">
            <v>-492.71470826638085</v>
          </cell>
          <cell r="BJ47">
            <v>-287.58686442916826</v>
          </cell>
          <cell r="BK47">
            <v>-4157.9371572576965</v>
          </cell>
          <cell r="BN47">
            <v>-288.83684274230399</v>
          </cell>
          <cell r="BO47">
            <v>-301.30584008482145</v>
          </cell>
          <cell r="BP47">
            <v>-282.01608688463176</v>
          </cell>
          <cell r="BQ47">
            <v>-265.25118801533256</v>
          </cell>
          <cell r="BR47">
            <v>-283.57761913855632</v>
          </cell>
          <cell r="BS47">
            <v>-266.93159922171566</v>
          </cell>
          <cell r="BT47">
            <v>-288.06667231152272</v>
          </cell>
          <cell r="BU47">
            <v>-515.38710542210174</v>
          </cell>
          <cell r="BV47">
            <v>-516.70049563566067</v>
          </cell>
          <cell r="BW47">
            <v>-479.86739501893948</v>
          </cell>
          <cell r="BX47">
            <v>-466.67130170354335</v>
          </cell>
          <cell r="BY47">
            <v>-272.38589415813016</v>
          </cell>
          <cell r="BZ47">
            <v>-4226.9980403372601</v>
          </cell>
        </row>
        <row r="48">
          <cell r="A48">
            <v>48</v>
          </cell>
          <cell r="C48" t="str">
            <v>Total Energy Cost</v>
          </cell>
          <cell r="F48">
            <v>-32.158000000000001</v>
          </cell>
          <cell r="G48">
            <v>-31.494</v>
          </cell>
          <cell r="H48">
            <v>-27.923000000000002</v>
          </cell>
          <cell r="I48">
            <v>-267.82800000000003</v>
          </cell>
          <cell r="J48">
            <v>-30.863</v>
          </cell>
          <cell r="K48">
            <v>-287.73764141999999</v>
          </cell>
          <cell r="L48">
            <v>-420.58917915000001</v>
          </cell>
          <cell r="M48">
            <v>-424.50275729399999</v>
          </cell>
          <cell r="N48">
            <v>-208.05799999999999</v>
          </cell>
          <cell r="O48">
            <v>-156.50599999999997</v>
          </cell>
          <cell r="P48">
            <v>-116.91499999999998</v>
          </cell>
          <cell r="Q48">
            <v>-102.842</v>
          </cell>
          <cell r="R48">
            <v>-2107.4165778639995</v>
          </cell>
          <cell r="U48">
            <v>-120</v>
          </cell>
          <cell r="V48">
            <v>-126</v>
          </cell>
          <cell r="W48">
            <v>-15</v>
          </cell>
          <cell r="X48">
            <v>-72.798728975744282</v>
          </cell>
          <cell r="Y48">
            <v>-49.75007105675283</v>
          </cell>
          <cell r="Z48">
            <v>-121.6415876295309</v>
          </cell>
          <cell r="AA48">
            <v>-166.43074957352198</v>
          </cell>
          <cell r="AB48">
            <v>-176.62631642130538</v>
          </cell>
          <cell r="AC48">
            <v>-376.91303930500749</v>
          </cell>
          <cell r="AD48">
            <v>-286.31752950984674</v>
          </cell>
          <cell r="AE48">
            <v>-277.08149322017664</v>
          </cell>
          <cell r="AF48">
            <v>-270.27334234841049</v>
          </cell>
          <cell r="AG48">
            <v>-2058.8328580402967</v>
          </cell>
          <cell r="AH48">
            <v>-2107.9853433693916</v>
          </cell>
          <cell r="AI48">
            <v>49.152485329095128</v>
          </cell>
          <cell r="AJ48">
            <v>-163.21983648630697</v>
          </cell>
          <cell r="AK48">
            <v>-171.20562223872179</v>
          </cell>
          <cell r="AL48">
            <v>-170.81338237309075</v>
          </cell>
          <cell r="AM48">
            <v>-174.33772293120762</v>
          </cell>
          <cell r="AN48">
            <v>-154.86598794595312</v>
          </cell>
          <cell r="AO48">
            <v>-168.1160670032038</v>
          </cell>
          <cell r="AP48">
            <v>-175.88751460578345</v>
          </cell>
          <cell r="AQ48">
            <v>-197.25589696858512</v>
          </cell>
          <cell r="AR48">
            <v>-317.38827568605876</v>
          </cell>
          <cell r="AS48">
            <v>-297.01923053813363</v>
          </cell>
          <cell r="AT48">
            <v>-279.95879081798705</v>
          </cell>
          <cell r="AU48">
            <v>-264.26180039313846</v>
          </cell>
          <cell r="AV48">
            <v>-2534.3301279881707</v>
          </cell>
          <cell r="AY48">
            <v>-152.34467362077885</v>
          </cell>
          <cell r="AZ48">
            <v>-318.1207384178482</v>
          </cell>
          <cell r="BA48">
            <v>-297.75448687020173</v>
          </cell>
          <cell r="BB48">
            <v>-280.05399355649553</v>
          </cell>
          <cell r="BC48">
            <v>-299.40316315719946</v>
          </cell>
          <cell r="BD48">
            <v>-281.82818304339605</v>
          </cell>
          <cell r="BE48">
            <v>-304.14273577809206</v>
          </cell>
          <cell r="BF48">
            <v>-544.14918244452497</v>
          </cell>
          <cell r="BG48">
            <v>-545.53586869146432</v>
          </cell>
          <cell r="BH48">
            <v>-506.64723260292499</v>
          </cell>
          <cell r="BI48">
            <v>-492.71470826638085</v>
          </cell>
          <cell r="BJ48">
            <v>-287.58686442916826</v>
          </cell>
          <cell r="BK48">
            <v>-4310.2818308784754</v>
          </cell>
          <cell r="BN48">
            <v>-288.83684274230399</v>
          </cell>
          <cell r="BO48">
            <v>-301.30584008482145</v>
          </cell>
          <cell r="BP48">
            <v>-282.01608688463176</v>
          </cell>
          <cell r="BQ48">
            <v>-265.25118801533256</v>
          </cell>
          <cell r="BR48">
            <v>-283.57761913855632</v>
          </cell>
          <cell r="BS48">
            <v>-266.93159922171566</v>
          </cell>
          <cell r="BT48">
            <v>-288.06667231152272</v>
          </cell>
          <cell r="BU48">
            <v>-515.38710542210174</v>
          </cell>
          <cell r="BV48">
            <v>-516.70049563566067</v>
          </cell>
          <cell r="BW48">
            <v>-479.86739501893948</v>
          </cell>
          <cell r="BX48">
            <v>-466.67130170354335</v>
          </cell>
          <cell r="BY48">
            <v>-272.38589415813016</v>
          </cell>
          <cell r="BZ48">
            <v>-4226.9980403372601</v>
          </cell>
        </row>
        <row r="49">
          <cell r="A49">
            <v>49</v>
          </cell>
        </row>
        <row r="50">
          <cell r="A50">
            <v>50</v>
          </cell>
          <cell r="C50" t="str">
            <v>SCE Fuel Payments</v>
          </cell>
          <cell r="F50">
            <v>36892</v>
          </cell>
          <cell r="G50">
            <v>36923</v>
          </cell>
          <cell r="H50">
            <v>36951</v>
          </cell>
          <cell r="I50">
            <v>36982</v>
          </cell>
          <cell r="J50">
            <v>37012</v>
          </cell>
          <cell r="K50">
            <v>37043</v>
          </cell>
          <cell r="L50">
            <v>37073</v>
          </cell>
          <cell r="M50">
            <v>37104</v>
          </cell>
          <cell r="N50">
            <v>37135</v>
          </cell>
          <cell r="O50">
            <v>37165</v>
          </cell>
          <cell r="P50">
            <v>37196</v>
          </cell>
          <cell r="Q50">
            <v>37226</v>
          </cell>
          <cell r="R50" t="str">
            <v>Total</v>
          </cell>
          <cell r="S50" t="str">
            <v>Bench</v>
          </cell>
          <cell r="T50" t="str">
            <v>Notes</v>
          </cell>
          <cell r="U50">
            <v>37257</v>
          </cell>
          <cell r="V50">
            <v>37288</v>
          </cell>
          <cell r="W50">
            <v>37316</v>
          </cell>
          <cell r="X50">
            <v>37347</v>
          </cell>
          <cell r="Y50">
            <v>37377</v>
          </cell>
          <cell r="Z50">
            <v>37408</v>
          </cell>
          <cell r="AA50">
            <v>37438</v>
          </cell>
          <cell r="AB50">
            <v>37469</v>
          </cell>
          <cell r="AC50">
            <v>37500</v>
          </cell>
          <cell r="AD50">
            <v>37530</v>
          </cell>
          <cell r="AE50">
            <v>37561</v>
          </cell>
          <cell r="AF50">
            <v>37591</v>
          </cell>
          <cell r="AG50" t="str">
            <v>Total</v>
          </cell>
          <cell r="AH50" t="str">
            <v>Bench</v>
          </cell>
          <cell r="AI50" t="str">
            <v>Notes</v>
          </cell>
          <cell r="AJ50">
            <v>37622</v>
          </cell>
          <cell r="AK50">
            <v>37653</v>
          </cell>
          <cell r="AL50">
            <v>37681</v>
          </cell>
          <cell r="AM50">
            <v>37712</v>
          </cell>
          <cell r="AN50">
            <v>37742</v>
          </cell>
          <cell r="AO50">
            <v>37773</v>
          </cell>
          <cell r="AP50">
            <v>37803</v>
          </cell>
          <cell r="AQ50">
            <v>37834</v>
          </cell>
          <cell r="AR50">
            <v>37865</v>
          </cell>
          <cell r="AS50">
            <v>37895</v>
          </cell>
          <cell r="AT50">
            <v>37926</v>
          </cell>
          <cell r="AU50">
            <v>37956</v>
          </cell>
          <cell r="AV50" t="str">
            <v>Total</v>
          </cell>
          <cell r="AW50" t="str">
            <v>Bench</v>
          </cell>
          <cell r="AX50" t="str">
            <v>Notes</v>
          </cell>
          <cell r="AY50">
            <v>37987</v>
          </cell>
          <cell r="AZ50">
            <v>38018</v>
          </cell>
          <cell r="BA50">
            <v>38047</v>
          </cell>
          <cell r="BB50">
            <v>38078</v>
          </cell>
          <cell r="BC50">
            <v>38108</v>
          </cell>
          <cell r="BD50">
            <v>38139</v>
          </cell>
          <cell r="BE50">
            <v>38169</v>
          </cell>
          <cell r="BF50">
            <v>38200</v>
          </cell>
          <cell r="BG50">
            <v>38231</v>
          </cell>
          <cell r="BH50">
            <v>38261</v>
          </cell>
          <cell r="BI50">
            <v>38292</v>
          </cell>
          <cell r="BJ50">
            <v>38322</v>
          </cell>
          <cell r="BK50" t="str">
            <v>Total</v>
          </cell>
          <cell r="BL50" t="str">
            <v>Bench</v>
          </cell>
          <cell r="BM50" t="str">
            <v>Notes</v>
          </cell>
          <cell r="BN50">
            <v>38353</v>
          </cell>
          <cell r="BO50">
            <v>38384</v>
          </cell>
          <cell r="BP50">
            <v>38412</v>
          </cell>
          <cell r="BQ50">
            <v>38443</v>
          </cell>
          <cell r="BR50">
            <v>38473</v>
          </cell>
          <cell r="BS50">
            <v>38504</v>
          </cell>
          <cell r="BT50">
            <v>38534</v>
          </cell>
          <cell r="BU50">
            <v>38565</v>
          </cell>
          <cell r="BV50">
            <v>38596</v>
          </cell>
          <cell r="BW50">
            <v>38626</v>
          </cell>
          <cell r="BX50">
            <v>38657</v>
          </cell>
          <cell r="BY50">
            <v>38687</v>
          </cell>
          <cell r="BZ50" t="str">
            <v>Total</v>
          </cell>
          <cell r="CA50" t="str">
            <v>Bench</v>
          </cell>
          <cell r="CB50" t="str">
            <v>Notes</v>
          </cell>
        </row>
        <row r="51">
          <cell r="A51">
            <v>51</v>
          </cell>
          <cell r="C51" t="str">
            <v>Fuel - Accrual Basis</v>
          </cell>
          <cell r="F51">
            <v>-17.160125000000001</v>
          </cell>
          <cell r="G51">
            <v>-16.486753</v>
          </cell>
          <cell r="H51">
            <v>-16.671951</v>
          </cell>
          <cell r="I51">
            <v>-13.162987511969309</v>
          </cell>
          <cell r="J51">
            <v>-15.691661214814113</v>
          </cell>
          <cell r="K51">
            <v>-13.296362468340041</v>
          </cell>
          <cell r="L51">
            <v>-18.936435745098738</v>
          </cell>
          <cell r="M51">
            <v>-14.213176886946867</v>
          </cell>
          <cell r="N51">
            <v>-15.959340130275802</v>
          </cell>
          <cell r="O51">
            <v>-21.932590678939903</v>
          </cell>
          <cell r="P51">
            <v>-15.217884781127212</v>
          </cell>
          <cell r="Q51">
            <v>-25.512683481139124</v>
          </cell>
          <cell r="R51">
            <v>-204.24195189865114</v>
          </cell>
          <cell r="U51">
            <v>-17.672669158803977</v>
          </cell>
          <cell r="V51">
            <v>-16.979184666307439</v>
          </cell>
          <cell r="W51">
            <v>-17.169914220018274</v>
          </cell>
          <cell r="X51">
            <v>-13.556143876603572</v>
          </cell>
          <cell r="Y51">
            <v>-16.160344822747266</v>
          </cell>
          <cell r="Z51">
            <v>-13.693502519271377</v>
          </cell>
          <cell r="AA51">
            <v>-19.502035327253132</v>
          </cell>
          <cell r="AB51">
            <v>-14.637700647202244</v>
          </cell>
          <cell r="AC51">
            <v>-16.436018858556555</v>
          </cell>
          <cell r="AD51">
            <v>-22.587680384867404</v>
          </cell>
          <cell r="AE51">
            <v>-15.672417481437883</v>
          </cell>
          <cell r="AF51">
            <v>-26.2747045557917</v>
          </cell>
          <cell r="AG51">
            <v>-210.34231651886086</v>
          </cell>
          <cell r="AJ51">
            <v>-18.205992704648441</v>
          </cell>
          <cell r="AK51">
            <v>-17.491580325979022</v>
          </cell>
          <cell r="AL51">
            <v>-17.688065691727552</v>
          </cell>
          <cell r="AM51">
            <v>-13.965239449846184</v>
          </cell>
          <cell r="AN51">
            <v>-16.648029638520732</v>
          </cell>
          <cell r="AO51">
            <v>-14.106743284035524</v>
          </cell>
          <cell r="AP51">
            <v>-20.090565250970581</v>
          </cell>
          <cell r="AQ51">
            <v>-15.079435302110706</v>
          </cell>
          <cell r="AR51">
            <v>-16.932022930066321</v>
          </cell>
          <cell r="AS51">
            <v>-23.269328509834292</v>
          </cell>
          <cell r="AT51">
            <v>-16.145377688413255</v>
          </cell>
          <cell r="AU51">
            <v>-27.067619223847359</v>
          </cell>
          <cell r="AV51">
            <v>-216.68999999999994</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row>
        <row r="52">
          <cell r="A52">
            <v>52</v>
          </cell>
          <cell r="C52" t="str">
            <v>Fuel - Book Basis</v>
          </cell>
          <cell r="F52">
            <v>-17.160125000000001</v>
          </cell>
          <cell r="G52">
            <v>-16.486753</v>
          </cell>
          <cell r="H52">
            <v>-16.671951</v>
          </cell>
          <cell r="I52">
            <v>-13.334547000000001</v>
          </cell>
          <cell r="J52">
            <v>-20.748913999999999</v>
          </cell>
          <cell r="K52">
            <v>-20.258437000000001</v>
          </cell>
          <cell r="L52">
            <v>-19.349</v>
          </cell>
          <cell r="M52">
            <v>-21.734000000000002</v>
          </cell>
          <cell r="N52">
            <v>-19.524999999999999</v>
          </cell>
          <cell r="O52">
            <v>-21.932590678939903</v>
          </cell>
          <cell r="P52">
            <v>-15.217884781127212</v>
          </cell>
          <cell r="Q52">
            <v>-25.512683481139124</v>
          </cell>
          <cell r="R52">
            <v>-227.93188594120627</v>
          </cell>
          <cell r="U52">
            <v>-17.672669158803977</v>
          </cell>
          <cell r="V52">
            <v>-16.979184666307439</v>
          </cell>
          <cell r="W52">
            <v>-17.169914220018274</v>
          </cell>
          <cell r="X52">
            <v>-13.556143876603572</v>
          </cell>
          <cell r="Y52">
            <v>-16.160344822747266</v>
          </cell>
          <cell r="Z52">
            <v>-13.693502519271377</v>
          </cell>
          <cell r="AA52">
            <v>-19.502035327253132</v>
          </cell>
          <cell r="AB52">
            <v>-14.637700647202244</v>
          </cell>
          <cell r="AC52">
            <v>-16.436018858556555</v>
          </cell>
          <cell r="AD52">
            <v>-22.587680384867404</v>
          </cell>
          <cell r="AE52">
            <v>-15.672417481437883</v>
          </cell>
          <cell r="AF52">
            <v>-26.2747045557917</v>
          </cell>
          <cell r="AG52">
            <v>-210.34231651886086</v>
          </cell>
          <cell r="AJ52">
            <v>-18.205992704648441</v>
          </cell>
          <cell r="AK52">
            <v>-17.491580325979022</v>
          </cell>
          <cell r="AL52">
            <v>-17.688065691727552</v>
          </cell>
          <cell r="AM52">
            <v>-13.965239449846184</v>
          </cell>
          <cell r="AN52">
            <v>-16.648029638520732</v>
          </cell>
          <cell r="AO52">
            <v>-14.106743284035524</v>
          </cell>
          <cell r="AP52">
            <v>-20.090565250970581</v>
          </cell>
          <cell r="AQ52">
            <v>-15.079435302110706</v>
          </cell>
          <cell r="AR52">
            <v>-16.932022930066321</v>
          </cell>
          <cell r="AS52">
            <v>-23.269328509834292</v>
          </cell>
          <cell r="AT52">
            <v>-16.145377688413255</v>
          </cell>
          <cell r="AU52">
            <v>-27.067619223847359</v>
          </cell>
          <cell r="AV52">
            <v>-216.68999999999994</v>
          </cell>
          <cell r="AY52">
            <v>0</v>
          </cell>
          <cell r="AZ52">
            <v>0</v>
          </cell>
          <cell r="BA52">
            <v>0</v>
          </cell>
          <cell r="BB52">
            <v>0</v>
          </cell>
          <cell r="BC52">
            <v>0</v>
          </cell>
          <cell r="BD52">
            <v>0</v>
          </cell>
          <cell r="BE52">
            <v>0</v>
          </cell>
          <cell r="BF52">
            <v>0</v>
          </cell>
          <cell r="BG52">
            <v>0</v>
          </cell>
          <cell r="BH52">
            <v>0</v>
          </cell>
          <cell r="BI52">
            <v>0</v>
          </cell>
          <cell r="BJ52">
            <v>0</v>
          </cell>
          <cell r="BK52">
            <v>0</v>
          </cell>
          <cell r="BN52">
            <v>0</v>
          </cell>
          <cell r="BO52">
            <v>0</v>
          </cell>
          <cell r="BP52">
            <v>0</v>
          </cell>
          <cell r="BQ52">
            <v>0</v>
          </cell>
          <cell r="BR52">
            <v>0</v>
          </cell>
          <cell r="BS52">
            <v>0</v>
          </cell>
          <cell r="BT52">
            <v>0</v>
          </cell>
          <cell r="BU52">
            <v>0</v>
          </cell>
          <cell r="BV52">
            <v>0</v>
          </cell>
          <cell r="BW52">
            <v>0</v>
          </cell>
          <cell r="BX52">
            <v>0</v>
          </cell>
          <cell r="BY52">
            <v>0</v>
          </cell>
          <cell r="BZ52">
            <v>0</v>
          </cell>
        </row>
        <row r="53">
          <cell r="A53">
            <v>53</v>
          </cell>
          <cell r="C53" t="str">
            <v>Fuel - Cash Basis</v>
          </cell>
          <cell r="F53">
            <v>-22.506999999999998</v>
          </cell>
          <cell r="G53">
            <v>-12.460481051484075</v>
          </cell>
          <cell r="H53">
            <v>-18.309221847185654</v>
          </cell>
          <cell r="I53">
            <v>-15.635174202679156</v>
          </cell>
          <cell r="J53">
            <v>-12.71598751196931</v>
          </cell>
          <cell r="K53">
            <v>-12.246661214814115</v>
          </cell>
          <cell r="L53">
            <v>-17.850362468340037</v>
          </cell>
          <cell r="M53">
            <v>-15.927435745098741</v>
          </cell>
          <cell r="N53">
            <v>-16.217176886946866</v>
          </cell>
          <cell r="O53">
            <v>-22.198340130275799</v>
          </cell>
          <cell r="P53">
            <v>-15.381590678939904</v>
          </cell>
          <cell r="Q53">
            <v>-25.014884781127211</v>
          </cell>
          <cell r="R53">
            <v>-206.4643165188609</v>
          </cell>
          <cell r="U53">
            <v>-16.43</v>
          </cell>
          <cell r="V53">
            <v>-34.960481051484074</v>
          </cell>
          <cell r="W53">
            <v>-14.131221847185655</v>
          </cell>
          <cell r="X53">
            <v>-22.956174202679154</v>
          </cell>
          <cell r="Y53">
            <v>-11.43398751196931</v>
          </cell>
          <cell r="Z53">
            <v>-15.744661214814114</v>
          </cell>
          <cell r="AA53">
            <v>-29.708362468340042</v>
          </cell>
          <cell r="AB53">
            <v>-14.404435745098741</v>
          </cell>
          <cell r="AC53">
            <v>-14.947176886946867</v>
          </cell>
          <cell r="AD53">
            <v>-39.414340130275804</v>
          </cell>
          <cell r="AE53">
            <v>-13.662590678939903</v>
          </cell>
          <cell r="AF53">
            <v>-15.548884781127214</v>
          </cell>
          <cell r="AG53">
            <v>-243.34231651886086</v>
          </cell>
          <cell r="AJ53">
            <v>-27.001076621832301</v>
          </cell>
          <cell r="AK53">
            <v>-14.948522842493938</v>
          </cell>
          <cell r="AL53">
            <v>-21.965108720930637</v>
          </cell>
          <cell r="AM53">
            <v>-18.757121635146209</v>
          </cell>
          <cell r="AN53">
            <v>-15.255047457810727</v>
          </cell>
          <cell r="AO53">
            <v>-14.692008611668271</v>
          </cell>
          <cell r="AP53">
            <v>-21.414626771010308</v>
          </cell>
          <cell r="AQ53">
            <v>-19.107740389333173</v>
          </cell>
          <cell r="AR53">
            <v>-19.455335482927989</v>
          </cell>
          <cell r="AS53">
            <v>-26.630785210604333</v>
          </cell>
          <cell r="AT53">
            <v>-18.452903918235123</v>
          </cell>
          <cell r="AU53">
            <v>-30.009722338006959</v>
          </cell>
          <cell r="AV53">
            <v>-247.68999999999994</v>
          </cell>
          <cell r="AY53">
            <v>-27.001076621832301</v>
          </cell>
          <cell r="AZ53">
            <v>0</v>
          </cell>
          <cell r="BA53">
            <v>0</v>
          </cell>
          <cell r="BB53">
            <v>0</v>
          </cell>
          <cell r="BC53">
            <v>0</v>
          </cell>
          <cell r="BD53">
            <v>0</v>
          </cell>
          <cell r="BE53">
            <v>0</v>
          </cell>
          <cell r="BF53">
            <v>0</v>
          </cell>
          <cell r="BG53">
            <v>0</v>
          </cell>
          <cell r="BH53">
            <v>0</v>
          </cell>
          <cell r="BI53">
            <v>0</v>
          </cell>
          <cell r="BJ53">
            <v>0</v>
          </cell>
          <cell r="BK53">
            <v>-27.001076621832301</v>
          </cell>
          <cell r="BN53">
            <v>0</v>
          </cell>
          <cell r="BO53">
            <v>0</v>
          </cell>
          <cell r="BP53">
            <v>0</v>
          </cell>
          <cell r="BQ53">
            <v>0</v>
          </cell>
          <cell r="BR53">
            <v>0</v>
          </cell>
          <cell r="BS53">
            <v>0</v>
          </cell>
          <cell r="BT53">
            <v>0</v>
          </cell>
          <cell r="BU53">
            <v>0</v>
          </cell>
          <cell r="BV53">
            <v>0</v>
          </cell>
          <cell r="BW53">
            <v>0</v>
          </cell>
          <cell r="BX53">
            <v>0</v>
          </cell>
          <cell r="BY53">
            <v>0</v>
          </cell>
          <cell r="BZ53">
            <v>0</v>
          </cell>
        </row>
        <row r="54">
          <cell r="A54">
            <v>54</v>
          </cell>
          <cell r="C54" t="str">
            <v>Fuel - Recorded Basis</v>
          </cell>
          <cell r="F54">
            <v>-29.809000000000001</v>
          </cell>
          <cell r="G54">
            <v>-17.018999999999998</v>
          </cell>
          <cell r="H54">
            <v>-16.492999999999999</v>
          </cell>
          <cell r="I54">
            <v>-15.259</v>
          </cell>
          <cell r="J54">
            <v>-26.254999999999999</v>
          </cell>
          <cell r="K54">
            <v>-21.561</v>
          </cell>
          <cell r="L54">
            <v>-19.37</v>
          </cell>
          <cell r="M54">
            <v>-18.713000000000001</v>
          </cell>
          <cell r="N54">
            <v>-17.626000000000001</v>
          </cell>
          <cell r="O54">
            <v>-21.733000000000001</v>
          </cell>
          <cell r="P54">
            <v>-33.317</v>
          </cell>
          <cell r="Q54">
            <v>-19.440999999999999</v>
          </cell>
          <cell r="R54">
            <v>-256.596</v>
          </cell>
          <cell r="U54">
            <v>-21</v>
          </cell>
          <cell r="V54">
            <v>-42</v>
          </cell>
          <cell r="W54">
            <v>-13</v>
          </cell>
          <cell r="AG54">
            <v>-76</v>
          </cell>
          <cell r="AV54">
            <v>0</v>
          </cell>
          <cell r="BK54">
            <v>0</v>
          </cell>
          <cell r="BZ54">
            <v>0</v>
          </cell>
        </row>
        <row r="55">
          <cell r="A55">
            <v>55</v>
          </cell>
          <cell r="C55" t="str">
            <v>Fuel - Input</v>
          </cell>
          <cell r="F55">
            <v>-29.809000000000001</v>
          </cell>
          <cell r="G55">
            <v>-17.018999999999998</v>
          </cell>
          <cell r="H55">
            <v>-16.492999999999999</v>
          </cell>
          <cell r="I55">
            <v>-15.259</v>
          </cell>
          <cell r="J55">
            <v>-26.254999999999999</v>
          </cell>
          <cell r="K55">
            <v>-21.561</v>
          </cell>
          <cell r="L55">
            <v>-19.37</v>
          </cell>
          <cell r="M55">
            <v>-18.713000000000001</v>
          </cell>
          <cell r="N55">
            <v>-17.626000000000001</v>
          </cell>
          <cell r="O55">
            <v>-21.733000000000001</v>
          </cell>
          <cell r="P55">
            <v>-33.317</v>
          </cell>
          <cell r="Q55">
            <v>-19.440999999999999</v>
          </cell>
          <cell r="R55">
            <v>-256.596</v>
          </cell>
          <cell r="U55">
            <v>-21</v>
          </cell>
          <cell r="V55">
            <v>-42</v>
          </cell>
          <cell r="W55">
            <v>-13</v>
          </cell>
          <cell r="X55">
            <v>-22.956174202679154</v>
          </cell>
          <cell r="Y55">
            <v>-11.43398751196931</v>
          </cell>
          <cell r="Z55">
            <v>-15.744661214814114</v>
          </cell>
          <cell r="AA55">
            <v>-29.708362468340042</v>
          </cell>
          <cell r="AB55">
            <v>-14.404435745098741</v>
          </cell>
          <cell r="AC55">
            <v>-14.947176886946867</v>
          </cell>
          <cell r="AD55">
            <v>-39.414340130275804</v>
          </cell>
          <cell r="AE55">
            <v>-13.662590678939903</v>
          </cell>
          <cell r="AF55">
            <v>-15.548884781127214</v>
          </cell>
          <cell r="AG55">
            <v>-253.82061362019112</v>
          </cell>
          <cell r="AJ55">
            <v>-27.001076621832301</v>
          </cell>
          <cell r="AK55">
            <v>-14.948522842493938</v>
          </cell>
          <cell r="AL55">
            <v>-21.965108720930637</v>
          </cell>
          <cell r="AM55">
            <v>-18.757121635146209</v>
          </cell>
          <cell r="AN55">
            <v>-15.255047457810727</v>
          </cell>
          <cell r="AO55">
            <v>-14.692008611668271</v>
          </cell>
          <cell r="AP55">
            <v>-21.414626771010308</v>
          </cell>
          <cell r="AQ55">
            <v>-19.107740389333173</v>
          </cell>
          <cell r="AR55">
            <v>-19.455335482927989</v>
          </cell>
          <cell r="AS55">
            <v>-26.630785210604333</v>
          </cell>
          <cell r="AT55">
            <v>-18.452903918235123</v>
          </cell>
          <cell r="AU55">
            <v>-30.009722338006959</v>
          </cell>
          <cell r="AV55">
            <v>-247.68999999999994</v>
          </cell>
          <cell r="AY55">
            <v>-27.001076621832301</v>
          </cell>
          <cell r="AZ55">
            <v>0</v>
          </cell>
          <cell r="BA55">
            <v>0</v>
          </cell>
          <cell r="BB55">
            <v>0</v>
          </cell>
          <cell r="BC55">
            <v>0</v>
          </cell>
          <cell r="BD55">
            <v>0</v>
          </cell>
          <cell r="BE55">
            <v>0</v>
          </cell>
          <cell r="BF55">
            <v>0</v>
          </cell>
          <cell r="BG55">
            <v>0</v>
          </cell>
          <cell r="BH55">
            <v>0</v>
          </cell>
          <cell r="BI55">
            <v>0</v>
          </cell>
          <cell r="BJ55">
            <v>0</v>
          </cell>
          <cell r="BK55">
            <v>-27.001076621832301</v>
          </cell>
          <cell r="BN55">
            <v>0</v>
          </cell>
          <cell r="BO55">
            <v>0</v>
          </cell>
          <cell r="BP55">
            <v>0</v>
          </cell>
          <cell r="BQ55">
            <v>0</v>
          </cell>
          <cell r="BR55">
            <v>0</v>
          </cell>
          <cell r="BS55">
            <v>0</v>
          </cell>
          <cell r="BT55">
            <v>0</v>
          </cell>
          <cell r="BU55">
            <v>0</v>
          </cell>
          <cell r="BV55">
            <v>0</v>
          </cell>
          <cell r="BW55">
            <v>0</v>
          </cell>
          <cell r="BX55">
            <v>0</v>
          </cell>
          <cell r="BY55">
            <v>0</v>
          </cell>
          <cell r="BZ55">
            <v>0</v>
          </cell>
        </row>
        <row r="57">
          <cell r="A57">
            <v>1</v>
          </cell>
          <cell r="C57" t="str">
            <v>SCE CDWR Payments</v>
          </cell>
          <cell r="F57">
            <v>36892</v>
          </cell>
          <cell r="G57">
            <v>36923</v>
          </cell>
          <cell r="H57">
            <v>36951</v>
          </cell>
          <cell r="I57">
            <v>36982</v>
          </cell>
          <cell r="J57">
            <v>37012</v>
          </cell>
          <cell r="K57">
            <v>37043</v>
          </cell>
          <cell r="L57">
            <v>37073</v>
          </cell>
          <cell r="M57">
            <v>37104</v>
          </cell>
          <cell r="N57">
            <v>37135</v>
          </cell>
          <cell r="O57">
            <v>37165</v>
          </cell>
          <cell r="P57">
            <v>37196</v>
          </cell>
          <cell r="Q57">
            <v>37226</v>
          </cell>
          <cell r="R57" t="str">
            <v>Total</v>
          </cell>
          <cell r="S57" t="str">
            <v>Bench</v>
          </cell>
          <cell r="T57" t="str">
            <v>Notes</v>
          </cell>
          <cell r="U57">
            <v>37257</v>
          </cell>
          <cell r="V57">
            <v>37288</v>
          </cell>
          <cell r="W57">
            <v>37316</v>
          </cell>
          <cell r="X57">
            <v>37347</v>
          </cell>
          <cell r="Y57">
            <v>37377</v>
          </cell>
          <cell r="Z57">
            <v>37408</v>
          </cell>
          <cell r="AA57">
            <v>37438</v>
          </cell>
          <cell r="AB57">
            <v>37469</v>
          </cell>
          <cell r="AC57">
            <v>37500</v>
          </cell>
          <cell r="AD57">
            <v>37530</v>
          </cell>
          <cell r="AE57">
            <v>37561</v>
          </cell>
          <cell r="AF57">
            <v>37591</v>
          </cell>
          <cell r="AG57" t="str">
            <v>Total</v>
          </cell>
          <cell r="AH57" t="str">
            <v>Bench</v>
          </cell>
          <cell r="AI57" t="str">
            <v>Notes</v>
          </cell>
          <cell r="AJ57">
            <v>37622</v>
          </cell>
          <cell r="AK57">
            <v>37653</v>
          </cell>
          <cell r="AL57">
            <v>37681</v>
          </cell>
          <cell r="AM57">
            <v>37712</v>
          </cell>
          <cell r="AN57">
            <v>37742</v>
          </cell>
          <cell r="AO57">
            <v>37773</v>
          </cell>
          <cell r="AP57">
            <v>37803</v>
          </cell>
          <cell r="AQ57">
            <v>37834</v>
          </cell>
          <cell r="AR57">
            <v>37865</v>
          </cell>
          <cell r="AS57">
            <v>37895</v>
          </cell>
          <cell r="AT57">
            <v>37926</v>
          </cell>
          <cell r="AU57">
            <v>37956</v>
          </cell>
          <cell r="AV57" t="str">
            <v>Total</v>
          </cell>
          <cell r="AW57" t="str">
            <v>Bench</v>
          </cell>
          <cell r="AX57" t="str">
            <v>Notes</v>
          </cell>
          <cell r="AY57">
            <v>37987</v>
          </cell>
          <cell r="AZ57">
            <v>38018</v>
          </cell>
          <cell r="BA57">
            <v>38047</v>
          </cell>
          <cell r="BB57">
            <v>38078</v>
          </cell>
          <cell r="BC57">
            <v>38108</v>
          </cell>
          <cell r="BD57">
            <v>38139</v>
          </cell>
          <cell r="BE57">
            <v>38169</v>
          </cell>
          <cell r="BF57">
            <v>38200</v>
          </cell>
          <cell r="BG57">
            <v>38231</v>
          </cell>
          <cell r="BH57">
            <v>38261</v>
          </cell>
          <cell r="BI57">
            <v>38292</v>
          </cell>
          <cell r="BJ57">
            <v>38322</v>
          </cell>
          <cell r="BK57" t="str">
            <v>Total</v>
          </cell>
          <cell r="BL57" t="str">
            <v>Bench</v>
          </cell>
          <cell r="BM57" t="str">
            <v>Notes</v>
          </cell>
          <cell r="BN57">
            <v>38353</v>
          </cell>
          <cell r="BO57">
            <v>38384</v>
          </cell>
          <cell r="BP57">
            <v>38412</v>
          </cell>
          <cell r="BQ57">
            <v>38443</v>
          </cell>
          <cell r="BR57">
            <v>38473</v>
          </cell>
          <cell r="BS57">
            <v>38504</v>
          </cell>
          <cell r="BT57">
            <v>38534</v>
          </cell>
          <cell r="BU57">
            <v>38565</v>
          </cell>
          <cell r="BV57">
            <v>38596</v>
          </cell>
          <cell r="BW57">
            <v>38626</v>
          </cell>
          <cell r="BX57">
            <v>38657</v>
          </cell>
          <cell r="BY57">
            <v>38687</v>
          </cell>
          <cell r="BZ57" t="str">
            <v>Total</v>
          </cell>
          <cell r="CA57" t="str">
            <v>Bench</v>
          </cell>
          <cell r="CB57" t="str">
            <v>Notes</v>
          </cell>
        </row>
        <row r="58">
          <cell r="A58">
            <v>2</v>
          </cell>
          <cell r="C58" t="str">
            <v>Monthly Forecast - Accrual ($ Millions)</v>
          </cell>
          <cell r="U58">
            <v>2</v>
          </cell>
          <cell r="V58" t="str">
            <v>Base Case w/Monthly DWR</v>
          </cell>
          <cell r="AF58" t="str">
            <v>Check--&gt;</v>
          </cell>
          <cell r="AG58">
            <v>1436948.2484228266</v>
          </cell>
          <cell r="AU58" t="str">
            <v>Check--&gt;</v>
          </cell>
          <cell r="AV58">
            <v>1686501.7881752113</v>
          </cell>
          <cell r="BJ58" t="str">
            <v>Check--&gt;</v>
          </cell>
          <cell r="BY58" t="str">
            <v>Check--&gt;</v>
          </cell>
        </row>
        <row r="59">
          <cell r="A59">
            <v>3</v>
          </cell>
          <cell r="C59" t="str">
            <v>DWR Payment - Lump Sum Scenario</v>
          </cell>
          <cell r="F59">
            <v>27203</v>
          </cell>
          <cell r="G59">
            <v>65772</v>
          </cell>
          <cell r="H59">
            <v>103421</v>
          </cell>
          <cell r="I59">
            <v>97116</v>
          </cell>
          <cell r="J59">
            <v>117916</v>
          </cell>
          <cell r="K59">
            <v>152988</v>
          </cell>
          <cell r="L59">
            <v>147445</v>
          </cell>
          <cell r="M59">
            <v>198057</v>
          </cell>
          <cell r="N59">
            <v>176489</v>
          </cell>
          <cell r="O59">
            <v>239203</v>
          </cell>
          <cell r="P59">
            <v>120925</v>
          </cell>
          <cell r="Q59">
            <v>141300</v>
          </cell>
          <cell r="R59">
            <v>1587835</v>
          </cell>
          <cell r="V59">
            <v>41148</v>
          </cell>
          <cell r="W59">
            <v>-17514</v>
          </cell>
          <cell r="AG59">
            <v>23634</v>
          </cell>
          <cell r="AY59">
            <v>0</v>
          </cell>
          <cell r="AZ59">
            <v>0</v>
          </cell>
          <cell r="BA59">
            <v>0</v>
          </cell>
          <cell r="BB59">
            <v>0</v>
          </cell>
          <cell r="BC59">
            <v>0</v>
          </cell>
          <cell r="BD59">
            <v>0</v>
          </cell>
          <cell r="BE59">
            <v>0</v>
          </cell>
          <cell r="BF59">
            <v>0</v>
          </cell>
          <cell r="BG59">
            <v>0</v>
          </cell>
          <cell r="BH59">
            <v>0</v>
          </cell>
          <cell r="BI59">
            <v>0</v>
          </cell>
          <cell r="BJ59">
            <v>0</v>
          </cell>
          <cell r="BK59">
            <v>0</v>
          </cell>
          <cell r="BN59">
            <v>0</v>
          </cell>
          <cell r="BO59">
            <v>0</v>
          </cell>
          <cell r="BP59">
            <v>0</v>
          </cell>
          <cell r="BQ59">
            <v>0</v>
          </cell>
          <cell r="BR59">
            <v>0</v>
          </cell>
          <cell r="BS59">
            <v>0</v>
          </cell>
          <cell r="BT59">
            <v>0</v>
          </cell>
          <cell r="BU59">
            <v>0</v>
          </cell>
          <cell r="BV59">
            <v>0</v>
          </cell>
          <cell r="BW59">
            <v>0</v>
          </cell>
          <cell r="BX59">
            <v>0</v>
          </cell>
          <cell r="BY59">
            <v>0</v>
          </cell>
          <cell r="BZ59">
            <v>0</v>
          </cell>
        </row>
        <row r="60">
          <cell r="A60">
            <v>4</v>
          </cell>
          <cell r="C60" t="str">
            <v>IE</v>
          </cell>
          <cell r="AG60">
            <v>0</v>
          </cell>
        </row>
        <row r="61">
          <cell r="A61">
            <v>5</v>
          </cell>
          <cell r="C61" t="str">
            <v>DWR Schedule Payments</v>
          </cell>
          <cell r="F61">
            <v>21510.481189999999</v>
          </cell>
          <cell r="G61">
            <v>83276.73126</v>
          </cell>
          <cell r="H61">
            <v>79777.968580000001</v>
          </cell>
          <cell r="I61">
            <v>61210.244630000001</v>
          </cell>
          <cell r="J61">
            <v>41987.747860000003</v>
          </cell>
          <cell r="K61">
            <v>33744.725770000005</v>
          </cell>
          <cell r="L61">
            <v>39004.220399999998</v>
          </cell>
          <cell r="M61">
            <v>27424.536759999999</v>
          </cell>
          <cell r="N61">
            <v>13321.978440000001</v>
          </cell>
          <cell r="O61">
            <v>21414</v>
          </cell>
          <cell r="P61">
            <v>11000</v>
          </cell>
          <cell r="Q61">
            <v>11000</v>
          </cell>
          <cell r="R61">
            <v>444672.63488999993</v>
          </cell>
          <cell r="U61">
            <v>104544</v>
          </cell>
          <cell r="V61">
            <v>79868.800960000008</v>
          </cell>
          <cell r="W61">
            <v>101763.43698</v>
          </cell>
          <cell r="X61">
            <v>58138.94</v>
          </cell>
          <cell r="Y61">
            <v>91396.393239442492</v>
          </cell>
          <cell r="Z61">
            <v>136828.02894108786</v>
          </cell>
          <cell r="AA61">
            <v>181194.26905965302</v>
          </cell>
          <cell r="AB61">
            <v>230951.88865277061</v>
          </cell>
          <cell r="AC61">
            <v>153404.16060750344</v>
          </cell>
          <cell r="AD61">
            <v>140442.43802988669</v>
          </cell>
          <cell r="AE61">
            <v>67445.467591007749</v>
          </cell>
          <cell r="AF61">
            <v>67336.424361474899</v>
          </cell>
          <cell r="AG61">
            <v>1413314.2484228266</v>
          </cell>
          <cell r="AJ61">
            <v>119174.19732709063</v>
          </cell>
          <cell r="AK61">
            <v>119565.11874086154</v>
          </cell>
          <cell r="AL61">
            <v>116953.25588906398</v>
          </cell>
          <cell r="AM61">
            <v>106060.14800692024</v>
          </cell>
          <cell r="AN61">
            <v>109468.99409619783</v>
          </cell>
          <cell r="AO61">
            <v>149259.06936598662</v>
          </cell>
          <cell r="AP61">
            <v>172488.08222946973</v>
          </cell>
          <cell r="AQ61">
            <v>216617.10257611892</v>
          </cell>
          <cell r="AR61">
            <v>171756.83949706767</v>
          </cell>
          <cell r="AS61">
            <v>163038.83167161356</v>
          </cell>
          <cell r="AT61">
            <v>121387.62853255251</v>
          </cell>
          <cell r="AU61">
            <v>120732.52024226826</v>
          </cell>
          <cell r="AV61">
            <v>1686501.7881752113</v>
          </cell>
        </row>
        <row r="62">
          <cell r="A62">
            <v>6</v>
          </cell>
          <cell r="C62" t="str">
            <v>Total CDWR Payments - Accrual</v>
          </cell>
          <cell r="F62">
            <v>48713.481189999999</v>
          </cell>
          <cell r="G62">
            <v>149048.73126</v>
          </cell>
          <cell r="H62">
            <v>183198.96857999999</v>
          </cell>
          <cell r="I62">
            <v>158326.24463</v>
          </cell>
          <cell r="J62">
            <v>159903.74786</v>
          </cell>
          <cell r="K62">
            <v>186732.72577000002</v>
          </cell>
          <cell r="L62">
            <v>186449.22039999999</v>
          </cell>
          <cell r="M62">
            <v>225481.53675999999</v>
          </cell>
          <cell r="N62">
            <v>189810.97844000001</v>
          </cell>
          <cell r="O62">
            <v>260617</v>
          </cell>
          <cell r="P62">
            <v>131925</v>
          </cell>
          <cell r="Q62">
            <v>152300</v>
          </cell>
          <cell r="R62">
            <v>2032507.6348899999</v>
          </cell>
          <cell r="U62">
            <v>104544</v>
          </cell>
          <cell r="V62">
            <v>79868.800960000008</v>
          </cell>
          <cell r="W62">
            <v>101763.43698</v>
          </cell>
          <cell r="X62">
            <v>58138.94</v>
          </cell>
          <cell r="Y62">
            <v>91396.393239442492</v>
          </cell>
          <cell r="Z62">
            <v>136828.02894108786</v>
          </cell>
          <cell r="AA62">
            <v>181194.26905965302</v>
          </cell>
          <cell r="AB62">
            <v>230951.88865277061</v>
          </cell>
          <cell r="AC62">
            <v>153404.16060750344</v>
          </cell>
          <cell r="AD62">
            <v>140442.43802988669</v>
          </cell>
          <cell r="AE62">
            <v>67445.467591007749</v>
          </cell>
          <cell r="AF62">
            <v>67336.424361474899</v>
          </cell>
          <cell r="AG62">
            <v>1436948.2484228266</v>
          </cell>
          <cell r="AJ62">
            <v>119174.19732709063</v>
          </cell>
          <cell r="AK62">
            <v>119565.11874086154</v>
          </cell>
          <cell r="AL62">
            <v>116953.25588906398</v>
          </cell>
          <cell r="AM62">
            <v>106060.14800692024</v>
          </cell>
          <cell r="AN62">
            <v>109468.99409619783</v>
          </cell>
          <cell r="AO62">
            <v>149259.06936598662</v>
          </cell>
          <cell r="AP62">
            <v>172488.08222946973</v>
          </cell>
          <cell r="AQ62">
            <v>216617.10257611892</v>
          </cell>
          <cell r="AR62">
            <v>171756.83949706767</v>
          </cell>
          <cell r="AS62">
            <v>163038.83167161356</v>
          </cell>
          <cell r="AT62">
            <v>121387.62853255251</v>
          </cell>
          <cell r="AU62">
            <v>120732.52024226826</v>
          </cell>
          <cell r="AV62">
            <v>1686501.7881752113</v>
          </cell>
          <cell r="AY62">
            <v>0</v>
          </cell>
          <cell r="AZ62">
            <v>0</v>
          </cell>
          <cell r="BA62">
            <v>0</v>
          </cell>
          <cell r="BB62">
            <v>0</v>
          </cell>
          <cell r="BC62">
            <v>0</v>
          </cell>
          <cell r="BD62">
            <v>0</v>
          </cell>
          <cell r="BE62">
            <v>0</v>
          </cell>
          <cell r="BF62">
            <v>0</v>
          </cell>
          <cell r="BG62">
            <v>0</v>
          </cell>
          <cell r="BH62">
            <v>0</v>
          </cell>
          <cell r="BI62">
            <v>0</v>
          </cell>
          <cell r="BJ62">
            <v>0</v>
          </cell>
          <cell r="BK62">
            <v>0</v>
          </cell>
          <cell r="BN62">
            <v>0</v>
          </cell>
          <cell r="BO62">
            <v>0</v>
          </cell>
          <cell r="BP62">
            <v>0</v>
          </cell>
          <cell r="BQ62">
            <v>0</v>
          </cell>
          <cell r="BR62">
            <v>0</v>
          </cell>
          <cell r="BS62">
            <v>0</v>
          </cell>
          <cell r="BT62">
            <v>0</v>
          </cell>
          <cell r="BU62">
            <v>0</v>
          </cell>
          <cell r="BV62">
            <v>0</v>
          </cell>
          <cell r="BW62">
            <v>0</v>
          </cell>
          <cell r="BX62">
            <v>0</v>
          </cell>
          <cell r="BY62">
            <v>0</v>
          </cell>
          <cell r="BZ62">
            <v>0</v>
          </cell>
        </row>
        <row r="63">
          <cell r="A63">
            <v>7</v>
          </cell>
          <cell r="C63" t="str">
            <v>Monthly Forecast - Book ($ Millions)</v>
          </cell>
          <cell r="AG63">
            <v>0</v>
          </cell>
          <cell r="AU63" t="str">
            <v>Check--&gt;</v>
          </cell>
          <cell r="BJ63" t="str">
            <v>Check--&gt;</v>
          </cell>
          <cell r="BY63" t="str">
            <v>Check--&gt;</v>
          </cell>
        </row>
        <row r="64">
          <cell r="A64">
            <v>8</v>
          </cell>
          <cell r="C64" t="str">
            <v>DWR Accrued</v>
          </cell>
          <cell r="U64">
            <v>104544</v>
          </cell>
          <cell r="V64">
            <v>79868.800960000008</v>
          </cell>
          <cell r="W64">
            <v>101763.43698</v>
          </cell>
          <cell r="X64">
            <v>58138.94</v>
          </cell>
          <cell r="Y64">
            <v>91396.393239442492</v>
          </cell>
          <cell r="Z64">
            <v>136828.02894108786</v>
          </cell>
          <cell r="AA64">
            <v>181194.26905965302</v>
          </cell>
          <cell r="AB64">
            <v>230951.88865277061</v>
          </cell>
          <cell r="AC64">
            <v>153404.16060750344</v>
          </cell>
          <cell r="AD64">
            <v>140442.43802988669</v>
          </cell>
          <cell r="AE64">
            <v>67445.467591007749</v>
          </cell>
          <cell r="AF64">
            <v>67336.424361474899</v>
          </cell>
          <cell r="AG64">
            <v>1413314.2484228266</v>
          </cell>
          <cell r="AJ64">
            <v>119174.19732709063</v>
          </cell>
          <cell r="AK64">
            <v>119565.11874086154</v>
          </cell>
          <cell r="AL64">
            <v>116953.25588906398</v>
          </cell>
          <cell r="AM64">
            <v>106060.14800692024</v>
          </cell>
          <cell r="AN64">
            <v>109468.99409619783</v>
          </cell>
          <cell r="AO64">
            <v>149259.06936598662</v>
          </cell>
          <cell r="AP64">
            <v>172488.08222946973</v>
          </cell>
          <cell r="AQ64">
            <v>216617.10257611892</v>
          </cell>
          <cell r="AR64">
            <v>171756.83949706767</v>
          </cell>
          <cell r="AS64">
            <v>163038.83167161356</v>
          </cell>
          <cell r="AT64">
            <v>121387.62853255251</v>
          </cell>
          <cell r="AU64">
            <v>120732.52024226826</v>
          </cell>
          <cell r="AV64">
            <v>1686501.7881752113</v>
          </cell>
          <cell r="AY64">
            <v>0</v>
          </cell>
          <cell r="AZ64">
            <v>0</v>
          </cell>
          <cell r="BA64">
            <v>0</v>
          </cell>
          <cell r="BB64">
            <v>0</v>
          </cell>
          <cell r="BC64">
            <v>0</v>
          </cell>
          <cell r="BD64">
            <v>0</v>
          </cell>
          <cell r="BE64">
            <v>0</v>
          </cell>
          <cell r="BF64">
            <v>0</v>
          </cell>
          <cell r="BG64">
            <v>0</v>
          </cell>
          <cell r="BH64">
            <v>0</v>
          </cell>
          <cell r="BI64">
            <v>0</v>
          </cell>
          <cell r="BJ64">
            <v>0</v>
          </cell>
        </row>
        <row r="65">
          <cell r="A65">
            <v>9</v>
          </cell>
          <cell r="C65" t="str">
            <v xml:space="preserve">DWR Payment </v>
          </cell>
          <cell r="F65">
            <v>27203</v>
          </cell>
          <cell r="G65">
            <v>65772</v>
          </cell>
          <cell r="H65">
            <v>103421</v>
          </cell>
          <cell r="I65">
            <v>97116</v>
          </cell>
          <cell r="J65">
            <v>117916</v>
          </cell>
          <cell r="K65">
            <v>153209</v>
          </cell>
          <cell r="L65">
            <v>177137</v>
          </cell>
          <cell r="M65">
            <v>221814</v>
          </cell>
          <cell r="N65">
            <v>187857</v>
          </cell>
          <cell r="O65">
            <v>185662</v>
          </cell>
          <cell r="P65">
            <v>120150</v>
          </cell>
          <cell r="Q65">
            <v>130570</v>
          </cell>
          <cell r="R65">
            <v>1587827</v>
          </cell>
          <cell r="U65">
            <v>0</v>
          </cell>
          <cell r="V65">
            <v>41148</v>
          </cell>
          <cell r="W65">
            <v>-17514</v>
          </cell>
          <cell r="X65">
            <v>0</v>
          </cell>
          <cell r="Y65">
            <v>0</v>
          </cell>
          <cell r="Z65">
            <v>0</v>
          </cell>
          <cell r="AA65">
            <v>0</v>
          </cell>
          <cell r="AB65">
            <v>0</v>
          </cell>
          <cell r="AC65">
            <v>0</v>
          </cell>
          <cell r="AD65">
            <v>0</v>
          </cell>
          <cell r="AE65">
            <v>0</v>
          </cell>
          <cell r="AF65">
            <v>0</v>
          </cell>
          <cell r="AG65">
            <v>23634</v>
          </cell>
          <cell r="AJ65">
            <v>0</v>
          </cell>
          <cell r="AK65">
            <v>0</v>
          </cell>
          <cell r="AL65">
            <v>0</v>
          </cell>
          <cell r="AM65">
            <v>0</v>
          </cell>
          <cell r="AN65">
            <v>0</v>
          </cell>
          <cell r="AO65">
            <v>0</v>
          </cell>
          <cell r="AP65">
            <v>0</v>
          </cell>
          <cell r="AQ65">
            <v>0</v>
          </cell>
          <cell r="AR65">
            <v>0</v>
          </cell>
          <cell r="AS65">
            <v>0</v>
          </cell>
          <cell r="AT65">
            <v>0</v>
          </cell>
          <cell r="AU65">
            <v>0</v>
          </cell>
          <cell r="AV65">
            <v>0</v>
          </cell>
          <cell r="AY65">
            <v>0</v>
          </cell>
          <cell r="AZ65">
            <v>0</v>
          </cell>
          <cell r="BA65">
            <v>0</v>
          </cell>
          <cell r="BB65">
            <v>0</v>
          </cell>
          <cell r="BC65">
            <v>0</v>
          </cell>
          <cell r="BD65">
            <v>0</v>
          </cell>
          <cell r="BE65">
            <v>0</v>
          </cell>
          <cell r="BF65">
            <v>0</v>
          </cell>
          <cell r="BG65">
            <v>0</v>
          </cell>
          <cell r="BH65">
            <v>0</v>
          </cell>
          <cell r="BI65">
            <v>0</v>
          </cell>
          <cell r="BJ65">
            <v>0</v>
          </cell>
          <cell r="BK65">
            <v>0</v>
          </cell>
          <cell r="BN65">
            <v>0</v>
          </cell>
          <cell r="BO65">
            <v>0</v>
          </cell>
          <cell r="BP65">
            <v>0</v>
          </cell>
          <cell r="BQ65">
            <v>0</v>
          </cell>
          <cell r="BR65">
            <v>0</v>
          </cell>
          <cell r="BS65">
            <v>0</v>
          </cell>
          <cell r="BT65">
            <v>0</v>
          </cell>
          <cell r="BU65">
            <v>0</v>
          </cell>
          <cell r="BV65">
            <v>0</v>
          </cell>
          <cell r="BW65">
            <v>0</v>
          </cell>
          <cell r="BX65">
            <v>0</v>
          </cell>
          <cell r="BY65">
            <v>0</v>
          </cell>
          <cell r="BZ65">
            <v>0</v>
          </cell>
        </row>
        <row r="66">
          <cell r="A66">
            <v>10</v>
          </cell>
          <cell r="C66" t="str">
            <v>Adjustments (20/20 Pgm, late Payments, etc)</v>
          </cell>
          <cell r="K66">
            <v>-221</v>
          </cell>
          <cell r="L66">
            <v>-29692</v>
          </cell>
          <cell r="M66">
            <v>-50062</v>
          </cell>
          <cell r="N66">
            <v>-29690</v>
          </cell>
          <cell r="O66">
            <v>-24758</v>
          </cell>
          <cell r="P66">
            <v>168</v>
          </cell>
          <cell r="Q66">
            <v>140</v>
          </cell>
          <cell r="R66">
            <v>-134115</v>
          </cell>
        </row>
        <row r="67">
          <cell r="A67">
            <v>11</v>
          </cell>
          <cell r="C67" t="str">
            <v>ISO Revenue Payments (IE)</v>
          </cell>
          <cell r="F67">
            <v>21341</v>
          </cell>
          <cell r="G67">
            <v>83325</v>
          </cell>
          <cell r="H67">
            <v>44908</v>
          </cell>
          <cell r="I67">
            <v>52784</v>
          </cell>
          <cell r="J67">
            <v>42471</v>
          </cell>
          <cell r="K67">
            <v>14931</v>
          </cell>
          <cell r="L67">
            <v>39960</v>
          </cell>
          <cell r="M67">
            <v>26306</v>
          </cell>
          <cell r="N67">
            <v>18322</v>
          </cell>
          <cell r="O67">
            <v>78066</v>
          </cell>
          <cell r="P67">
            <v>607</v>
          </cell>
          <cell r="Q67">
            <v>10590</v>
          </cell>
          <cell r="R67">
            <v>433611</v>
          </cell>
        </row>
        <row r="68">
          <cell r="A68">
            <v>12</v>
          </cell>
          <cell r="C68" t="str">
            <v>Total CDWR Payments - Book</v>
          </cell>
          <cell r="F68">
            <v>48544</v>
          </cell>
          <cell r="G68">
            <v>149097</v>
          </cell>
          <cell r="H68">
            <v>148329</v>
          </cell>
          <cell r="I68">
            <v>149900</v>
          </cell>
          <cell r="J68">
            <v>160387</v>
          </cell>
          <cell r="K68">
            <v>167919</v>
          </cell>
          <cell r="L68">
            <v>187405</v>
          </cell>
          <cell r="M68">
            <v>198058</v>
          </cell>
          <cell r="N68">
            <v>176489</v>
          </cell>
          <cell r="O68">
            <v>238970</v>
          </cell>
          <cell r="P68">
            <v>120925</v>
          </cell>
          <cell r="Q68">
            <v>141300</v>
          </cell>
          <cell r="R68">
            <v>1887323</v>
          </cell>
          <cell r="U68">
            <v>104544</v>
          </cell>
          <cell r="V68">
            <v>121016.80096000001</v>
          </cell>
          <cell r="W68">
            <v>84249.436979999999</v>
          </cell>
          <cell r="X68">
            <v>58138.94</v>
          </cell>
          <cell r="Y68">
            <v>91396.393239442492</v>
          </cell>
          <cell r="Z68">
            <v>136828.02894108786</v>
          </cell>
          <cell r="AA68">
            <v>181194.26905965302</v>
          </cell>
          <cell r="AB68">
            <v>230951.88865277061</v>
          </cell>
          <cell r="AC68">
            <v>153404.16060750344</v>
          </cell>
          <cell r="AD68">
            <v>140442.43802988669</v>
          </cell>
          <cell r="AE68">
            <v>67445.467591007749</v>
          </cell>
          <cell r="AF68">
            <v>67336.424361474899</v>
          </cell>
          <cell r="AG68">
            <v>1436948.2484228266</v>
          </cell>
          <cell r="AJ68">
            <v>0</v>
          </cell>
          <cell r="AK68">
            <v>0</v>
          </cell>
          <cell r="AL68">
            <v>0</v>
          </cell>
          <cell r="AM68">
            <v>0</v>
          </cell>
          <cell r="AN68">
            <v>0</v>
          </cell>
          <cell r="AO68">
            <v>0</v>
          </cell>
          <cell r="AP68">
            <v>0</v>
          </cell>
          <cell r="AQ68">
            <v>0</v>
          </cell>
          <cell r="AR68">
            <v>0</v>
          </cell>
          <cell r="AS68">
            <v>0</v>
          </cell>
          <cell r="AT68">
            <v>0</v>
          </cell>
          <cell r="AU68">
            <v>0</v>
          </cell>
          <cell r="AV68">
            <v>1686501.7881752113</v>
          </cell>
          <cell r="AY68">
            <v>0</v>
          </cell>
          <cell r="AZ68">
            <v>0</v>
          </cell>
          <cell r="BA68">
            <v>0</v>
          </cell>
          <cell r="BB68">
            <v>0</v>
          </cell>
          <cell r="BC68">
            <v>0</v>
          </cell>
          <cell r="BD68">
            <v>0</v>
          </cell>
          <cell r="BE68">
            <v>0</v>
          </cell>
          <cell r="BF68">
            <v>0</v>
          </cell>
          <cell r="BG68">
            <v>0</v>
          </cell>
          <cell r="BH68">
            <v>0</v>
          </cell>
          <cell r="BI68">
            <v>0</v>
          </cell>
          <cell r="BJ68">
            <v>0</v>
          </cell>
          <cell r="BK68">
            <v>0</v>
          </cell>
          <cell r="BN68">
            <v>0</v>
          </cell>
          <cell r="BO68">
            <v>0</v>
          </cell>
          <cell r="BP68">
            <v>0</v>
          </cell>
          <cell r="BQ68">
            <v>0</v>
          </cell>
          <cell r="BR68">
            <v>0</v>
          </cell>
          <cell r="BS68">
            <v>0</v>
          </cell>
          <cell r="BT68">
            <v>0</v>
          </cell>
          <cell r="BU68">
            <v>0</v>
          </cell>
          <cell r="BV68">
            <v>0</v>
          </cell>
          <cell r="BW68">
            <v>0</v>
          </cell>
          <cell r="BX68">
            <v>0</v>
          </cell>
          <cell r="BY68">
            <v>0</v>
          </cell>
          <cell r="BZ68">
            <v>0</v>
          </cell>
        </row>
        <row r="69">
          <cell r="A69">
            <v>13</v>
          </cell>
          <cell r="C69" t="str">
            <v>Monthly Forecast - Cash ($ Millions) [1c]</v>
          </cell>
          <cell r="U69" t="str">
            <v>Denotes adjustments to DWR Forecast based on Phil Scholdfield's forecast</v>
          </cell>
          <cell r="AB69">
            <v>37347</v>
          </cell>
          <cell r="AF69">
            <v>-1228.3</v>
          </cell>
        </row>
        <row r="70">
          <cell r="A70">
            <v>14</v>
          </cell>
          <cell r="C70" t="str">
            <v>Adjusted DWR Payment</v>
          </cell>
          <cell r="O70" t="str">
            <v>Phil Scolfield's Forecast --&gt;</v>
          </cell>
          <cell r="P70">
            <v>-168.96799999999999</v>
          </cell>
          <cell r="Q70">
            <v>-126.352</v>
          </cell>
          <cell r="T70" t="str">
            <v>Accrual vs Cash</v>
          </cell>
          <cell r="U70">
            <v>-140.12</v>
          </cell>
          <cell r="V70">
            <v>-102.54900000000001</v>
          </cell>
          <cell r="W70">
            <v>-108</v>
          </cell>
          <cell r="X70">
            <v>-86.600000000000009</v>
          </cell>
          <cell r="Y70">
            <v>-99.199999999999989</v>
          </cell>
          <cell r="Z70">
            <v>-47.6</v>
          </cell>
          <cell r="AA70">
            <v>-101.9</v>
          </cell>
          <cell r="AB70">
            <v>-220.8</v>
          </cell>
          <cell r="AC70">
            <v>-252.39999999999998</v>
          </cell>
          <cell r="AD70">
            <v>-165</v>
          </cell>
          <cell r="AE70">
            <v>-160</v>
          </cell>
          <cell r="AF70">
            <v>-94.8</v>
          </cell>
          <cell r="AG70">
            <v>-1578.9689999999998</v>
          </cell>
          <cell r="AI70" t="str">
            <v>Accrual vs Cash</v>
          </cell>
        </row>
        <row r="71">
          <cell r="A71">
            <v>15</v>
          </cell>
          <cell r="C71" t="str">
            <v>DWR Payment</v>
          </cell>
          <cell r="F71">
            <v>0</v>
          </cell>
          <cell r="G71">
            <v>0</v>
          </cell>
          <cell r="H71">
            <v>-54.381999999999998</v>
          </cell>
          <cell r="I71">
            <v>-92.641999999999996</v>
          </cell>
          <cell r="J71">
            <v>-99.078999999999994</v>
          </cell>
          <cell r="K71">
            <v>-112.628</v>
          </cell>
          <cell r="L71">
            <v>-114.456</v>
          </cell>
          <cell r="M71">
            <v>-148.27645000000001</v>
          </cell>
          <cell r="N71">
            <v>-190.46519999999998</v>
          </cell>
          <cell r="O71">
            <v>-179.7242</v>
          </cell>
          <cell r="P71">
            <v>-229.79589999999999</v>
          </cell>
          <cell r="Q71">
            <v>-138.66670000000002</v>
          </cell>
          <cell r="R71">
            <v>-1360.11545</v>
          </cell>
          <cell r="T71">
            <v>227.71955000000003</v>
          </cell>
          <cell r="U71">
            <v>-120</v>
          </cell>
          <cell r="V71">
            <v>-138</v>
          </cell>
          <cell r="W71">
            <v>-136</v>
          </cell>
          <cell r="X71">
            <v>-98.479241576999996</v>
          </cell>
          <cell r="Y71">
            <v>-64.682614547</v>
          </cell>
          <cell r="Z71">
            <v>-86.407775253526111</v>
          </cell>
          <cell r="AA71">
            <v>-130.01328358584104</v>
          </cell>
          <cell r="AB71">
            <v>-174.53933304186825</v>
          </cell>
          <cell r="AC71">
            <v>-223.48824571380297</v>
          </cell>
          <cell r="AD71">
            <v>-165.03631981429351</v>
          </cell>
          <cell r="AE71">
            <v>-142.38669641652919</v>
          </cell>
          <cell r="AF71">
            <v>-78.395013156839582</v>
          </cell>
          <cell r="AG71">
            <v>-1557.428523106701</v>
          </cell>
          <cell r="AI71">
            <v>-142020.75157717313</v>
          </cell>
          <cell r="AJ71">
            <v>-67.352780845904832</v>
          </cell>
          <cell r="AK71">
            <v>-111.39853138224827</v>
          </cell>
          <cell r="AL71">
            <v>-119.5064805287959</v>
          </cell>
          <cell r="AM71">
            <v>-117.34503531683362</v>
          </cell>
          <cell r="AN71">
            <v>-107.69411418924179</v>
          </cell>
          <cell r="AO71">
            <v>-108.95766718280619</v>
          </cell>
          <cell r="AP71">
            <v>-143.29055807551831</v>
          </cell>
          <cell r="AQ71">
            <v>-169.00373029994725</v>
          </cell>
          <cell r="AR71">
            <v>-209.99774952412153</v>
          </cell>
          <cell r="AS71">
            <v>-178.48587895892538</v>
          </cell>
          <cell r="AT71">
            <v>-164.34653284543168</v>
          </cell>
          <cell r="AU71">
            <v>-127.63530900341166</v>
          </cell>
          <cell r="AV71">
            <v>-1625.0143681531868</v>
          </cell>
          <cell r="AY71">
            <v>-120.83078648581089</v>
          </cell>
          <cell r="AZ71">
            <v>0</v>
          </cell>
          <cell r="BA71">
            <v>0</v>
          </cell>
          <cell r="BB71">
            <v>0</v>
          </cell>
          <cell r="BC71">
            <v>0</v>
          </cell>
          <cell r="BD71">
            <v>0</v>
          </cell>
          <cell r="BE71">
            <v>0</v>
          </cell>
          <cell r="BF71">
            <v>0</v>
          </cell>
          <cell r="BG71">
            <v>0</v>
          </cell>
          <cell r="BH71">
            <v>0</v>
          </cell>
          <cell r="BI71">
            <v>0</v>
          </cell>
          <cell r="BJ71">
            <v>0</v>
          </cell>
          <cell r="BK71">
            <v>-120.83078648581089</v>
          </cell>
          <cell r="BN71">
            <v>0</v>
          </cell>
          <cell r="BO71">
            <v>0</v>
          </cell>
          <cell r="BP71">
            <v>0</v>
          </cell>
          <cell r="BQ71">
            <v>0</v>
          </cell>
          <cell r="BR71">
            <v>0</v>
          </cell>
          <cell r="BS71">
            <v>0</v>
          </cell>
          <cell r="BT71">
            <v>0</v>
          </cell>
          <cell r="BU71">
            <v>0</v>
          </cell>
          <cell r="BV71">
            <v>0</v>
          </cell>
          <cell r="BW71">
            <v>0</v>
          </cell>
          <cell r="BX71">
            <v>0</v>
          </cell>
          <cell r="BY71">
            <v>0</v>
          </cell>
          <cell r="BZ71">
            <v>0</v>
          </cell>
        </row>
        <row r="72">
          <cell r="A72">
            <v>16</v>
          </cell>
          <cell r="C72" t="str">
            <v>Total CDWR Payments - Cash</v>
          </cell>
          <cell r="H72">
            <v>-54.381999999999998</v>
          </cell>
          <cell r="I72">
            <v>-92.641999999999996</v>
          </cell>
          <cell r="J72">
            <v>-99.078999999999994</v>
          </cell>
          <cell r="K72">
            <v>-112.628</v>
          </cell>
          <cell r="L72">
            <v>-114.456</v>
          </cell>
          <cell r="M72">
            <v>-148.27645000000001</v>
          </cell>
          <cell r="N72">
            <v>-190.46519999999998</v>
          </cell>
          <cell r="O72">
            <v>-179.7242</v>
          </cell>
          <cell r="P72">
            <v>-168.96799999999999</v>
          </cell>
          <cell r="Q72">
            <v>-126.352</v>
          </cell>
          <cell r="R72">
            <v>-1360.11545</v>
          </cell>
          <cell r="U72">
            <v>-140.12</v>
          </cell>
          <cell r="V72">
            <v>-102.54900000000001</v>
          </cell>
          <cell r="W72">
            <v>-108</v>
          </cell>
          <cell r="X72">
            <v>-86.600000000000009</v>
          </cell>
          <cell r="Y72">
            <v>-99.199999999999989</v>
          </cell>
          <cell r="Z72">
            <v>-47.6</v>
          </cell>
          <cell r="AA72">
            <v>-101.9</v>
          </cell>
          <cell r="AB72">
            <v>-220.8</v>
          </cell>
          <cell r="AC72">
            <v>-252.39999999999998</v>
          </cell>
          <cell r="AD72">
            <v>-165</v>
          </cell>
          <cell r="AE72">
            <v>-160</v>
          </cell>
          <cell r="AF72">
            <v>-94.8</v>
          </cell>
          <cell r="AG72">
            <v>-1578.9689999999998</v>
          </cell>
          <cell r="AJ72">
            <v>-67.352780845904832</v>
          </cell>
          <cell r="AK72">
            <v>-111.39853138224827</v>
          </cell>
          <cell r="AL72">
            <v>-119.5064805287959</v>
          </cell>
          <cell r="AM72">
            <v>-117.34503531683362</v>
          </cell>
          <cell r="AN72">
            <v>-107.69411418924179</v>
          </cell>
          <cell r="AO72">
            <v>-108.95766718280619</v>
          </cell>
          <cell r="AP72">
            <v>-143.29055807551831</v>
          </cell>
          <cell r="AQ72">
            <v>-169.00373029994725</v>
          </cell>
          <cell r="AR72">
            <v>-209.99774952412153</v>
          </cell>
          <cell r="AS72">
            <v>-178.48587895892538</v>
          </cell>
          <cell r="AT72">
            <v>-164.34653284543168</v>
          </cell>
          <cell r="AU72">
            <v>-127.63530900341166</v>
          </cell>
          <cell r="AV72">
            <v>-1625.0143681531868</v>
          </cell>
          <cell r="AY72">
            <v>-120.83078648581089</v>
          </cell>
          <cell r="AZ72">
            <v>0</v>
          </cell>
          <cell r="BA72">
            <v>0</v>
          </cell>
          <cell r="BB72">
            <v>0</v>
          </cell>
          <cell r="BC72">
            <v>0</v>
          </cell>
          <cell r="BD72">
            <v>0</v>
          </cell>
          <cell r="BE72">
            <v>0</v>
          </cell>
          <cell r="BF72">
            <v>0</v>
          </cell>
          <cell r="BG72">
            <v>0</v>
          </cell>
          <cell r="BH72">
            <v>0</v>
          </cell>
          <cell r="BI72">
            <v>0</v>
          </cell>
          <cell r="BJ72">
            <v>0</v>
          </cell>
          <cell r="BK72">
            <v>-120.83078648581089</v>
          </cell>
          <cell r="BN72">
            <v>0</v>
          </cell>
          <cell r="BO72">
            <v>0</v>
          </cell>
          <cell r="BP72">
            <v>0</v>
          </cell>
          <cell r="BQ72">
            <v>0</v>
          </cell>
          <cell r="BR72">
            <v>0</v>
          </cell>
          <cell r="BS72">
            <v>0</v>
          </cell>
          <cell r="BT72">
            <v>0</v>
          </cell>
          <cell r="BU72">
            <v>0</v>
          </cell>
          <cell r="BV72">
            <v>0</v>
          </cell>
          <cell r="BW72">
            <v>0</v>
          </cell>
          <cell r="BX72">
            <v>0</v>
          </cell>
          <cell r="BY72">
            <v>0</v>
          </cell>
          <cell r="BZ72">
            <v>0</v>
          </cell>
        </row>
        <row r="73">
          <cell r="A73">
            <v>17</v>
          </cell>
          <cell r="C73" t="str">
            <v>Variance in DWR payment</v>
          </cell>
          <cell r="P73">
            <v>60.8279</v>
          </cell>
          <cell r="Q73">
            <v>12.314700000000016</v>
          </cell>
          <cell r="R73">
            <v>73.142600000000016</v>
          </cell>
          <cell r="U73">
            <v>-20.120000000000005</v>
          </cell>
          <cell r="V73">
            <v>35.450999999999993</v>
          </cell>
          <cell r="W73">
            <v>28</v>
          </cell>
          <cell r="X73">
            <v>11.879241576999988</v>
          </cell>
          <cell r="Y73">
            <v>-34.517385452999989</v>
          </cell>
          <cell r="Z73">
            <v>38.80777525352611</v>
          </cell>
          <cell r="AA73">
            <v>28.113283585841032</v>
          </cell>
          <cell r="AB73">
            <v>-46.260666958131765</v>
          </cell>
          <cell r="AC73">
            <v>-28.911754286197009</v>
          </cell>
          <cell r="AD73">
            <v>3.631981429350617E-2</v>
          </cell>
          <cell r="AE73">
            <v>-17.61330358347081</v>
          </cell>
          <cell r="AF73">
            <v>-16.404986843160415</v>
          </cell>
          <cell r="AG73">
            <v>-21.540476893299356</v>
          </cell>
        </row>
        <row r="74">
          <cell r="A74">
            <v>18</v>
          </cell>
          <cell r="C74" t="str">
            <v>Total ISO Payments - Cash</v>
          </cell>
          <cell r="F74">
            <v>0</v>
          </cell>
          <cell r="G74">
            <v>0</v>
          </cell>
          <cell r="H74">
            <v>0</v>
          </cell>
          <cell r="I74">
            <v>0</v>
          </cell>
          <cell r="J74">
            <v>0</v>
          </cell>
          <cell r="K74">
            <v>0</v>
          </cell>
          <cell r="L74">
            <v>0</v>
          </cell>
          <cell r="M74">
            <v>0</v>
          </cell>
          <cell r="N74">
            <v>0</v>
          </cell>
          <cell r="O74">
            <v>0</v>
          </cell>
          <cell r="P74">
            <v>0</v>
          </cell>
          <cell r="Q74">
            <v>0</v>
          </cell>
          <cell r="R74">
            <v>0</v>
          </cell>
          <cell r="U74">
            <v>0</v>
          </cell>
          <cell r="V74">
            <v>0</v>
          </cell>
          <cell r="W74">
            <v>0</v>
          </cell>
          <cell r="X74">
            <v>0</v>
          </cell>
          <cell r="Y74">
            <v>0</v>
          </cell>
          <cell r="Z74">
            <v>0</v>
          </cell>
          <cell r="AA74">
            <v>0</v>
          </cell>
          <cell r="AB74">
            <v>0</v>
          </cell>
          <cell r="AC74">
            <v>-15</v>
          </cell>
          <cell r="AD74">
            <v>0</v>
          </cell>
          <cell r="AE74">
            <v>0</v>
          </cell>
          <cell r="AF74">
            <v>0</v>
          </cell>
          <cell r="AG74">
            <v>-15</v>
          </cell>
        </row>
        <row r="75">
          <cell r="A75">
            <v>19</v>
          </cell>
          <cell r="C75" t="str">
            <v>Monthly Forecast - Deferred ($ Millions)</v>
          </cell>
        </row>
        <row r="76">
          <cell r="A76">
            <v>20</v>
          </cell>
          <cell r="C76" t="str">
            <v>DWR Payment</v>
          </cell>
          <cell r="R76">
            <v>0</v>
          </cell>
        </row>
        <row r="77">
          <cell r="A77">
            <v>21</v>
          </cell>
          <cell r="C77" t="str">
            <v>ISO Revenue Payments (IE)</v>
          </cell>
          <cell r="F77">
            <v>-21.51048119</v>
          </cell>
          <cell r="G77">
            <v>-83.276731260000005</v>
          </cell>
          <cell r="H77">
            <v>-79.777968580000007</v>
          </cell>
          <cell r="I77">
            <v>-61.210244629999998</v>
          </cell>
          <cell r="J77">
            <v>-41.987747860000006</v>
          </cell>
          <cell r="K77">
            <v>-33.744725770000002</v>
          </cell>
          <cell r="L77">
            <v>-39.004220400000001</v>
          </cell>
          <cell r="M77">
            <v>-27.424536759999999</v>
          </cell>
          <cell r="N77">
            <v>-13.321978440000001</v>
          </cell>
          <cell r="O77">
            <v>-21.414000000000001</v>
          </cell>
          <cell r="P77">
            <v>-11</v>
          </cell>
          <cell r="Q77">
            <v>-11</v>
          </cell>
          <cell r="R77">
            <v>-444.67263489000004</v>
          </cell>
          <cell r="U77">
            <v>60.7</v>
          </cell>
          <cell r="V77">
            <v>0</v>
          </cell>
          <cell r="W77">
            <v>0</v>
          </cell>
          <cell r="X77">
            <v>100</v>
          </cell>
          <cell r="Y77">
            <v>0</v>
          </cell>
          <cell r="Z77">
            <v>150</v>
          </cell>
          <cell r="AA77">
            <v>133.97263489000005</v>
          </cell>
          <cell r="AB77">
            <v>0</v>
          </cell>
          <cell r="AC77">
            <v>0</v>
          </cell>
          <cell r="AD77">
            <v>0</v>
          </cell>
          <cell r="AE77">
            <v>0</v>
          </cell>
          <cell r="AF77">
            <v>0</v>
          </cell>
          <cell r="AG77">
            <v>444.67263489000004</v>
          </cell>
        </row>
        <row r="78">
          <cell r="A78">
            <v>22</v>
          </cell>
          <cell r="C78" t="str">
            <v>Total CDWR Payments - Deferred</v>
          </cell>
          <cell r="F78">
            <v>-21.51048119</v>
          </cell>
          <cell r="G78">
            <v>-104.78721245</v>
          </cell>
          <cell r="H78">
            <v>-184.56518103000002</v>
          </cell>
          <cell r="I78">
            <v>-245.77542566000002</v>
          </cell>
          <cell r="J78">
            <v>-287.76317352000001</v>
          </cell>
          <cell r="K78">
            <v>-321.50789929000001</v>
          </cell>
          <cell r="L78">
            <v>-360.51211969000002</v>
          </cell>
          <cell r="M78">
            <v>-387.93665645000004</v>
          </cell>
          <cell r="N78">
            <v>-401.25863489000005</v>
          </cell>
          <cell r="O78">
            <v>-422.67263489000004</v>
          </cell>
          <cell r="P78">
            <v>-433.67263489000004</v>
          </cell>
          <cell r="Q78">
            <v>-444.67263489000004</v>
          </cell>
          <cell r="R78">
            <v>-444.67263489000004</v>
          </cell>
          <cell r="U78">
            <v>-383.97263489000005</v>
          </cell>
          <cell r="V78">
            <v>-383.97263489000005</v>
          </cell>
          <cell r="W78">
            <v>-383.97263489000005</v>
          </cell>
          <cell r="X78">
            <v>-283.97263489000005</v>
          </cell>
          <cell r="Y78">
            <v>-283.97263489000005</v>
          </cell>
          <cell r="Z78">
            <v>-133.97263489000005</v>
          </cell>
          <cell r="AA78">
            <v>0</v>
          </cell>
          <cell r="AB78">
            <v>0</v>
          </cell>
          <cell r="AC78">
            <v>0</v>
          </cell>
          <cell r="AD78">
            <v>0</v>
          </cell>
          <cell r="AE78">
            <v>0</v>
          </cell>
          <cell r="AF78">
            <v>0</v>
          </cell>
          <cell r="AG78">
            <v>0</v>
          </cell>
          <cell r="AJ78">
            <v>0</v>
          </cell>
          <cell r="AK78">
            <v>0</v>
          </cell>
          <cell r="AL78">
            <v>0</v>
          </cell>
          <cell r="AM78">
            <v>0</v>
          </cell>
          <cell r="AN78">
            <v>0</v>
          </cell>
          <cell r="AO78">
            <v>0</v>
          </cell>
          <cell r="AP78">
            <v>0</v>
          </cell>
          <cell r="AQ78">
            <v>0</v>
          </cell>
          <cell r="AR78">
            <v>0</v>
          </cell>
          <cell r="AS78">
            <v>0</v>
          </cell>
          <cell r="AT78">
            <v>0</v>
          </cell>
          <cell r="AU78">
            <v>0</v>
          </cell>
          <cell r="AV78">
            <v>0</v>
          </cell>
          <cell r="AY78">
            <v>0</v>
          </cell>
          <cell r="AZ78">
            <v>0</v>
          </cell>
          <cell r="BA78">
            <v>0</v>
          </cell>
          <cell r="BB78">
            <v>0</v>
          </cell>
          <cell r="BC78">
            <v>0</v>
          </cell>
          <cell r="BD78">
            <v>0</v>
          </cell>
          <cell r="BE78">
            <v>0</v>
          </cell>
          <cell r="BF78">
            <v>0</v>
          </cell>
          <cell r="BG78">
            <v>0</v>
          </cell>
          <cell r="BH78">
            <v>0</v>
          </cell>
          <cell r="BI78">
            <v>0</v>
          </cell>
          <cell r="BJ78">
            <v>0</v>
          </cell>
          <cell r="BK78">
            <v>0</v>
          </cell>
          <cell r="BN78">
            <v>0</v>
          </cell>
          <cell r="BO78">
            <v>0</v>
          </cell>
          <cell r="BP78">
            <v>0</v>
          </cell>
          <cell r="BQ78">
            <v>0</v>
          </cell>
          <cell r="BR78">
            <v>0</v>
          </cell>
          <cell r="BS78">
            <v>0</v>
          </cell>
          <cell r="BT78">
            <v>0</v>
          </cell>
          <cell r="BU78">
            <v>0</v>
          </cell>
          <cell r="BV78">
            <v>0</v>
          </cell>
          <cell r="BW78">
            <v>0</v>
          </cell>
          <cell r="BX78">
            <v>0</v>
          </cell>
          <cell r="BY78">
            <v>0</v>
          </cell>
          <cell r="BZ78">
            <v>0</v>
          </cell>
        </row>
        <row r="79">
          <cell r="A79">
            <v>23</v>
          </cell>
          <cell r="C79" t="str">
            <v>Monthly Forecast - Recorded ($ Millions)</v>
          </cell>
        </row>
        <row r="80">
          <cell r="A80">
            <v>24</v>
          </cell>
          <cell r="C80" t="str">
            <v>DWR Payment</v>
          </cell>
          <cell r="F80">
            <v>0</v>
          </cell>
          <cell r="G80">
            <v>0</v>
          </cell>
          <cell r="H80">
            <v>-54.381</v>
          </cell>
          <cell r="I80">
            <v>-92.64</v>
          </cell>
          <cell r="J80">
            <v>-99.08</v>
          </cell>
          <cell r="K80">
            <v>-118.502</v>
          </cell>
          <cell r="L80">
            <v>-138.58199999999999</v>
          </cell>
          <cell r="M80">
            <v>-151.08799999999999</v>
          </cell>
          <cell r="N80">
            <v>-140.26900000000001</v>
          </cell>
          <cell r="O80">
            <v>-183.898</v>
          </cell>
          <cell r="P80">
            <v>-167.392</v>
          </cell>
          <cell r="Q80">
            <v>-141.571</v>
          </cell>
          <cell r="R80">
            <v>-1287.403</v>
          </cell>
          <cell r="U80">
            <v>-150</v>
          </cell>
          <cell r="V80">
            <v>-111</v>
          </cell>
          <cell r="W80">
            <v>-109</v>
          </cell>
        </row>
        <row r="81">
          <cell r="A81">
            <v>25</v>
          </cell>
          <cell r="C81" t="str">
            <v>ISO Revenue Payments (IE)</v>
          </cell>
          <cell r="R81">
            <v>0</v>
          </cell>
        </row>
        <row r="82">
          <cell r="A82">
            <v>26</v>
          </cell>
          <cell r="C82" t="str">
            <v>Total CDWR Payments - Recorded</v>
          </cell>
          <cell r="F82">
            <v>0</v>
          </cell>
          <cell r="G82">
            <v>0</v>
          </cell>
          <cell r="H82">
            <v>-54.381</v>
          </cell>
          <cell r="I82">
            <v>-92.64</v>
          </cell>
          <cell r="J82">
            <v>-99.08</v>
          </cell>
          <cell r="K82">
            <v>-118.502</v>
          </cell>
          <cell r="L82">
            <v>-138.58199999999999</v>
          </cell>
          <cell r="M82">
            <v>-151.08799999999999</v>
          </cell>
          <cell r="N82">
            <v>-140.26900000000001</v>
          </cell>
          <cell r="O82">
            <v>-183.898</v>
          </cell>
          <cell r="P82">
            <v>-167.392</v>
          </cell>
          <cell r="Q82">
            <v>-141.571</v>
          </cell>
          <cell r="R82">
            <v>-1287.403</v>
          </cell>
          <cell r="U82">
            <v>-150</v>
          </cell>
          <cell r="V82">
            <v>-111</v>
          </cell>
          <cell r="W82">
            <v>-109</v>
          </cell>
          <cell r="X82">
            <v>0</v>
          </cell>
          <cell r="Y82">
            <v>0</v>
          </cell>
          <cell r="Z82">
            <v>0</v>
          </cell>
          <cell r="AA82">
            <v>0</v>
          </cell>
          <cell r="AB82">
            <v>0</v>
          </cell>
          <cell r="AC82">
            <v>0</v>
          </cell>
          <cell r="AD82">
            <v>0</v>
          </cell>
          <cell r="AE82">
            <v>0</v>
          </cell>
          <cell r="AF82">
            <v>0</v>
          </cell>
          <cell r="AG82">
            <v>0</v>
          </cell>
          <cell r="AJ82">
            <v>0</v>
          </cell>
          <cell r="AK82">
            <v>0</v>
          </cell>
          <cell r="AL82">
            <v>0</v>
          </cell>
          <cell r="AM82">
            <v>0</v>
          </cell>
          <cell r="AN82">
            <v>0</v>
          </cell>
          <cell r="AO82">
            <v>0</v>
          </cell>
          <cell r="AP82">
            <v>0</v>
          </cell>
          <cell r="AQ82">
            <v>0</v>
          </cell>
          <cell r="AR82">
            <v>0</v>
          </cell>
          <cell r="AS82">
            <v>0</v>
          </cell>
          <cell r="AT82">
            <v>0</v>
          </cell>
          <cell r="AU82">
            <v>0</v>
          </cell>
          <cell r="AV82">
            <v>0</v>
          </cell>
          <cell r="AY82">
            <v>0</v>
          </cell>
          <cell r="AZ82">
            <v>0</v>
          </cell>
          <cell r="BA82">
            <v>0</v>
          </cell>
          <cell r="BB82">
            <v>0</v>
          </cell>
          <cell r="BC82">
            <v>0</v>
          </cell>
          <cell r="BD82">
            <v>0</v>
          </cell>
          <cell r="BE82">
            <v>0</v>
          </cell>
          <cell r="BF82">
            <v>0</v>
          </cell>
          <cell r="BG82">
            <v>0</v>
          </cell>
          <cell r="BH82">
            <v>0</v>
          </cell>
          <cell r="BI82">
            <v>0</v>
          </cell>
          <cell r="BJ82">
            <v>0</v>
          </cell>
          <cell r="BK82">
            <v>0</v>
          </cell>
          <cell r="BN82">
            <v>0</v>
          </cell>
          <cell r="BO82">
            <v>0</v>
          </cell>
          <cell r="BP82">
            <v>0</v>
          </cell>
          <cell r="BQ82">
            <v>0</v>
          </cell>
          <cell r="BR82">
            <v>0</v>
          </cell>
          <cell r="BS82">
            <v>0</v>
          </cell>
          <cell r="BT82">
            <v>0</v>
          </cell>
          <cell r="BU82">
            <v>0</v>
          </cell>
          <cell r="BV82">
            <v>0</v>
          </cell>
          <cell r="BW82">
            <v>0</v>
          </cell>
          <cell r="BX82">
            <v>0</v>
          </cell>
          <cell r="BY82">
            <v>0</v>
          </cell>
          <cell r="BZ82">
            <v>0</v>
          </cell>
        </row>
        <row r="83">
          <cell r="A83">
            <v>27</v>
          </cell>
          <cell r="C83" t="str">
            <v>Forecast vs. Recorded Variance</v>
          </cell>
          <cell r="F83">
            <v>0</v>
          </cell>
          <cell r="G83">
            <v>0</v>
          </cell>
          <cell r="H83">
            <v>9.9999999999766942E-4</v>
          </cell>
          <cell r="I83">
            <v>1.9999999999953388E-3</v>
          </cell>
          <cell r="J83">
            <v>-1.0000000000047748E-3</v>
          </cell>
          <cell r="K83">
            <v>-5.8739999999999952</v>
          </cell>
          <cell r="L83">
            <v>-24.125999999999991</v>
          </cell>
          <cell r="M83">
            <v>-2.8115499999999827</v>
          </cell>
          <cell r="N83">
            <v>50.196199999999976</v>
          </cell>
          <cell r="O83">
            <v>-4.1738</v>
          </cell>
          <cell r="P83">
            <v>1.5759999999999934</v>
          </cell>
          <cell r="Q83">
            <v>-15.218999999999994</v>
          </cell>
          <cell r="R83">
            <v>-0.4301500000000047</v>
          </cell>
          <cell r="U83">
            <v>-9.8799999999999955</v>
          </cell>
          <cell r="V83">
            <v>-8.4509999999999934</v>
          </cell>
          <cell r="W83">
            <v>-1</v>
          </cell>
        </row>
        <row r="84">
          <cell r="A84">
            <v>28</v>
          </cell>
          <cell r="C84" t="str">
            <v>Monthly Forecast - Input ($ Millions)</v>
          </cell>
        </row>
        <row r="85">
          <cell r="A85">
            <v>29</v>
          </cell>
          <cell r="C85" t="str">
            <v>DWR Payment</v>
          </cell>
          <cell r="F85">
            <v>0</v>
          </cell>
          <cell r="G85">
            <v>0</v>
          </cell>
          <cell r="H85">
            <v>-54.381</v>
          </cell>
          <cell r="I85">
            <v>-92.64</v>
          </cell>
          <cell r="J85">
            <v>-99.08</v>
          </cell>
          <cell r="K85">
            <v>-118.502</v>
          </cell>
          <cell r="L85">
            <v>-138.58199999999999</v>
          </cell>
          <cell r="M85">
            <v>-151.08799999999999</v>
          </cell>
          <cell r="N85">
            <v>-140.26900000000001</v>
          </cell>
          <cell r="O85">
            <v>-183.898</v>
          </cell>
          <cell r="P85">
            <v>-167.392</v>
          </cell>
          <cell r="Q85">
            <v>-141.571</v>
          </cell>
          <cell r="R85">
            <v>-1287.403</v>
          </cell>
          <cell r="U85">
            <v>-150</v>
          </cell>
          <cell r="V85">
            <v>-111</v>
          </cell>
          <cell r="W85">
            <v>-109</v>
          </cell>
          <cell r="X85">
            <v>-86.600000000000009</v>
          </cell>
          <cell r="Y85">
            <v>-99.199999999999989</v>
          </cell>
          <cell r="Z85">
            <v>-47.6</v>
          </cell>
          <cell r="AA85">
            <v>-101.9</v>
          </cell>
          <cell r="AB85">
            <v>-220.8</v>
          </cell>
          <cell r="AC85">
            <v>-252.39999999999998</v>
          </cell>
          <cell r="AD85">
            <v>-165</v>
          </cell>
          <cell r="AE85">
            <v>-160</v>
          </cell>
          <cell r="AF85">
            <v>-94.8</v>
          </cell>
          <cell r="AG85">
            <v>-1598.3</v>
          </cell>
          <cell r="AI85" t="str">
            <v>Forecast vs Rcrd</v>
          </cell>
          <cell r="AJ85">
            <v>-67.352780845904832</v>
          </cell>
          <cell r="AK85">
            <v>-111.39853138224827</v>
          </cell>
          <cell r="AL85">
            <v>-119.5064805287959</v>
          </cell>
          <cell r="AM85">
            <v>-117.34503531683362</v>
          </cell>
          <cell r="AN85">
            <v>-107.69411418924179</v>
          </cell>
          <cell r="AO85">
            <v>-108.95766718280619</v>
          </cell>
          <cell r="AP85">
            <v>-143.29055807551831</v>
          </cell>
          <cell r="AQ85">
            <v>-169.00373029994725</v>
          </cell>
          <cell r="AR85">
            <v>-209.99774952412153</v>
          </cell>
          <cell r="AS85">
            <v>-178.48587895892538</v>
          </cell>
          <cell r="AT85">
            <v>-164.34653284543168</v>
          </cell>
          <cell r="AU85">
            <v>-127.63530900341166</v>
          </cell>
          <cell r="AV85">
            <v>-1625.0143681531868</v>
          </cell>
          <cell r="AY85">
            <v>-120.83078648581089</v>
          </cell>
          <cell r="AZ85">
            <v>0</v>
          </cell>
          <cell r="BA85">
            <v>0</v>
          </cell>
          <cell r="BB85">
            <v>0</v>
          </cell>
          <cell r="BC85">
            <v>0</v>
          </cell>
          <cell r="BD85">
            <v>0</v>
          </cell>
          <cell r="BE85">
            <v>0</v>
          </cell>
          <cell r="BF85">
            <v>0</v>
          </cell>
          <cell r="BG85">
            <v>0</v>
          </cell>
          <cell r="BH85">
            <v>0</v>
          </cell>
          <cell r="BI85">
            <v>0</v>
          </cell>
          <cell r="BJ85">
            <v>0</v>
          </cell>
          <cell r="BK85">
            <v>-120.83078648581089</v>
          </cell>
          <cell r="BN85">
            <v>0</v>
          </cell>
          <cell r="BO85">
            <v>0</v>
          </cell>
          <cell r="BP85">
            <v>0</v>
          </cell>
          <cell r="BQ85">
            <v>0</v>
          </cell>
          <cell r="BR85">
            <v>0</v>
          </cell>
          <cell r="BS85">
            <v>0</v>
          </cell>
          <cell r="BT85">
            <v>0</v>
          </cell>
          <cell r="BU85">
            <v>0</v>
          </cell>
          <cell r="BV85">
            <v>0</v>
          </cell>
          <cell r="BW85">
            <v>0</v>
          </cell>
          <cell r="BX85">
            <v>0</v>
          </cell>
          <cell r="BY85">
            <v>0</v>
          </cell>
          <cell r="BZ85">
            <v>0</v>
          </cell>
        </row>
        <row r="86">
          <cell r="A86">
            <v>30</v>
          </cell>
          <cell r="C86" t="str">
            <v>ISO Revenue Payments (IE)</v>
          </cell>
          <cell r="F86">
            <v>0</v>
          </cell>
          <cell r="G86">
            <v>0</v>
          </cell>
          <cell r="H86">
            <v>0</v>
          </cell>
          <cell r="I86">
            <v>0</v>
          </cell>
          <cell r="J86">
            <v>0</v>
          </cell>
          <cell r="K86">
            <v>0</v>
          </cell>
          <cell r="L86">
            <v>0</v>
          </cell>
          <cell r="M86">
            <v>0</v>
          </cell>
          <cell r="N86">
            <v>0</v>
          </cell>
          <cell r="O86">
            <v>0</v>
          </cell>
          <cell r="P86">
            <v>0</v>
          </cell>
          <cell r="Q86">
            <v>0</v>
          </cell>
          <cell r="R86">
            <v>0</v>
          </cell>
          <cell r="U86">
            <v>0</v>
          </cell>
          <cell r="V86">
            <v>0</v>
          </cell>
          <cell r="W86">
            <v>0</v>
          </cell>
          <cell r="X86">
            <v>0</v>
          </cell>
          <cell r="Y86">
            <v>0</v>
          </cell>
          <cell r="Z86">
            <v>0</v>
          </cell>
          <cell r="AA86">
            <v>0</v>
          </cell>
          <cell r="AB86">
            <v>0</v>
          </cell>
          <cell r="AC86">
            <v>-15</v>
          </cell>
          <cell r="AD86">
            <v>0</v>
          </cell>
          <cell r="AE86">
            <v>0</v>
          </cell>
          <cell r="AF86">
            <v>0</v>
          </cell>
          <cell r="AG86">
            <v>-15</v>
          </cell>
          <cell r="AI86">
            <v>-34.331000000000131</v>
          </cell>
          <cell r="AJ86">
            <v>0</v>
          </cell>
          <cell r="AK86">
            <v>0</v>
          </cell>
          <cell r="AL86">
            <v>0</v>
          </cell>
          <cell r="AM86">
            <v>0</v>
          </cell>
          <cell r="AN86">
            <v>0</v>
          </cell>
          <cell r="AO86">
            <v>0</v>
          </cell>
          <cell r="AP86">
            <v>0</v>
          </cell>
          <cell r="AQ86">
            <v>0</v>
          </cell>
          <cell r="AR86">
            <v>0</v>
          </cell>
          <cell r="AS86">
            <v>0</v>
          </cell>
          <cell r="AT86">
            <v>0</v>
          </cell>
          <cell r="AU86">
            <v>0</v>
          </cell>
          <cell r="AV86">
            <v>0</v>
          </cell>
          <cell r="AY86">
            <v>0</v>
          </cell>
          <cell r="AZ86">
            <v>0</v>
          </cell>
          <cell r="BA86">
            <v>0</v>
          </cell>
          <cell r="BB86">
            <v>0</v>
          </cell>
          <cell r="BC86">
            <v>0</v>
          </cell>
          <cell r="BD86">
            <v>0</v>
          </cell>
          <cell r="BE86">
            <v>0</v>
          </cell>
          <cell r="BF86">
            <v>0</v>
          </cell>
          <cell r="BG86">
            <v>0</v>
          </cell>
          <cell r="BH86">
            <v>0</v>
          </cell>
          <cell r="BI86">
            <v>0</v>
          </cell>
          <cell r="BJ86">
            <v>0</v>
          </cell>
          <cell r="BK86">
            <v>0</v>
          </cell>
          <cell r="BN86">
            <v>0</v>
          </cell>
          <cell r="BO86">
            <v>0</v>
          </cell>
          <cell r="BP86">
            <v>0</v>
          </cell>
          <cell r="BQ86">
            <v>0</v>
          </cell>
          <cell r="BR86">
            <v>0</v>
          </cell>
          <cell r="BS86">
            <v>0</v>
          </cell>
          <cell r="BT86">
            <v>0</v>
          </cell>
          <cell r="BU86">
            <v>0</v>
          </cell>
          <cell r="BV86">
            <v>0</v>
          </cell>
          <cell r="BW86">
            <v>0</v>
          </cell>
          <cell r="BX86">
            <v>0</v>
          </cell>
          <cell r="BY86">
            <v>0</v>
          </cell>
          <cell r="BZ86">
            <v>0</v>
          </cell>
        </row>
        <row r="87">
          <cell r="A87">
            <v>31</v>
          </cell>
          <cell r="C87" t="str">
            <v>Total CDWR Payments - Input</v>
          </cell>
          <cell r="F87">
            <v>0</v>
          </cell>
          <cell r="G87">
            <v>0</v>
          </cell>
          <cell r="H87">
            <v>-54.381</v>
          </cell>
          <cell r="I87">
            <v>-92.64</v>
          </cell>
          <cell r="J87">
            <v>-99.08</v>
          </cell>
          <cell r="K87">
            <v>-118.502</v>
          </cell>
          <cell r="L87">
            <v>-138.58199999999999</v>
          </cell>
          <cell r="M87">
            <v>-151.08799999999999</v>
          </cell>
          <cell r="N87">
            <v>-140.26900000000001</v>
          </cell>
          <cell r="O87">
            <v>-183.898</v>
          </cell>
          <cell r="P87">
            <v>-167.392</v>
          </cell>
          <cell r="Q87">
            <v>-141.571</v>
          </cell>
          <cell r="R87">
            <v>-1287.403</v>
          </cell>
          <cell r="U87">
            <v>-150</v>
          </cell>
          <cell r="V87">
            <v>-111</v>
          </cell>
          <cell r="W87">
            <v>-109</v>
          </cell>
          <cell r="X87">
            <v>-86.600000000000009</v>
          </cell>
          <cell r="Y87">
            <v>-99.199999999999989</v>
          </cell>
          <cell r="Z87">
            <v>-47.6</v>
          </cell>
          <cell r="AA87">
            <v>-101.9</v>
          </cell>
          <cell r="AB87">
            <v>-220.8</v>
          </cell>
          <cell r="AC87">
            <v>-267.39999999999998</v>
          </cell>
          <cell r="AD87">
            <v>-165</v>
          </cell>
          <cell r="AE87">
            <v>-160</v>
          </cell>
          <cell r="AF87">
            <v>-94.8</v>
          </cell>
          <cell r="AG87">
            <v>-1613.3</v>
          </cell>
          <cell r="AJ87">
            <v>-67.352780845904832</v>
          </cell>
          <cell r="AK87">
            <v>-111.39853138224827</v>
          </cell>
          <cell r="AL87">
            <v>-119.5064805287959</v>
          </cell>
          <cell r="AM87">
            <v>-117.34503531683362</v>
          </cell>
          <cell r="AN87">
            <v>-107.69411418924179</v>
          </cell>
          <cell r="AO87">
            <v>-108.95766718280619</v>
          </cell>
          <cell r="AP87">
            <v>-143.29055807551831</v>
          </cell>
          <cell r="AQ87">
            <v>-169.00373029994725</v>
          </cell>
          <cell r="AR87">
            <v>-209.99774952412153</v>
          </cell>
          <cell r="AS87">
            <v>-178.48587895892538</v>
          </cell>
          <cell r="AT87">
            <v>-164.34653284543168</v>
          </cell>
          <cell r="AU87">
            <v>-127.63530900341166</v>
          </cell>
          <cell r="AV87">
            <v>-1625.0143681531868</v>
          </cell>
          <cell r="AY87">
            <v>-120.83078648581089</v>
          </cell>
          <cell r="AZ87">
            <v>0</v>
          </cell>
          <cell r="BA87">
            <v>0</v>
          </cell>
          <cell r="BB87">
            <v>0</v>
          </cell>
          <cell r="BC87">
            <v>0</v>
          </cell>
          <cell r="BD87">
            <v>0</v>
          </cell>
          <cell r="BE87">
            <v>0</v>
          </cell>
          <cell r="BF87">
            <v>0</v>
          </cell>
          <cell r="BG87">
            <v>0</v>
          </cell>
          <cell r="BH87">
            <v>0</v>
          </cell>
          <cell r="BI87">
            <v>0</v>
          </cell>
          <cell r="BJ87">
            <v>0</v>
          </cell>
          <cell r="BK87">
            <v>-120.83078648581089</v>
          </cell>
          <cell r="BN87">
            <v>0</v>
          </cell>
          <cell r="BO87">
            <v>0</v>
          </cell>
          <cell r="BP87">
            <v>0</v>
          </cell>
          <cell r="BQ87">
            <v>0</v>
          </cell>
          <cell r="BR87">
            <v>0</v>
          </cell>
          <cell r="BS87">
            <v>0</v>
          </cell>
          <cell r="BT87">
            <v>0</v>
          </cell>
          <cell r="BU87">
            <v>0</v>
          </cell>
          <cell r="BV87">
            <v>0</v>
          </cell>
          <cell r="BW87">
            <v>0</v>
          </cell>
          <cell r="BX87">
            <v>0</v>
          </cell>
          <cell r="BY87">
            <v>0</v>
          </cell>
          <cell r="BZ87">
            <v>0</v>
          </cell>
        </row>
      </sheetData>
      <sheetData sheetId="9" refreshError="1"/>
      <sheetData sheetId="10" refreshError="1"/>
      <sheetData sheetId="11" refreshError="1">
        <row r="3">
          <cell r="A3">
            <v>1</v>
          </cell>
          <cell r="B3" t="str">
            <v>Accrual Budget Basis</v>
          </cell>
          <cell r="C3">
            <v>36892</v>
          </cell>
          <cell r="D3">
            <v>36923</v>
          </cell>
          <cell r="E3">
            <v>36951</v>
          </cell>
          <cell r="F3">
            <v>36982</v>
          </cell>
          <cell r="G3">
            <v>37012</v>
          </cell>
          <cell r="H3">
            <v>37043</v>
          </cell>
          <cell r="I3">
            <v>37073</v>
          </cell>
          <cell r="J3">
            <v>37104</v>
          </cell>
          <cell r="K3">
            <v>37135</v>
          </cell>
          <cell r="L3">
            <v>37165</v>
          </cell>
          <cell r="M3">
            <v>37196</v>
          </cell>
          <cell r="N3">
            <v>37226</v>
          </cell>
          <cell r="O3" t="str">
            <v>Total 2002</v>
          </cell>
          <cell r="P3" t="str">
            <v>Proscreen</v>
          </cell>
          <cell r="S3">
            <v>37257</v>
          </cell>
          <cell r="T3">
            <v>37288</v>
          </cell>
          <cell r="U3">
            <v>37316</v>
          </cell>
          <cell r="V3">
            <v>37347</v>
          </cell>
          <cell r="W3">
            <v>37377</v>
          </cell>
          <cell r="X3">
            <v>37408</v>
          </cell>
          <cell r="Y3">
            <v>37438</v>
          </cell>
          <cell r="Z3">
            <v>37469</v>
          </cell>
          <cell r="AA3">
            <v>37500</v>
          </cell>
          <cell r="AB3">
            <v>37530</v>
          </cell>
          <cell r="AC3">
            <v>37561</v>
          </cell>
          <cell r="AD3">
            <v>37591</v>
          </cell>
          <cell r="AE3" t="str">
            <v>Total 2002</v>
          </cell>
          <cell r="AF3" t="str">
            <v>Proscreen</v>
          </cell>
          <cell r="AI3">
            <v>37622</v>
          </cell>
          <cell r="AJ3">
            <v>37653</v>
          </cell>
          <cell r="AK3">
            <v>37681</v>
          </cell>
          <cell r="AL3">
            <v>37712</v>
          </cell>
          <cell r="AM3">
            <v>37742</v>
          </cell>
          <cell r="AN3">
            <v>37773</v>
          </cell>
          <cell r="AO3">
            <v>37803</v>
          </cell>
          <cell r="AP3">
            <v>37834</v>
          </cell>
          <cell r="AQ3">
            <v>37865</v>
          </cell>
          <cell r="AR3">
            <v>37895</v>
          </cell>
          <cell r="AS3">
            <v>37926</v>
          </cell>
          <cell r="AT3">
            <v>37956</v>
          </cell>
          <cell r="AU3" t="str">
            <v>Total 2003</v>
          </cell>
          <cell r="AV3" t="str">
            <v>Proscreen</v>
          </cell>
          <cell r="AY3">
            <v>37987</v>
          </cell>
          <cell r="AZ3">
            <v>38018</v>
          </cell>
          <cell r="BA3">
            <v>38047</v>
          </cell>
          <cell r="BB3">
            <v>38078</v>
          </cell>
          <cell r="BC3">
            <v>38108</v>
          </cell>
          <cell r="BD3">
            <v>38139</v>
          </cell>
          <cell r="BE3">
            <v>38169</v>
          </cell>
          <cell r="BF3">
            <v>38200</v>
          </cell>
          <cell r="BG3">
            <v>38231</v>
          </cell>
          <cell r="BH3">
            <v>38261</v>
          </cell>
          <cell r="BI3">
            <v>38292</v>
          </cell>
          <cell r="BJ3">
            <v>38322</v>
          </cell>
          <cell r="BK3" t="str">
            <v>Total 2004</v>
          </cell>
          <cell r="BL3" t="str">
            <v>Proscreen</v>
          </cell>
          <cell r="BO3">
            <v>38353</v>
          </cell>
          <cell r="BP3">
            <v>38384</v>
          </cell>
          <cell r="BQ3">
            <v>38412</v>
          </cell>
          <cell r="BR3">
            <v>38443</v>
          </cell>
          <cell r="BS3">
            <v>38473</v>
          </cell>
          <cell r="BT3">
            <v>38504</v>
          </cell>
          <cell r="BU3">
            <v>38534</v>
          </cell>
          <cell r="BV3">
            <v>38565</v>
          </cell>
          <cell r="BW3">
            <v>38596</v>
          </cell>
          <cell r="BX3">
            <v>38626</v>
          </cell>
          <cell r="BY3">
            <v>38657</v>
          </cell>
          <cell r="BZ3">
            <v>38687</v>
          </cell>
          <cell r="CA3" t="str">
            <v>Total 2005</v>
          </cell>
          <cell r="CB3" t="str">
            <v>Proscreen</v>
          </cell>
        </row>
        <row r="4">
          <cell r="A4">
            <v>2</v>
          </cell>
          <cell r="B4" t="str">
            <v>O&amp;M Budget %</v>
          </cell>
          <cell r="C4">
            <v>0.10489614744969092</v>
          </cell>
          <cell r="D4">
            <v>7.8468376705587539E-2</v>
          </cell>
          <cell r="E4">
            <v>8.1615095474311644E-2</v>
          </cell>
          <cell r="F4">
            <v>7.4564192601914561E-2</v>
          </cell>
          <cell r="G4">
            <v>7.8518197308587015E-2</v>
          </cell>
          <cell r="H4">
            <v>7.9887770519157658E-2</v>
          </cell>
          <cell r="I4">
            <v>7.9644129124617588E-2</v>
          </cell>
          <cell r="J4">
            <v>8.2778084634155091E-2</v>
          </cell>
          <cell r="K4">
            <v>8.68951431144631E-2</v>
          </cell>
          <cell r="L4">
            <v>8.0624574660121226E-2</v>
          </cell>
          <cell r="M4">
            <v>7.8670732233631191E-2</v>
          </cell>
          <cell r="N4">
            <v>9.3437556173762426E-2</v>
          </cell>
          <cell r="O4">
            <v>0.99999999999999978</v>
          </cell>
          <cell r="S4">
            <v>0.10489614744969092</v>
          </cell>
          <cell r="T4">
            <v>7.8468376705587539E-2</v>
          </cell>
          <cell r="U4">
            <v>8.1615095474311644E-2</v>
          </cell>
          <cell r="V4">
            <v>7.4564192601914561E-2</v>
          </cell>
          <cell r="W4">
            <v>7.8518197308587015E-2</v>
          </cell>
          <cell r="X4">
            <v>7.9887770519157658E-2</v>
          </cell>
          <cell r="Y4">
            <v>7.9644129124617588E-2</v>
          </cell>
          <cell r="Z4">
            <v>8.2778084634155091E-2</v>
          </cell>
          <cell r="AA4">
            <v>8.68951431144631E-2</v>
          </cell>
          <cell r="AB4">
            <v>8.0624574660121226E-2</v>
          </cell>
          <cell r="AC4">
            <v>7.8670732233631191E-2</v>
          </cell>
          <cell r="AD4">
            <v>9.3437556173762426E-2</v>
          </cell>
          <cell r="AE4">
            <v>0.99999999999999978</v>
          </cell>
          <cell r="AI4">
            <v>0.10489614744969092</v>
          </cell>
          <cell r="AJ4">
            <v>7.8468376705587539E-2</v>
          </cell>
          <cell r="AK4">
            <v>8.1615095474311644E-2</v>
          </cell>
          <cell r="AL4">
            <v>7.4564192601914561E-2</v>
          </cell>
          <cell r="AM4">
            <v>7.8518197308587015E-2</v>
          </cell>
          <cell r="AN4">
            <v>7.9887770519157658E-2</v>
          </cell>
          <cell r="AO4">
            <v>7.9644129124617588E-2</v>
          </cell>
          <cell r="AP4">
            <v>8.2778084634155091E-2</v>
          </cell>
          <cell r="AQ4">
            <v>8.68951431144631E-2</v>
          </cell>
          <cell r="AR4">
            <v>8.0624574660121226E-2</v>
          </cell>
          <cell r="AS4">
            <v>7.8670732233631191E-2</v>
          </cell>
          <cell r="AT4">
            <v>9.3437556173762426E-2</v>
          </cell>
          <cell r="AU4">
            <v>0.99999999999999978</v>
          </cell>
          <cell r="AY4">
            <v>0.10489614744969092</v>
          </cell>
          <cell r="AZ4">
            <v>7.8468376705587539E-2</v>
          </cell>
          <cell r="BA4">
            <v>8.1615095474311644E-2</v>
          </cell>
          <cell r="BB4">
            <v>7.4564192601914561E-2</v>
          </cell>
          <cell r="BC4">
            <v>7.8518197308587015E-2</v>
          </cell>
          <cell r="BD4">
            <v>7.9887770519157658E-2</v>
          </cell>
          <cell r="BE4">
            <v>7.9644129124617588E-2</v>
          </cell>
          <cell r="BF4">
            <v>8.2778084634155091E-2</v>
          </cell>
          <cell r="BG4">
            <v>8.68951431144631E-2</v>
          </cell>
          <cell r="BH4">
            <v>8.0624574660121226E-2</v>
          </cell>
          <cell r="BI4">
            <v>7.8670732233631191E-2</v>
          </cell>
          <cell r="BJ4">
            <v>9.3437556173762426E-2</v>
          </cell>
          <cell r="BK4">
            <v>0.99999999999999978</v>
          </cell>
          <cell r="BO4">
            <v>0.10489614744969092</v>
          </cell>
          <cell r="BP4">
            <v>7.8468376705587539E-2</v>
          </cell>
          <cell r="BQ4">
            <v>8.1615095474311644E-2</v>
          </cell>
          <cell r="BR4">
            <v>7.4564192601914561E-2</v>
          </cell>
          <cell r="BS4">
            <v>7.8518197308587015E-2</v>
          </cell>
          <cell r="BT4">
            <v>7.9887770519157658E-2</v>
          </cell>
          <cell r="BU4">
            <v>7.9644129124617588E-2</v>
          </cell>
          <cell r="BV4">
            <v>8.2778084634155091E-2</v>
          </cell>
          <cell r="BW4">
            <v>8.68951431144631E-2</v>
          </cell>
          <cell r="BX4">
            <v>8.0624574660121226E-2</v>
          </cell>
          <cell r="BY4">
            <v>7.8670732233631191E-2</v>
          </cell>
          <cell r="BZ4">
            <v>9.3437556173762426E-2</v>
          </cell>
          <cell r="CA4">
            <v>0.99999999999999978</v>
          </cell>
        </row>
        <row r="5">
          <cell r="A5">
            <v>3</v>
          </cell>
          <cell r="B5" t="str">
            <v>Capital Budget %</v>
          </cell>
          <cell r="C5">
            <v>7.7682909194865479E-2</v>
          </cell>
          <cell r="D5">
            <v>7.7010415145613603E-2</v>
          </cell>
          <cell r="E5">
            <v>8.3059029590827629E-2</v>
          </cell>
          <cell r="F5">
            <v>9.0709323782303897E-2</v>
          </cell>
          <cell r="G5">
            <v>8.7414021547026141E-2</v>
          </cell>
          <cell r="H5">
            <v>8.4443774669129001E-2</v>
          </cell>
          <cell r="I5">
            <v>9.0431896487187413E-2</v>
          </cell>
          <cell r="J5">
            <v>8.5036581886692997E-2</v>
          </cell>
          <cell r="K5">
            <v>7.4766870323257309E-2</v>
          </cell>
          <cell r="L5">
            <v>7.7465897094613115E-2</v>
          </cell>
          <cell r="M5">
            <v>7.3555283656966078E-2</v>
          </cell>
          <cell r="N5">
            <v>9.842399662151749E-2</v>
          </cell>
          <cell r="O5">
            <v>1.0000000000000004</v>
          </cell>
          <cell r="R5">
            <v>2001</v>
          </cell>
          <cell r="S5">
            <v>7.7682909194865479E-2</v>
          </cell>
          <cell r="T5">
            <v>7.7010415145613603E-2</v>
          </cell>
          <cell r="U5">
            <v>8.3059029590827629E-2</v>
          </cell>
          <cell r="V5">
            <v>9.0709323782303897E-2</v>
          </cell>
          <cell r="W5">
            <v>8.7414021547026141E-2</v>
          </cell>
          <cell r="X5">
            <v>8.4443774669129001E-2</v>
          </cell>
          <cell r="Y5">
            <v>9.0431896487187413E-2</v>
          </cell>
          <cell r="Z5">
            <v>8.5036581886692997E-2</v>
          </cell>
          <cell r="AA5">
            <v>7.4766870323257309E-2</v>
          </cell>
          <cell r="AB5">
            <v>7.7465897094613115E-2</v>
          </cell>
          <cell r="AC5">
            <v>7.3555283656966078E-2</v>
          </cell>
          <cell r="AD5">
            <v>9.842399662151749E-2</v>
          </cell>
          <cell r="AE5">
            <v>1.0000000000000004</v>
          </cell>
          <cell r="AH5">
            <v>2002</v>
          </cell>
          <cell r="AI5">
            <v>7.7682909194865479E-2</v>
          </cell>
          <cell r="AJ5">
            <v>7.7010415145613603E-2</v>
          </cell>
          <cell r="AK5">
            <v>8.3059029590827629E-2</v>
          </cell>
          <cell r="AL5">
            <v>9.0709323782303897E-2</v>
          </cell>
          <cell r="AM5">
            <v>8.7414021547026141E-2</v>
          </cell>
          <cell r="AN5">
            <v>8.4443774669129001E-2</v>
          </cell>
          <cell r="AO5">
            <v>9.0431896487187413E-2</v>
          </cell>
          <cell r="AP5">
            <v>8.5036581886692997E-2</v>
          </cell>
          <cell r="AQ5">
            <v>7.4766870323257309E-2</v>
          </cell>
          <cell r="AR5">
            <v>7.7465897094613115E-2</v>
          </cell>
          <cell r="AS5">
            <v>7.3555283656966078E-2</v>
          </cell>
          <cell r="AT5">
            <v>9.842399662151749E-2</v>
          </cell>
          <cell r="AU5">
            <v>1.0000000000000004</v>
          </cell>
          <cell r="AX5">
            <v>2003</v>
          </cell>
          <cell r="AY5">
            <v>7.7682909194865479E-2</v>
          </cell>
          <cell r="AZ5">
            <v>7.7010415145613603E-2</v>
          </cell>
          <cell r="BA5">
            <v>8.3059029590827629E-2</v>
          </cell>
          <cell r="BB5">
            <v>9.0709323782303897E-2</v>
          </cell>
          <cell r="BC5">
            <v>8.7414021547026141E-2</v>
          </cell>
          <cell r="BD5">
            <v>8.4443774669129001E-2</v>
          </cell>
          <cell r="BE5">
            <v>9.0431896487187413E-2</v>
          </cell>
          <cell r="BF5">
            <v>8.5036581886692997E-2</v>
          </cell>
          <cell r="BG5">
            <v>7.4766870323257309E-2</v>
          </cell>
          <cell r="BH5">
            <v>7.7465897094613115E-2</v>
          </cell>
          <cell r="BI5">
            <v>7.3555283656966078E-2</v>
          </cell>
          <cell r="BJ5">
            <v>9.842399662151749E-2</v>
          </cell>
          <cell r="BK5">
            <v>1.0000000000000004</v>
          </cell>
          <cell r="BN5">
            <v>2004</v>
          </cell>
          <cell r="BO5">
            <v>7.7682909194865479E-2</v>
          </cell>
          <cell r="BP5">
            <v>7.7010415145613603E-2</v>
          </cell>
          <cell r="BQ5">
            <v>8.3059029590827629E-2</v>
          </cell>
          <cell r="BR5">
            <v>9.0709323782303897E-2</v>
          </cell>
          <cell r="BS5">
            <v>8.7414021547026141E-2</v>
          </cell>
          <cell r="BT5">
            <v>8.4443774669129001E-2</v>
          </cell>
          <cell r="BU5">
            <v>9.0431896487187413E-2</v>
          </cell>
          <cell r="BV5">
            <v>8.5036581886692997E-2</v>
          </cell>
          <cell r="BW5">
            <v>7.4766870323257309E-2</v>
          </cell>
          <cell r="BX5">
            <v>7.7465897094613115E-2</v>
          </cell>
          <cell r="BY5">
            <v>7.3555283656966078E-2</v>
          </cell>
          <cell r="BZ5">
            <v>9.842399662151749E-2</v>
          </cell>
          <cell r="CA5">
            <v>1.0000000000000004</v>
          </cell>
          <cell r="CD5">
            <v>2005</v>
          </cell>
        </row>
        <row r="6">
          <cell r="A6">
            <v>4</v>
          </cell>
          <cell r="P6">
            <v>1127.4960000000001</v>
          </cell>
          <cell r="Q6" t="str">
            <v>O&amp;M and A&amp;G</v>
          </cell>
          <cell r="R6">
            <v>8</v>
          </cell>
          <cell r="AF6">
            <v>1147.4080000000001</v>
          </cell>
          <cell r="AG6" t="str">
            <v>O&amp;M and A&amp;G</v>
          </cell>
          <cell r="AH6">
            <v>8</v>
          </cell>
          <cell r="AV6">
            <v>1174.8530000000001</v>
          </cell>
          <cell r="AW6" t="str">
            <v>O&amp;M and A&amp;G</v>
          </cell>
          <cell r="AX6">
            <v>8</v>
          </cell>
          <cell r="BL6">
            <v>1158.3510000000001</v>
          </cell>
          <cell r="BM6" t="str">
            <v>O&amp;M and A&amp;G</v>
          </cell>
          <cell r="BN6">
            <v>8</v>
          </cell>
          <cell r="CB6">
            <v>1189.9660000000001</v>
          </cell>
          <cell r="CC6" t="str">
            <v>O&amp;M and A&amp;G</v>
          </cell>
          <cell r="CD6">
            <v>8</v>
          </cell>
        </row>
        <row r="7">
          <cell r="A7">
            <v>5</v>
          </cell>
          <cell r="B7" t="str">
            <v>O&amp;M Budget</v>
          </cell>
          <cell r="C7">
            <v>166.1311616541021</v>
          </cell>
          <cell r="D7">
            <v>124.27570403825497</v>
          </cell>
          <cell r="E7">
            <v>129.2593765291596</v>
          </cell>
          <cell r="F7">
            <v>118.09238218874903</v>
          </cell>
          <cell r="G7">
            <v>124.35460831502624</v>
          </cell>
          <cell r="H7">
            <v>126.52369453958529</v>
          </cell>
          <cell r="I7">
            <v>126.13782309543735</v>
          </cell>
          <cell r="J7">
            <v>131.10128154486654</v>
          </cell>
          <cell r="K7">
            <v>137.62174702010699</v>
          </cell>
          <cell r="L7">
            <v>127.69062136031087</v>
          </cell>
          <cell r="M7">
            <v>124.59618824819361</v>
          </cell>
          <cell r="N7">
            <v>147.98341146620737</v>
          </cell>
          <cell r="O7">
            <v>1583.768</v>
          </cell>
          <cell r="P7">
            <v>456.27199999999999</v>
          </cell>
          <cell r="Q7" t="str">
            <v>Customer Account &amp; Expense</v>
          </cell>
          <cell r="R7">
            <v>9</v>
          </cell>
          <cell r="S7">
            <v>173.99984125889321</v>
          </cell>
          <cell r="T7">
            <v>130.16193084844792</v>
          </cell>
          <cell r="U7">
            <v>135.38165130106964</v>
          </cell>
          <cell r="V7">
            <v>123.68574053258905</v>
          </cell>
          <cell r="W7">
            <v>130.24457236793259</v>
          </cell>
          <cell r="X7">
            <v>132.5163957573094</v>
          </cell>
          <cell r="Y7">
            <v>132.11224779759144</v>
          </cell>
          <cell r="Z7">
            <v>137.31079678561306</v>
          </cell>
          <cell r="AA7">
            <v>144.14009928569536</v>
          </cell>
          <cell r="AB7">
            <v>133.73859320386521</v>
          </cell>
          <cell r="AC7">
            <v>130.49759455596723</v>
          </cell>
          <cell r="AD7">
            <v>154.99253630502599</v>
          </cell>
          <cell r="AE7">
            <v>1658.7820000000002</v>
          </cell>
          <cell r="AF7">
            <v>511.37400000000002</v>
          </cell>
          <cell r="AG7" t="str">
            <v>Customer Account &amp; Expense</v>
          </cell>
          <cell r="AH7">
            <v>9</v>
          </cell>
          <cell r="AI7">
            <v>175.99632963330316</v>
          </cell>
          <cell r="AJ7">
            <v>131.65541946228535</v>
          </cell>
          <cell r="AK7">
            <v>136.9350314132322</v>
          </cell>
          <cell r="AL7">
            <v>125.10492081038129</v>
          </cell>
          <cell r="AM7">
            <v>131.73900921730691</v>
          </cell>
          <cell r="AN7">
            <v>134.0368996936005</v>
          </cell>
          <cell r="AO7">
            <v>133.62811450722026</v>
          </cell>
          <cell r="AP7">
            <v>138.88631207045492</v>
          </cell>
          <cell r="AQ7">
            <v>145.79397454459291</v>
          </cell>
          <cell r="AR7">
            <v>135.27312073337129</v>
          </cell>
          <cell r="AS7">
            <v>131.99493460256991</v>
          </cell>
          <cell r="AT7">
            <v>156.7709333116812</v>
          </cell>
          <cell r="AU7">
            <v>1677.8149999999998</v>
          </cell>
          <cell r="AV7">
            <v>502.96199999999999</v>
          </cell>
          <cell r="AW7" t="str">
            <v>Customer Account &amp; Expense</v>
          </cell>
          <cell r="AX7">
            <v>9</v>
          </cell>
          <cell r="AY7">
            <v>175.46177886589956</v>
          </cell>
          <cell r="AZ7">
            <v>131.25554461459367</v>
          </cell>
          <cell r="BA7">
            <v>136.51912088669511</v>
          </cell>
          <cell r="BB7">
            <v>124.72494168488193</v>
          </cell>
          <cell r="BC7">
            <v>131.33888048382238</v>
          </cell>
          <cell r="BD7">
            <v>133.62979161503489</v>
          </cell>
          <cell r="BE7">
            <v>133.22224802520122</v>
          </cell>
          <cell r="BF7">
            <v>138.46447495115927</v>
          </cell>
          <cell r="BG7">
            <v>145.3511568952816</v>
          </cell>
          <cell r="BH7">
            <v>134.86225790090333</v>
          </cell>
          <cell r="BI7">
            <v>131.59402855110733</v>
          </cell>
          <cell r="BJ7">
            <v>156.29477552541971</v>
          </cell>
          <cell r="BK7">
            <v>1672.7190000000001</v>
          </cell>
          <cell r="BL7">
            <v>514.36800000000005</v>
          </cell>
          <cell r="BM7" t="str">
            <v>Customer Account &amp; Expense</v>
          </cell>
          <cell r="BN7">
            <v>9</v>
          </cell>
          <cell r="BO7">
            <v>180.02203398012742</v>
          </cell>
          <cell r="BP7">
            <v>134.66687882349242</v>
          </cell>
          <cell r="BQ7">
            <v>140.06725554734535</v>
          </cell>
          <cell r="BR7">
            <v>127.96654539405758</v>
          </cell>
          <cell r="BS7">
            <v>134.7523805936159</v>
          </cell>
          <cell r="BT7">
            <v>137.10283255058476</v>
          </cell>
          <cell r="BU7">
            <v>136.68469689476484</v>
          </cell>
          <cell r="BV7">
            <v>142.06316940254456</v>
          </cell>
          <cell r="BW7">
            <v>149.12883634703979</v>
          </cell>
          <cell r="BX7">
            <v>138.36733065967744</v>
          </cell>
          <cell r="BY7">
            <v>135.01415996423222</v>
          </cell>
          <cell r="BZ7">
            <v>160.35687984251788</v>
          </cell>
          <cell r="CA7">
            <v>1716.1930000000002</v>
          </cell>
          <cell r="CB7">
            <v>526.22699999999998</v>
          </cell>
          <cell r="CC7" t="str">
            <v>Customer Account &amp; Expense</v>
          </cell>
          <cell r="CD7">
            <v>9</v>
          </cell>
        </row>
        <row r="8">
          <cell r="A8">
            <v>6</v>
          </cell>
          <cell r="B8" t="str">
            <v>Capital Budget</v>
          </cell>
          <cell r="C8">
            <v>53.445841526067447</v>
          </cell>
          <cell r="D8">
            <v>52.983165620182156</v>
          </cell>
          <cell r="E8">
            <v>57.144612358489411</v>
          </cell>
          <cell r="F8">
            <v>62.408014762225079</v>
          </cell>
          <cell r="G8">
            <v>60.140846824353986</v>
          </cell>
          <cell r="H8">
            <v>58.097316972360751</v>
          </cell>
          <cell r="I8">
            <v>62.217144783184942</v>
          </cell>
          <cell r="J8">
            <v>58.505168338044783</v>
          </cell>
          <cell r="K8">
            <v>51.439606782401029</v>
          </cell>
          <cell r="L8">
            <v>53.29653720109382</v>
          </cell>
          <cell r="M8">
            <v>50.606035155992664</v>
          </cell>
          <cell r="N8">
            <v>67.715709675604032</v>
          </cell>
          <cell r="O8">
            <v>688</v>
          </cell>
          <cell r="P8">
            <v>688</v>
          </cell>
          <cell r="Q8" t="str">
            <v>Construction Expenditure</v>
          </cell>
          <cell r="R8">
            <v>10</v>
          </cell>
          <cell r="S8">
            <v>67.130928907290127</v>
          </cell>
          <cell r="T8">
            <v>66.549782414724334</v>
          </cell>
          <cell r="U8">
            <v>71.77678936538716</v>
          </cell>
          <cell r="V8">
            <v>78.387913495658438</v>
          </cell>
          <cell r="W8">
            <v>75.5402253442074</v>
          </cell>
          <cell r="X8">
            <v>72.973438980722534</v>
          </cell>
          <cell r="Y8">
            <v>78.148170259746806</v>
          </cell>
          <cell r="Z8">
            <v>73.485722822695948</v>
          </cell>
          <cell r="AA8">
            <v>64.610987259767981</v>
          </cell>
          <cell r="AB8">
            <v>66.943394428663439</v>
          </cell>
          <cell r="AC8">
            <v>63.563975256705753</v>
          </cell>
          <cell r="AD8">
            <v>85.054671464430285</v>
          </cell>
          <cell r="AE8">
            <v>864.16600000000005</v>
          </cell>
          <cell r="AF8">
            <v>864.16600000000005</v>
          </cell>
          <cell r="AG8" t="str">
            <v>Construction Expenditure</v>
          </cell>
          <cell r="AH8">
            <v>10</v>
          </cell>
          <cell r="AI8">
            <v>77.682909194865474</v>
          </cell>
          <cell r="AJ8">
            <v>77.010415145613607</v>
          </cell>
          <cell r="AK8">
            <v>83.059029590827635</v>
          </cell>
          <cell r="AL8">
            <v>90.709323782303898</v>
          </cell>
          <cell r="AM8">
            <v>87.414021547026138</v>
          </cell>
          <cell r="AN8">
            <v>84.443774669128999</v>
          </cell>
          <cell r="AO8">
            <v>90.431896487187416</v>
          </cell>
          <cell r="AP8">
            <v>85.036581886693</v>
          </cell>
          <cell r="AQ8">
            <v>74.766870323257308</v>
          </cell>
          <cell r="AR8">
            <v>77.465897094613112</v>
          </cell>
          <cell r="AS8">
            <v>73.555283656966083</v>
          </cell>
          <cell r="AT8">
            <v>98.423996621517489</v>
          </cell>
          <cell r="AU8">
            <v>1000</v>
          </cell>
          <cell r="AV8">
            <v>1000</v>
          </cell>
          <cell r="AW8" t="str">
            <v>Construction Expenditure</v>
          </cell>
          <cell r="AX8">
            <v>10</v>
          </cell>
          <cell r="AY8">
            <v>91.27741830396694</v>
          </cell>
          <cell r="AZ8">
            <v>90.487237796095982</v>
          </cell>
          <cell r="BA8">
            <v>97.594359769222464</v>
          </cell>
          <cell r="BB8">
            <v>106.58345544420708</v>
          </cell>
          <cell r="BC8">
            <v>102.71147531775571</v>
          </cell>
          <cell r="BD8">
            <v>99.221435236226583</v>
          </cell>
          <cell r="BE8">
            <v>106.25747837244521</v>
          </cell>
          <cell r="BF8">
            <v>99.917983716864271</v>
          </cell>
          <cell r="BG8">
            <v>87.851072629827343</v>
          </cell>
          <cell r="BH8">
            <v>91.022429086170405</v>
          </cell>
          <cell r="BI8">
            <v>86.427458296935143</v>
          </cell>
          <cell r="BJ8">
            <v>115.64819603028305</v>
          </cell>
          <cell r="BK8">
            <v>1175.0000000000002</v>
          </cell>
          <cell r="BL8">
            <v>1175</v>
          </cell>
          <cell r="BM8" t="str">
            <v>Construction Expenditure</v>
          </cell>
          <cell r="BN8">
            <v>10</v>
          </cell>
          <cell r="BO8">
            <v>91.27741830396694</v>
          </cell>
          <cell r="BP8">
            <v>90.487237796095982</v>
          </cell>
          <cell r="BQ8">
            <v>97.594359769222464</v>
          </cell>
          <cell r="BR8">
            <v>106.58345544420708</v>
          </cell>
          <cell r="BS8">
            <v>102.71147531775571</v>
          </cell>
          <cell r="BT8">
            <v>99.221435236226583</v>
          </cell>
          <cell r="BU8">
            <v>106.25747837244521</v>
          </cell>
          <cell r="BV8">
            <v>99.917983716864271</v>
          </cell>
          <cell r="BW8">
            <v>87.851072629827343</v>
          </cell>
          <cell r="BX8">
            <v>91.022429086170405</v>
          </cell>
          <cell r="BY8">
            <v>86.427458296935143</v>
          </cell>
          <cell r="BZ8">
            <v>115.64819603028305</v>
          </cell>
          <cell r="CA8">
            <v>1175.0000000000002</v>
          </cell>
          <cell r="CB8">
            <v>1175</v>
          </cell>
          <cell r="CC8" t="str">
            <v>Construction Expenditure</v>
          </cell>
          <cell r="CD8">
            <v>10</v>
          </cell>
        </row>
        <row r="9">
          <cell r="A9">
            <v>7</v>
          </cell>
          <cell r="B9" t="str">
            <v>FFU</v>
          </cell>
          <cell r="C9">
            <v>8.3977500000000003</v>
          </cell>
          <cell r="D9">
            <v>8.3977500000000003</v>
          </cell>
          <cell r="E9">
            <v>8.3977500000000003</v>
          </cell>
          <cell r="F9">
            <v>8.3977500000000003</v>
          </cell>
          <cell r="G9">
            <v>8.3977500000000003</v>
          </cell>
          <cell r="H9">
            <v>8.3977500000000003</v>
          </cell>
          <cell r="I9">
            <v>8.3977500000000003</v>
          </cell>
          <cell r="J9">
            <v>8.3977500000000003</v>
          </cell>
          <cell r="K9">
            <v>8.3977500000000003</v>
          </cell>
          <cell r="L9">
            <v>8.3977500000000003</v>
          </cell>
          <cell r="M9">
            <v>8.3977500000000003</v>
          </cell>
          <cell r="N9">
            <v>8.3977500000000003</v>
          </cell>
          <cell r="O9">
            <v>100.77300000000001</v>
          </cell>
          <cell r="P9">
            <v>100.773</v>
          </cell>
          <cell r="Q9" t="str">
            <v>FFU</v>
          </cell>
          <cell r="R9">
            <v>11</v>
          </cell>
          <cell r="S9">
            <v>8.8654166666666665</v>
          </cell>
          <cell r="T9">
            <v>8.8654166666666665</v>
          </cell>
          <cell r="U9">
            <v>8.8654166666666665</v>
          </cell>
          <cell r="V9">
            <v>8.8654166666666665</v>
          </cell>
          <cell r="W9">
            <v>8.8654166666666665</v>
          </cell>
          <cell r="X9">
            <v>8.8654166666666665</v>
          </cell>
          <cell r="Y9">
            <v>8.8654166666666665</v>
          </cell>
          <cell r="Z9">
            <v>8.8654166666666665</v>
          </cell>
          <cell r="AA9">
            <v>8.8654166666666665</v>
          </cell>
          <cell r="AB9">
            <v>8.8654166666666665</v>
          </cell>
          <cell r="AC9">
            <v>8.8654166666666665</v>
          </cell>
          <cell r="AD9">
            <v>8.8654166666666665</v>
          </cell>
          <cell r="AE9">
            <v>106.38499999999998</v>
          </cell>
          <cell r="AF9">
            <v>106.38500000000001</v>
          </cell>
          <cell r="AG9" t="str">
            <v>FFU</v>
          </cell>
          <cell r="AH9">
            <v>11</v>
          </cell>
          <cell r="AI9">
            <v>8.81325</v>
          </cell>
          <cell r="AJ9">
            <v>8.81325</v>
          </cell>
          <cell r="AK9">
            <v>8.81325</v>
          </cell>
          <cell r="AL9">
            <v>8.81325</v>
          </cell>
          <cell r="AM9">
            <v>8.81325</v>
          </cell>
          <cell r="AN9">
            <v>8.81325</v>
          </cell>
          <cell r="AO9">
            <v>8.81325</v>
          </cell>
          <cell r="AP9">
            <v>8.81325</v>
          </cell>
          <cell r="AQ9">
            <v>8.81325</v>
          </cell>
          <cell r="AR9">
            <v>8.81325</v>
          </cell>
          <cell r="AS9">
            <v>8.81325</v>
          </cell>
          <cell r="AT9">
            <v>8.81325</v>
          </cell>
          <cell r="AU9">
            <v>105.75899999999997</v>
          </cell>
          <cell r="AV9">
            <v>105.759</v>
          </cell>
          <cell r="AW9" t="str">
            <v>FFU</v>
          </cell>
          <cell r="AX9">
            <v>11</v>
          </cell>
          <cell r="AY9">
            <v>7.9472500000000004</v>
          </cell>
          <cell r="AZ9">
            <v>7.9472500000000004</v>
          </cell>
          <cell r="BA9">
            <v>7.9472500000000004</v>
          </cell>
          <cell r="BB9">
            <v>7.9472500000000004</v>
          </cell>
          <cell r="BC9">
            <v>7.9472500000000004</v>
          </cell>
          <cell r="BD9">
            <v>7.9472500000000004</v>
          </cell>
          <cell r="BE9">
            <v>7.9472500000000004</v>
          </cell>
          <cell r="BF9">
            <v>7.9472500000000004</v>
          </cell>
          <cell r="BG9">
            <v>7.9472500000000004</v>
          </cell>
          <cell r="BH9">
            <v>7.9472500000000004</v>
          </cell>
          <cell r="BI9">
            <v>7.9472500000000004</v>
          </cell>
          <cell r="BJ9">
            <v>7.9472500000000004</v>
          </cell>
          <cell r="BK9">
            <v>95.366999999999976</v>
          </cell>
          <cell r="BL9">
            <v>95.367000000000004</v>
          </cell>
          <cell r="BM9" t="str">
            <v>FFU</v>
          </cell>
          <cell r="BN9">
            <v>11</v>
          </cell>
          <cell r="BO9">
            <v>7.6256666666666666</v>
          </cell>
          <cell r="BP9">
            <v>7.6256666666666666</v>
          </cell>
          <cell r="BQ9">
            <v>7.6256666666666666</v>
          </cell>
          <cell r="BR9">
            <v>7.6256666666666666</v>
          </cell>
          <cell r="BS9">
            <v>7.6256666666666666</v>
          </cell>
          <cell r="BT9">
            <v>7.6256666666666666</v>
          </cell>
          <cell r="BU9">
            <v>7.6256666666666666</v>
          </cell>
          <cell r="BV9">
            <v>7.6256666666666666</v>
          </cell>
          <cell r="BW9">
            <v>7.6256666666666666</v>
          </cell>
          <cell r="BX9">
            <v>7.6256666666666666</v>
          </cell>
          <cell r="BY9">
            <v>7.6256666666666666</v>
          </cell>
          <cell r="BZ9">
            <v>7.6256666666666666</v>
          </cell>
          <cell r="CA9">
            <v>91.507999999999981</v>
          </cell>
          <cell r="CB9">
            <v>91.507999999999996</v>
          </cell>
          <cell r="CC9" t="str">
            <v>FFU</v>
          </cell>
          <cell r="CD9">
            <v>11</v>
          </cell>
        </row>
        <row r="10">
          <cell r="A10">
            <v>8</v>
          </cell>
          <cell r="B10" t="str">
            <v>Total O&amp;M, FFU, and Capital Budget</v>
          </cell>
          <cell r="C10">
            <v>-227.97475318016956</v>
          </cell>
          <cell r="D10">
            <v>-185.65661965843714</v>
          </cell>
          <cell r="E10">
            <v>-194.80173888764901</v>
          </cell>
          <cell r="F10">
            <v>-188.89814695097411</v>
          </cell>
          <cell r="G10">
            <v>-192.89320513938023</v>
          </cell>
          <cell r="H10">
            <v>-193.01876151194605</v>
          </cell>
          <cell r="I10">
            <v>-196.75271787862229</v>
          </cell>
          <cell r="J10">
            <v>-198.00419988291131</v>
          </cell>
          <cell r="K10">
            <v>-197.45910380250803</v>
          </cell>
          <cell r="L10">
            <v>-189.3849085614047</v>
          </cell>
          <cell r="M10">
            <v>-183.59997340418627</v>
          </cell>
          <cell r="N10">
            <v>-224.09687114181142</v>
          </cell>
          <cell r="O10">
            <v>-2372.5409999999997</v>
          </cell>
          <cell r="P10">
            <v>2372.5410000000002</v>
          </cell>
          <cell r="Q10" t="str">
            <v>Total</v>
          </cell>
          <cell r="S10">
            <v>-249.99618683285001</v>
          </cell>
          <cell r="T10">
            <v>-205.57712992983895</v>
          </cell>
          <cell r="U10">
            <v>-216.02385733312346</v>
          </cell>
          <cell r="V10">
            <v>-210.93907069491416</v>
          </cell>
          <cell r="W10">
            <v>-214.65021437880668</v>
          </cell>
          <cell r="X10">
            <v>-214.35525140469861</v>
          </cell>
          <cell r="Y10">
            <v>-219.12583472400493</v>
          </cell>
          <cell r="Z10">
            <v>-219.66193627497569</v>
          </cell>
          <cell r="AA10">
            <v>-217.61650321213003</v>
          </cell>
          <cell r="AB10">
            <v>-209.54740429919534</v>
          </cell>
          <cell r="AC10">
            <v>-202.92698647933966</v>
          </cell>
          <cell r="AD10">
            <v>-248.91262443612297</v>
          </cell>
          <cell r="AE10">
            <v>-2629.3330000000001</v>
          </cell>
          <cell r="AF10">
            <v>2629.3330000000005</v>
          </cell>
          <cell r="AG10" t="str">
            <v>Total</v>
          </cell>
          <cell r="AI10">
            <v>-262.49248882816863</v>
          </cell>
          <cell r="AJ10">
            <v>-217.47908460789895</v>
          </cell>
          <cell r="AK10">
            <v>-228.80731100405984</v>
          </cell>
          <cell r="AL10">
            <v>-224.6274945926852</v>
          </cell>
          <cell r="AM10">
            <v>-227.96628076433305</v>
          </cell>
          <cell r="AN10">
            <v>-227.29392436272951</v>
          </cell>
          <cell r="AO10">
            <v>-232.87326099440767</v>
          </cell>
          <cell r="AP10">
            <v>-232.73614395714793</v>
          </cell>
          <cell r="AQ10">
            <v>-229.37409486785023</v>
          </cell>
          <cell r="AR10">
            <v>-221.55226782798442</v>
          </cell>
          <cell r="AS10">
            <v>-214.36346825953601</v>
          </cell>
          <cell r="AT10">
            <v>-264.00817993319868</v>
          </cell>
          <cell r="AU10">
            <v>-2783.5740000000005</v>
          </cell>
          <cell r="AV10">
            <v>2783.5740000000001</v>
          </cell>
          <cell r="AW10" t="str">
            <v>Total</v>
          </cell>
          <cell r="AY10">
            <v>-274.68644716986648</v>
          </cell>
          <cell r="AZ10">
            <v>-229.69003241068964</v>
          </cell>
          <cell r="BA10">
            <v>-242.06073065591755</v>
          </cell>
          <cell r="BB10">
            <v>-239.255647129089</v>
          </cell>
          <cell r="BC10">
            <v>-241.99760580157809</v>
          </cell>
          <cell r="BD10">
            <v>-240.79847685126146</v>
          </cell>
          <cell r="BE10">
            <v>-247.42697639764643</v>
          </cell>
          <cell r="BF10">
            <v>-246.32970866802356</v>
          </cell>
          <cell r="BG10">
            <v>-241.14947952510894</v>
          </cell>
          <cell r="BH10">
            <v>-233.83193698707373</v>
          </cell>
          <cell r="BI10">
            <v>-225.96873684804245</v>
          </cell>
          <cell r="BJ10">
            <v>-279.89022155570274</v>
          </cell>
          <cell r="BK10">
            <v>-2943.0860000000002</v>
          </cell>
          <cell r="BL10">
            <v>2943.0860000000002</v>
          </cell>
          <cell r="BM10" t="str">
            <v>Total</v>
          </cell>
          <cell r="BO10">
            <v>-278.92511895076103</v>
          </cell>
          <cell r="BP10">
            <v>-232.77978328625508</v>
          </cell>
          <cell r="BQ10">
            <v>-245.28728198323446</v>
          </cell>
          <cell r="BR10">
            <v>-242.17566750493131</v>
          </cell>
          <cell r="BS10">
            <v>-245.08952257803827</v>
          </cell>
          <cell r="BT10">
            <v>-243.94993445347799</v>
          </cell>
          <cell r="BU10">
            <v>-250.56784193387671</v>
          </cell>
          <cell r="BV10">
            <v>-249.60681978607548</v>
          </cell>
          <cell r="BW10">
            <v>-244.6055756435338</v>
          </cell>
          <cell r="BX10">
            <v>-237.0154264125145</v>
          </cell>
          <cell r="BY10">
            <v>-229.06728492783404</v>
          </cell>
          <cell r="BZ10">
            <v>-283.63074253946763</v>
          </cell>
          <cell r="CA10">
            <v>-2982.701</v>
          </cell>
          <cell r="CB10">
            <v>2982.701</v>
          </cell>
          <cell r="CC10" t="str">
            <v>Total</v>
          </cell>
        </row>
        <row r="11">
          <cell r="A11">
            <v>9</v>
          </cell>
          <cell r="B11" t="str">
            <v>Recorded Basis</v>
          </cell>
          <cell r="C11">
            <v>36892</v>
          </cell>
          <cell r="D11">
            <v>36923</v>
          </cell>
          <cell r="E11">
            <v>36951</v>
          </cell>
          <cell r="F11">
            <v>36982</v>
          </cell>
          <cell r="G11">
            <v>37012</v>
          </cell>
          <cell r="H11">
            <v>37043</v>
          </cell>
          <cell r="I11">
            <v>37073</v>
          </cell>
          <cell r="J11">
            <v>37104</v>
          </cell>
          <cell r="K11">
            <v>37135</v>
          </cell>
          <cell r="L11">
            <v>37165</v>
          </cell>
          <cell r="M11">
            <v>37196</v>
          </cell>
          <cell r="N11">
            <v>37226</v>
          </cell>
          <cell r="O11" t="str">
            <v>Total 2002</v>
          </cell>
          <cell r="S11">
            <v>37257</v>
          </cell>
          <cell r="T11">
            <v>37288</v>
          </cell>
          <cell r="U11">
            <v>37316</v>
          </cell>
          <cell r="V11">
            <v>37347</v>
          </cell>
          <cell r="W11">
            <v>37377</v>
          </cell>
          <cell r="X11">
            <v>37408</v>
          </cell>
          <cell r="Y11">
            <v>37438</v>
          </cell>
          <cell r="Z11">
            <v>37469</v>
          </cell>
          <cell r="AA11">
            <v>37500</v>
          </cell>
          <cell r="AB11">
            <v>37530</v>
          </cell>
          <cell r="AC11">
            <v>37561</v>
          </cell>
          <cell r="AD11">
            <v>37591</v>
          </cell>
          <cell r="AE11" t="str">
            <v>Total 2002</v>
          </cell>
          <cell r="AI11">
            <v>37622</v>
          </cell>
          <cell r="AJ11">
            <v>37653</v>
          </cell>
          <cell r="AK11">
            <v>37681</v>
          </cell>
          <cell r="AL11">
            <v>37712</v>
          </cell>
          <cell r="AM11">
            <v>37742</v>
          </cell>
          <cell r="AN11">
            <v>37773</v>
          </cell>
          <cell r="AO11">
            <v>37803</v>
          </cell>
          <cell r="AP11">
            <v>37834</v>
          </cell>
          <cell r="AQ11">
            <v>37865</v>
          </cell>
          <cell r="AR11">
            <v>37895</v>
          </cell>
          <cell r="AS11">
            <v>37926</v>
          </cell>
          <cell r="AT11">
            <v>37956</v>
          </cell>
          <cell r="AU11" t="str">
            <v>Total 2003</v>
          </cell>
          <cell r="AY11">
            <v>37987</v>
          </cell>
          <cell r="AZ11">
            <v>38018</v>
          </cell>
          <cell r="BA11">
            <v>38047</v>
          </cell>
          <cell r="BB11">
            <v>38078</v>
          </cell>
          <cell r="BC11">
            <v>38108</v>
          </cell>
          <cell r="BD11">
            <v>38139</v>
          </cell>
          <cell r="BE11">
            <v>38169</v>
          </cell>
          <cell r="BF11">
            <v>38200</v>
          </cell>
          <cell r="BG11">
            <v>38231</v>
          </cell>
          <cell r="BH11">
            <v>38261</v>
          </cell>
          <cell r="BI11">
            <v>38292</v>
          </cell>
          <cell r="BJ11">
            <v>38322</v>
          </cell>
          <cell r="BK11" t="str">
            <v>Total 2004</v>
          </cell>
          <cell r="BO11">
            <v>38353</v>
          </cell>
          <cell r="BP11">
            <v>38384</v>
          </cell>
          <cell r="BQ11">
            <v>38412</v>
          </cell>
          <cell r="BR11">
            <v>38443</v>
          </cell>
          <cell r="BS11">
            <v>38473</v>
          </cell>
          <cell r="BT11">
            <v>38504</v>
          </cell>
          <cell r="BU11">
            <v>38534</v>
          </cell>
          <cell r="BV11">
            <v>38565</v>
          </cell>
          <cell r="BW11">
            <v>38596</v>
          </cell>
          <cell r="BX11">
            <v>38626</v>
          </cell>
          <cell r="BY11">
            <v>38657</v>
          </cell>
          <cell r="BZ11">
            <v>38687</v>
          </cell>
          <cell r="CA11" t="str">
            <v>Total 2005</v>
          </cell>
        </row>
        <row r="12">
          <cell r="A12">
            <v>10</v>
          </cell>
          <cell r="B12" t="str">
            <v>O&amp;M Budget %</v>
          </cell>
          <cell r="O12">
            <v>0</v>
          </cell>
          <cell r="S12">
            <v>0</v>
          </cell>
          <cell r="T12">
            <v>0</v>
          </cell>
          <cell r="U12">
            <v>0</v>
          </cell>
          <cell r="V12">
            <v>0</v>
          </cell>
          <cell r="W12">
            <v>0</v>
          </cell>
          <cell r="X12">
            <v>0</v>
          </cell>
          <cell r="Y12">
            <v>0</v>
          </cell>
          <cell r="Z12">
            <v>0</v>
          </cell>
          <cell r="AA12">
            <v>0</v>
          </cell>
          <cell r="AB12">
            <v>0</v>
          </cell>
          <cell r="AC12">
            <v>0</v>
          </cell>
          <cell r="AD12">
            <v>0</v>
          </cell>
          <cell r="AE12">
            <v>0</v>
          </cell>
          <cell r="AI12">
            <v>0</v>
          </cell>
          <cell r="AJ12">
            <v>0</v>
          </cell>
          <cell r="AK12">
            <v>0</v>
          </cell>
          <cell r="AL12">
            <v>0</v>
          </cell>
          <cell r="AM12">
            <v>0</v>
          </cell>
          <cell r="AN12">
            <v>0</v>
          </cell>
          <cell r="AO12">
            <v>0</v>
          </cell>
          <cell r="AP12">
            <v>0</v>
          </cell>
          <cell r="AQ12">
            <v>0</v>
          </cell>
          <cell r="AR12">
            <v>0</v>
          </cell>
          <cell r="AS12">
            <v>0</v>
          </cell>
          <cell r="AT12">
            <v>0</v>
          </cell>
          <cell r="AU12">
            <v>0</v>
          </cell>
          <cell r="BK12">
            <v>0</v>
          </cell>
          <cell r="CA12">
            <v>0</v>
          </cell>
        </row>
        <row r="13">
          <cell r="A13">
            <v>11</v>
          </cell>
          <cell r="B13" t="str">
            <v>Capital Budget %</v>
          </cell>
          <cell r="O13">
            <v>0</v>
          </cell>
          <cell r="S13">
            <v>0</v>
          </cell>
          <cell r="T13">
            <v>0</v>
          </cell>
          <cell r="U13">
            <v>0</v>
          </cell>
          <cell r="V13">
            <v>0</v>
          </cell>
          <cell r="W13">
            <v>0</v>
          </cell>
          <cell r="X13">
            <v>0</v>
          </cell>
          <cell r="Y13">
            <v>0</v>
          </cell>
          <cell r="Z13">
            <v>0</v>
          </cell>
          <cell r="AA13">
            <v>0</v>
          </cell>
          <cell r="AB13">
            <v>0</v>
          </cell>
          <cell r="AC13">
            <v>0</v>
          </cell>
          <cell r="AD13">
            <v>0</v>
          </cell>
          <cell r="AE13">
            <v>0</v>
          </cell>
          <cell r="AI13">
            <v>0</v>
          </cell>
          <cell r="AJ13">
            <v>0</v>
          </cell>
          <cell r="AK13">
            <v>0</v>
          </cell>
          <cell r="AL13">
            <v>0</v>
          </cell>
          <cell r="AM13">
            <v>0</v>
          </cell>
          <cell r="AN13">
            <v>0</v>
          </cell>
          <cell r="AO13">
            <v>0</v>
          </cell>
          <cell r="AP13">
            <v>0</v>
          </cell>
          <cell r="AQ13">
            <v>0</v>
          </cell>
          <cell r="AR13">
            <v>0</v>
          </cell>
          <cell r="AS13">
            <v>0</v>
          </cell>
          <cell r="AT13">
            <v>0</v>
          </cell>
          <cell r="AU13">
            <v>0</v>
          </cell>
          <cell r="BK13">
            <v>0</v>
          </cell>
          <cell r="CA13">
            <v>0</v>
          </cell>
        </row>
        <row r="14">
          <cell r="A14">
            <v>12</v>
          </cell>
          <cell r="AF14">
            <v>1765.1670000000001</v>
          </cell>
          <cell r="AG14" t="str">
            <v>Total O&amp;M and A&amp;G</v>
          </cell>
          <cell r="AV14">
            <v>1783.5740000000001</v>
          </cell>
          <cell r="AW14" t="str">
            <v>Total O&amp;M and A&amp;G</v>
          </cell>
          <cell r="BL14">
            <v>1768.086</v>
          </cell>
          <cell r="BM14" t="str">
            <v>Total O&amp;M and A&amp;G</v>
          </cell>
          <cell r="CB14">
            <v>1807.7010000000002</v>
          </cell>
          <cell r="CC14" t="str">
            <v>Total O&amp;M and A&amp;G</v>
          </cell>
        </row>
        <row r="15">
          <cell r="A15">
            <v>13</v>
          </cell>
          <cell r="B15" t="str">
            <v>Result Sharing</v>
          </cell>
          <cell r="C15">
            <v>121.830257</v>
          </cell>
          <cell r="D15">
            <v>98.214769000000004</v>
          </cell>
          <cell r="E15">
            <v>99.275758999999994</v>
          </cell>
          <cell r="F15">
            <v>78.314581000000004</v>
          </cell>
          <cell r="G15">
            <v>132.49598599999999</v>
          </cell>
          <cell r="H15">
            <v>133.35398599999999</v>
          </cell>
          <cell r="I15">
            <v>101.40920199999999</v>
          </cell>
          <cell r="J15">
            <v>123.680407</v>
          </cell>
          <cell r="K15">
            <v>125.975318</v>
          </cell>
          <cell r="O15">
            <v>1014.5502650000001</v>
          </cell>
          <cell r="S15">
            <v>-3.3333333333333335</v>
          </cell>
          <cell r="T15">
            <v>-3.3333333333333335</v>
          </cell>
          <cell r="U15">
            <v>-3.3333333333333335</v>
          </cell>
          <cell r="V15">
            <v>-7.7777777777777786</v>
          </cell>
          <cell r="W15">
            <v>-7.7777777777777786</v>
          </cell>
          <cell r="X15">
            <v>-7.7777777777777786</v>
          </cell>
          <cell r="Y15">
            <v>-7.7777777777777786</v>
          </cell>
          <cell r="Z15">
            <v>-7.7777777777777786</v>
          </cell>
          <cell r="AA15">
            <v>-7.7777777777777786</v>
          </cell>
          <cell r="AB15">
            <v>-7.7777777777777786</v>
          </cell>
          <cell r="AC15">
            <v>-7.7777777777777786</v>
          </cell>
          <cell r="AD15">
            <v>-7.7777777777777786</v>
          </cell>
          <cell r="AE15">
            <v>-80</v>
          </cell>
          <cell r="AF15">
            <v>-80</v>
          </cell>
          <cell r="AG15" t="str">
            <v>Accrued Result Sharing</v>
          </cell>
          <cell r="AI15">
            <v>-6.666666666666667</v>
          </cell>
          <cell r="AJ15">
            <v>-6.666666666666667</v>
          </cell>
          <cell r="AK15">
            <v>-6.666666666666667</v>
          </cell>
          <cell r="AL15">
            <v>-6.666666666666667</v>
          </cell>
          <cell r="AM15">
            <v>-6.666666666666667</v>
          </cell>
          <cell r="AN15">
            <v>-6.666666666666667</v>
          </cell>
          <cell r="AO15">
            <v>-6.666666666666667</v>
          </cell>
          <cell r="AP15">
            <v>-6.666666666666667</v>
          </cell>
          <cell r="AQ15">
            <v>-6.666666666666667</v>
          </cell>
          <cell r="AR15">
            <v>-6.666666666666667</v>
          </cell>
          <cell r="AS15">
            <v>-6.666666666666667</v>
          </cell>
          <cell r="AT15">
            <v>-6.666666666666667</v>
          </cell>
          <cell r="AU15">
            <v>-80</v>
          </cell>
          <cell r="AV15">
            <v>-80</v>
          </cell>
          <cell r="AW15" t="str">
            <v>Accrued Result Sharing</v>
          </cell>
          <cell r="AY15">
            <v>-3.75</v>
          </cell>
          <cell r="AZ15">
            <v>-3.75</v>
          </cell>
          <cell r="BA15">
            <v>-3.75</v>
          </cell>
          <cell r="BB15">
            <v>-3.75</v>
          </cell>
          <cell r="BC15">
            <v>-3.75</v>
          </cell>
          <cell r="BD15">
            <v>-3.75</v>
          </cell>
          <cell r="BE15">
            <v>-3.75</v>
          </cell>
          <cell r="BF15">
            <v>-3.75</v>
          </cell>
          <cell r="BG15">
            <v>-3.75</v>
          </cell>
          <cell r="BH15">
            <v>-3.75</v>
          </cell>
          <cell r="BI15">
            <v>-3.75</v>
          </cell>
          <cell r="BJ15">
            <v>-3.75</v>
          </cell>
          <cell r="BK15">
            <v>-45</v>
          </cell>
          <cell r="BL15">
            <v>-45</v>
          </cell>
          <cell r="BM15" t="str">
            <v>Accrued Result Sharing</v>
          </cell>
          <cell r="BO15">
            <v>-3.75</v>
          </cell>
          <cell r="BP15">
            <v>-3.75</v>
          </cell>
          <cell r="BQ15">
            <v>-3.75</v>
          </cell>
          <cell r="BR15">
            <v>-3.75</v>
          </cell>
          <cell r="BS15">
            <v>-3.75</v>
          </cell>
          <cell r="BT15">
            <v>-3.75</v>
          </cell>
          <cell r="BU15">
            <v>-3.75</v>
          </cell>
          <cell r="BV15">
            <v>-3.75</v>
          </cell>
          <cell r="BW15">
            <v>-3.75</v>
          </cell>
          <cell r="BX15">
            <v>-3.75</v>
          </cell>
          <cell r="BY15">
            <v>-3.75</v>
          </cell>
          <cell r="BZ15">
            <v>-3.75</v>
          </cell>
          <cell r="CA15">
            <v>-45</v>
          </cell>
          <cell r="CB15">
            <v>-45</v>
          </cell>
          <cell r="CC15" t="str">
            <v>Accrued Result Sharing</v>
          </cell>
        </row>
        <row r="16">
          <cell r="A16">
            <v>14</v>
          </cell>
          <cell r="B16" t="str">
            <v>PBOPs</v>
          </cell>
          <cell r="C16">
            <v>39.981177000000002</v>
          </cell>
          <cell r="D16">
            <v>28.213677000000001</v>
          </cell>
          <cell r="E16">
            <v>25.924433000000001</v>
          </cell>
          <cell r="F16">
            <v>20.625641999999999</v>
          </cell>
          <cell r="G16">
            <v>26.133234999999999</v>
          </cell>
          <cell r="H16">
            <v>22.898720999999998</v>
          </cell>
          <cell r="I16">
            <v>21.860016000000002</v>
          </cell>
          <cell r="J16">
            <v>22.533047</v>
          </cell>
          <cell r="K16">
            <v>21.712610999999999</v>
          </cell>
          <cell r="O16">
            <v>229.88255900000004</v>
          </cell>
          <cell r="S16">
            <v>-4.666666666666667</v>
          </cell>
          <cell r="T16">
            <v>-4.666666666666667</v>
          </cell>
          <cell r="U16">
            <v>-4.666666666666667</v>
          </cell>
          <cell r="V16">
            <v>-4.666666666666667</v>
          </cell>
          <cell r="W16">
            <v>-4.666666666666667</v>
          </cell>
          <cell r="X16">
            <v>-4.666666666666667</v>
          </cell>
          <cell r="Y16">
            <v>-4.666666666666667</v>
          </cell>
          <cell r="Z16">
            <v>-4.666666666666667</v>
          </cell>
          <cell r="AA16">
            <v>-4.666666666666667</v>
          </cell>
          <cell r="AB16">
            <v>-4.666666666666667</v>
          </cell>
          <cell r="AC16">
            <v>-4.666666666666667</v>
          </cell>
          <cell r="AD16">
            <v>-4.666666666666667</v>
          </cell>
          <cell r="AE16">
            <v>-55.999999999999993</v>
          </cell>
          <cell r="AF16">
            <v>-56</v>
          </cell>
          <cell r="AG16" t="str">
            <v>Accrued PBOPs</v>
          </cell>
          <cell r="AI16">
            <v>-7.5</v>
          </cell>
          <cell r="AJ16">
            <v>-7.5</v>
          </cell>
          <cell r="AK16">
            <v>-7.5</v>
          </cell>
          <cell r="AL16">
            <v>-7.5</v>
          </cell>
          <cell r="AM16">
            <v>-7.5</v>
          </cell>
          <cell r="AN16">
            <v>-7.5</v>
          </cell>
          <cell r="AO16">
            <v>-7.5</v>
          </cell>
          <cell r="AP16">
            <v>-7.5</v>
          </cell>
          <cell r="AQ16">
            <v>-7.5</v>
          </cell>
          <cell r="AR16">
            <v>-7.5</v>
          </cell>
          <cell r="AS16">
            <v>-7.5</v>
          </cell>
          <cell r="AT16">
            <v>-7.5</v>
          </cell>
          <cell r="AU16">
            <v>-90</v>
          </cell>
          <cell r="AV16">
            <v>-90</v>
          </cell>
          <cell r="AW16" t="str">
            <v>Accrued PBOPs</v>
          </cell>
          <cell r="AY16">
            <v>-7.5</v>
          </cell>
          <cell r="AZ16">
            <v>-7.5</v>
          </cell>
          <cell r="BA16">
            <v>-7.5</v>
          </cell>
          <cell r="BB16">
            <v>-7.5</v>
          </cell>
          <cell r="BC16">
            <v>-7.5</v>
          </cell>
          <cell r="BD16">
            <v>-7.5</v>
          </cell>
          <cell r="BE16">
            <v>-7.5</v>
          </cell>
          <cell r="BF16">
            <v>-7.5</v>
          </cell>
          <cell r="BG16">
            <v>-7.5</v>
          </cell>
          <cell r="BH16">
            <v>-7.5</v>
          </cell>
          <cell r="BI16">
            <v>-7.5</v>
          </cell>
          <cell r="BJ16">
            <v>-7.5</v>
          </cell>
          <cell r="BK16">
            <v>-90</v>
          </cell>
          <cell r="BL16">
            <v>-90</v>
          </cell>
          <cell r="BM16" t="str">
            <v>Accrued PBOPs</v>
          </cell>
          <cell r="BO16">
            <v>-7.5</v>
          </cell>
          <cell r="BP16">
            <v>-7.5</v>
          </cell>
          <cell r="BQ16">
            <v>-7.5</v>
          </cell>
          <cell r="BR16">
            <v>-7.5</v>
          </cell>
          <cell r="BS16">
            <v>-7.5</v>
          </cell>
          <cell r="BT16">
            <v>-7.5</v>
          </cell>
          <cell r="BU16">
            <v>-7.5</v>
          </cell>
          <cell r="BV16">
            <v>-7.5</v>
          </cell>
          <cell r="BW16">
            <v>-7.5</v>
          </cell>
          <cell r="BX16">
            <v>-7.5</v>
          </cell>
          <cell r="BY16">
            <v>-7.5</v>
          </cell>
          <cell r="BZ16">
            <v>-7.5</v>
          </cell>
          <cell r="CA16">
            <v>-90</v>
          </cell>
          <cell r="CB16">
            <v>-90</v>
          </cell>
          <cell r="CC16" t="str">
            <v>Accrued PBOPs</v>
          </cell>
        </row>
        <row r="17">
          <cell r="A17">
            <v>15</v>
          </cell>
          <cell r="B17" t="str">
            <v>All other O&amp;M and A&amp;G</v>
          </cell>
          <cell r="L17">
            <v>136.08837136031087</v>
          </cell>
          <cell r="M17">
            <v>132.99393824819361</v>
          </cell>
          <cell r="N17">
            <v>156.3811614662074</v>
          </cell>
          <cell r="O17">
            <v>425.46347107471189</v>
          </cell>
          <cell r="S17">
            <v>-170.89334185217061</v>
          </cell>
          <cell r="T17">
            <v>-127.83808987231194</v>
          </cell>
          <cell r="U17">
            <v>-132.9646202485979</v>
          </cell>
          <cell r="V17">
            <v>-121.47752196868335</v>
          </cell>
          <cell r="W17">
            <v>-127.9192559546388</v>
          </cell>
          <cell r="X17">
            <v>-130.15051943338455</v>
          </cell>
          <cell r="Y17">
            <v>-129.75358691356587</v>
          </cell>
          <cell r="Z17">
            <v>-134.85932380917257</v>
          </cell>
          <cell r="AA17">
            <v>-141.56669962236052</v>
          </cell>
          <cell r="AB17">
            <v>-131.35089642530573</v>
          </cell>
          <cell r="AC17">
            <v>-128.16776082086824</v>
          </cell>
          <cell r="AD17">
            <v>-152.22538307894001</v>
          </cell>
          <cell r="AE17">
            <v>-1629.1670000000004</v>
          </cell>
          <cell r="AF17">
            <v>-1629.1670000000001</v>
          </cell>
          <cell r="AG17" t="str">
            <v>All Other</v>
          </cell>
          <cell r="AI17">
            <v>-169.25769622498757</v>
          </cell>
          <cell r="AJ17">
            <v>-126.61453247434171</v>
          </cell>
          <cell r="AK17">
            <v>-131.69199606486694</v>
          </cell>
          <cell r="AL17">
            <v>-120.31484251344169</v>
          </cell>
          <cell r="AM17">
            <v>-126.69492170400599</v>
          </cell>
          <cell r="AN17">
            <v>-128.90482942767932</v>
          </cell>
          <cell r="AO17">
            <v>-128.51169600812571</v>
          </cell>
          <cell r="AP17">
            <v>-133.56856513547217</v>
          </cell>
          <cell r="AQ17">
            <v>-140.2117436557767</v>
          </cell>
          <cell r="AR17">
            <v>-130.09371743263046</v>
          </cell>
          <cell r="AS17">
            <v>-126.94104809314922</v>
          </cell>
          <cell r="AT17">
            <v>-150.76841126552253</v>
          </cell>
          <cell r="AU17">
            <v>-1613.5739999999998</v>
          </cell>
          <cell r="AV17">
            <v>-1613.5740000000001</v>
          </cell>
          <cell r="AW17" t="str">
            <v>All Other</v>
          </cell>
          <cell r="AY17">
            <v>-171.30442985402595</v>
          </cell>
          <cell r="AZ17">
            <v>-128.14560744062112</v>
          </cell>
          <cell r="BA17">
            <v>-133.2844698077617</v>
          </cell>
          <cell r="BB17">
            <v>-121.76973903949025</v>
          </cell>
          <cell r="BC17">
            <v>-128.22696876989113</v>
          </cell>
          <cell r="BD17">
            <v>-130.46359960604912</v>
          </cell>
          <cell r="BE17">
            <v>-130.06571225560523</v>
          </cell>
          <cell r="BF17">
            <v>-135.1837311228538</v>
          </cell>
          <cell r="BG17">
            <v>-141.90724168822609</v>
          </cell>
          <cell r="BH17">
            <v>-131.66686413339875</v>
          </cell>
          <cell r="BI17">
            <v>-128.47607142049182</v>
          </cell>
          <cell r="BJ17">
            <v>-152.591564861585</v>
          </cell>
          <cell r="BK17">
            <v>-1633.086</v>
          </cell>
          <cell r="BL17">
            <v>-1633.086</v>
          </cell>
          <cell r="BM17" t="str">
            <v>All Other</v>
          </cell>
          <cell r="BO17">
            <v>-175.45989073524547</v>
          </cell>
          <cell r="BP17">
            <v>-131.254132183813</v>
          </cell>
          <cell r="BQ17">
            <v>-136.51765181497657</v>
          </cell>
          <cell r="BR17">
            <v>-124.72359952941511</v>
          </cell>
          <cell r="BS17">
            <v>-131.33746715627083</v>
          </cell>
          <cell r="BT17">
            <v>-133.62835363516555</v>
          </cell>
          <cell r="BU17">
            <v>-133.22081443087697</v>
          </cell>
          <cell r="BV17">
            <v>-138.46298494563587</v>
          </cell>
          <cell r="BW17">
            <v>-145.34959278270557</v>
          </cell>
          <cell r="BX17">
            <v>-134.86080665855945</v>
          </cell>
          <cell r="BY17">
            <v>-131.59261247792713</v>
          </cell>
          <cell r="BZ17">
            <v>-156.2930936494086</v>
          </cell>
          <cell r="CA17">
            <v>-1672.701</v>
          </cell>
          <cell r="CB17">
            <v>-1672.7010000000002</v>
          </cell>
          <cell r="CC17" t="str">
            <v>All Other</v>
          </cell>
        </row>
        <row r="18">
          <cell r="A18">
            <v>16</v>
          </cell>
          <cell r="B18" t="str">
            <v>Total Operation and Maintenance</v>
          </cell>
          <cell r="C18">
            <v>-161.81143400000002</v>
          </cell>
          <cell r="D18">
            <v>-126.42844600000001</v>
          </cell>
          <cell r="E18">
            <v>-125.20019199999999</v>
          </cell>
          <cell r="F18">
            <v>-98.940223000000003</v>
          </cell>
          <cell r="G18">
            <v>-158.62922099999997</v>
          </cell>
          <cell r="H18">
            <v>-156.25270699999999</v>
          </cell>
          <cell r="I18">
            <v>-123.269218</v>
          </cell>
          <cell r="J18">
            <v>-146.21345400000001</v>
          </cell>
          <cell r="K18">
            <v>-147.687929</v>
          </cell>
          <cell r="L18">
            <v>-136.08837136031087</v>
          </cell>
          <cell r="M18">
            <v>-132.99393824819361</v>
          </cell>
          <cell r="N18">
            <v>-156.3811614662074</v>
          </cell>
          <cell r="O18">
            <v>-1669.8962950747118</v>
          </cell>
          <cell r="S18">
            <v>178.89334185217061</v>
          </cell>
          <cell r="T18">
            <v>135.83808987231194</v>
          </cell>
          <cell r="U18">
            <v>140.9646202485979</v>
          </cell>
          <cell r="V18">
            <v>133.92196641312779</v>
          </cell>
          <cell r="W18">
            <v>140.36370039908326</v>
          </cell>
          <cell r="X18">
            <v>142.594963877829</v>
          </cell>
          <cell r="Y18">
            <v>142.19803135801033</v>
          </cell>
          <cell r="Z18">
            <v>147.30376825361702</v>
          </cell>
          <cell r="AA18">
            <v>154.01114406680497</v>
          </cell>
          <cell r="AB18">
            <v>143.79534086975019</v>
          </cell>
          <cell r="AC18">
            <v>140.6122052653127</v>
          </cell>
          <cell r="AD18">
            <v>164.66982752338447</v>
          </cell>
          <cell r="AE18">
            <v>1765.1669999999999</v>
          </cell>
          <cell r="AF18">
            <v>-1765.1670000000001</v>
          </cell>
          <cell r="AI18">
            <v>183.42436289165423</v>
          </cell>
          <cell r="AJ18">
            <v>140.78119914100839</v>
          </cell>
          <cell r="AK18">
            <v>145.8586627315336</v>
          </cell>
          <cell r="AL18">
            <v>134.48150918010836</v>
          </cell>
          <cell r="AM18">
            <v>140.86158837067265</v>
          </cell>
          <cell r="AN18">
            <v>143.07149609434597</v>
          </cell>
          <cell r="AO18">
            <v>142.67836267479237</v>
          </cell>
          <cell r="AP18">
            <v>147.73523180213883</v>
          </cell>
          <cell r="AQ18">
            <v>154.37841032244336</v>
          </cell>
          <cell r="AR18">
            <v>144.26038409929711</v>
          </cell>
          <cell r="AS18">
            <v>141.10771475981588</v>
          </cell>
          <cell r="AT18">
            <v>164.93507793218919</v>
          </cell>
          <cell r="AU18">
            <v>1783.5740000000001</v>
          </cell>
          <cell r="AV18">
            <v>-1783.5740000000001</v>
          </cell>
          <cell r="AY18">
            <v>182.55442985402595</v>
          </cell>
          <cell r="AZ18">
            <v>139.39560744062112</v>
          </cell>
          <cell r="BA18">
            <v>144.5344698077617</v>
          </cell>
          <cell r="BB18">
            <v>133.01973903949025</v>
          </cell>
          <cell r="BC18">
            <v>139.47696876989113</v>
          </cell>
          <cell r="BD18">
            <v>141.71359960604912</v>
          </cell>
          <cell r="BE18">
            <v>141.31571225560523</v>
          </cell>
          <cell r="BF18">
            <v>146.4337311228538</v>
          </cell>
          <cell r="BG18">
            <v>153.15724168822609</v>
          </cell>
          <cell r="BH18">
            <v>142.91686413339875</v>
          </cell>
          <cell r="BI18">
            <v>139.72607142049182</v>
          </cell>
          <cell r="BJ18">
            <v>163.841564861585</v>
          </cell>
          <cell r="BK18">
            <v>1768.086</v>
          </cell>
          <cell r="BL18">
            <v>-1768.086</v>
          </cell>
          <cell r="BO18">
            <v>186.70989073524547</v>
          </cell>
          <cell r="BP18">
            <v>142.504132183813</v>
          </cell>
          <cell r="BQ18">
            <v>147.76765181497657</v>
          </cell>
          <cell r="BR18">
            <v>135.97359952941511</v>
          </cell>
          <cell r="BS18">
            <v>142.58746715627083</v>
          </cell>
          <cell r="BT18">
            <v>144.87835363516555</v>
          </cell>
          <cell r="BU18">
            <v>144.47081443087697</v>
          </cell>
          <cell r="BV18">
            <v>149.71298494563587</v>
          </cell>
          <cell r="BW18">
            <v>156.59959278270557</v>
          </cell>
          <cell r="BX18">
            <v>146.11080665855945</v>
          </cell>
          <cell r="BY18">
            <v>142.84261247792713</v>
          </cell>
          <cell r="BZ18">
            <v>167.5430936494086</v>
          </cell>
          <cell r="CA18">
            <v>1807.701</v>
          </cell>
          <cell r="CB18">
            <v>-1807.7010000000002</v>
          </cell>
        </row>
        <row r="19">
          <cell r="A19">
            <v>17</v>
          </cell>
        </row>
        <row r="20">
          <cell r="A20">
            <v>18</v>
          </cell>
          <cell r="B20" t="str">
            <v>Cash Basis</v>
          </cell>
          <cell r="C20">
            <v>36892</v>
          </cell>
          <cell r="D20">
            <v>36923</v>
          </cell>
          <cell r="E20">
            <v>36951</v>
          </cell>
          <cell r="F20">
            <v>36982</v>
          </cell>
          <cell r="G20">
            <v>37012</v>
          </cell>
          <cell r="H20">
            <v>37043</v>
          </cell>
          <cell r="I20">
            <v>37073</v>
          </cell>
          <cell r="J20">
            <v>37104</v>
          </cell>
          <cell r="K20">
            <v>37135</v>
          </cell>
          <cell r="L20">
            <v>37165</v>
          </cell>
          <cell r="M20">
            <v>37196</v>
          </cell>
          <cell r="N20">
            <v>37226</v>
          </cell>
          <cell r="O20" t="str">
            <v>Total 2002</v>
          </cell>
          <cell r="S20">
            <v>37257</v>
          </cell>
          <cell r="T20">
            <v>37288</v>
          </cell>
          <cell r="U20">
            <v>37316</v>
          </cell>
          <cell r="V20">
            <v>37347</v>
          </cell>
          <cell r="W20">
            <v>37377</v>
          </cell>
          <cell r="X20">
            <v>37408</v>
          </cell>
          <cell r="Y20">
            <v>37438</v>
          </cell>
          <cell r="Z20">
            <v>37469</v>
          </cell>
          <cell r="AA20">
            <v>37500</v>
          </cell>
          <cell r="AB20">
            <v>37530</v>
          </cell>
          <cell r="AC20">
            <v>37561</v>
          </cell>
          <cell r="AD20">
            <v>37591</v>
          </cell>
          <cell r="AE20" t="str">
            <v>Total 2002</v>
          </cell>
          <cell r="AI20">
            <v>37622</v>
          </cell>
          <cell r="AJ20">
            <v>37653</v>
          </cell>
          <cell r="AK20">
            <v>37681</v>
          </cell>
          <cell r="AL20">
            <v>37712</v>
          </cell>
          <cell r="AM20">
            <v>37742</v>
          </cell>
          <cell r="AN20">
            <v>37773</v>
          </cell>
          <cell r="AO20">
            <v>37803</v>
          </cell>
          <cell r="AP20">
            <v>37834</v>
          </cell>
          <cell r="AQ20">
            <v>37865</v>
          </cell>
          <cell r="AR20">
            <v>37895</v>
          </cell>
          <cell r="AS20">
            <v>37926</v>
          </cell>
          <cell r="AT20">
            <v>37956</v>
          </cell>
          <cell r="AU20" t="str">
            <v>Total 2003</v>
          </cell>
          <cell r="AY20">
            <v>37987</v>
          </cell>
          <cell r="AZ20">
            <v>38018</v>
          </cell>
          <cell r="BA20">
            <v>38047</v>
          </cell>
          <cell r="BB20">
            <v>38078</v>
          </cell>
          <cell r="BC20">
            <v>38108</v>
          </cell>
          <cell r="BD20">
            <v>38139</v>
          </cell>
          <cell r="BE20">
            <v>38169</v>
          </cell>
          <cell r="BF20">
            <v>38200</v>
          </cell>
          <cell r="BG20">
            <v>38231</v>
          </cell>
          <cell r="BH20">
            <v>38261</v>
          </cell>
          <cell r="BI20">
            <v>38292</v>
          </cell>
          <cell r="BJ20">
            <v>38322</v>
          </cell>
          <cell r="BK20" t="str">
            <v>Total 2004</v>
          </cell>
          <cell r="BO20">
            <v>38353</v>
          </cell>
          <cell r="BP20">
            <v>38384</v>
          </cell>
          <cell r="BQ20">
            <v>38412</v>
          </cell>
          <cell r="BR20">
            <v>38443</v>
          </cell>
          <cell r="BS20">
            <v>38473</v>
          </cell>
          <cell r="BT20">
            <v>38504</v>
          </cell>
          <cell r="BU20">
            <v>38534</v>
          </cell>
          <cell r="BV20">
            <v>38565</v>
          </cell>
          <cell r="BW20">
            <v>38596</v>
          </cell>
          <cell r="BX20">
            <v>38626</v>
          </cell>
          <cell r="BY20">
            <v>38657</v>
          </cell>
          <cell r="BZ20">
            <v>38687</v>
          </cell>
          <cell r="CA20" t="str">
            <v>Total 2005</v>
          </cell>
        </row>
        <row r="21">
          <cell r="A21">
            <v>19</v>
          </cell>
          <cell r="B21" t="str">
            <v>Other O&amp;M and A&amp;G [1]</v>
          </cell>
          <cell r="C21">
            <v>8.2307817033999933E-2</v>
          </cell>
          <cell r="D21">
            <v>6.6333299111288532E-2</v>
          </cell>
          <cell r="E21">
            <v>0.11729532980538963</v>
          </cell>
          <cell r="F21">
            <v>0.10415027443094443</v>
          </cell>
          <cell r="G21">
            <v>7.5512891303707211E-2</v>
          </cell>
          <cell r="H21">
            <v>7.4337221283009111E-2</v>
          </cell>
          <cell r="I21">
            <v>7.2519119315409455E-2</v>
          </cell>
          <cell r="J21">
            <v>7.6555914685614318E-2</v>
          </cell>
          <cell r="K21">
            <v>7.6762030736658798E-2</v>
          </cell>
          <cell r="L21">
            <v>7.0317000072166E-2</v>
          </cell>
          <cell r="M21">
            <v>6.8623375397774231E-2</v>
          </cell>
          <cell r="N21">
            <v>0.11528572682403834</v>
          </cell>
          <cell r="O21">
            <v>0.99999999999999989</v>
          </cell>
          <cell r="P21">
            <v>1479.768</v>
          </cell>
          <cell r="Q21" t="str">
            <v>O&amp;M and A&amp;G/Cust. Acct</v>
          </cell>
          <cell r="S21">
            <v>8.2307817033999933E-2</v>
          </cell>
          <cell r="T21">
            <v>6.6333299111288532E-2</v>
          </cell>
          <cell r="U21">
            <v>0.11729532980538963</v>
          </cell>
          <cell r="V21">
            <v>0.10415027443094443</v>
          </cell>
          <cell r="W21">
            <v>7.5512891303707211E-2</v>
          </cell>
          <cell r="X21">
            <v>7.4337221283009111E-2</v>
          </cell>
          <cell r="Y21">
            <v>7.2519119315409455E-2</v>
          </cell>
          <cell r="Z21">
            <v>7.6555914685614318E-2</v>
          </cell>
          <cell r="AA21">
            <v>7.6762030736658798E-2</v>
          </cell>
          <cell r="AB21">
            <v>7.0317000072166E-2</v>
          </cell>
          <cell r="AC21">
            <v>6.8623375397774231E-2</v>
          </cell>
          <cell r="AD21">
            <v>0.11528572682403834</v>
          </cell>
          <cell r="AE21">
            <v>0.99999999999999989</v>
          </cell>
          <cell r="AF21">
            <v>1658.7820000000002</v>
          </cell>
          <cell r="AG21" t="str">
            <v>O&amp;M and A&amp;G/Cust. Acct</v>
          </cell>
          <cell r="AI21">
            <v>8.2307817033999933E-2</v>
          </cell>
          <cell r="AJ21">
            <v>6.6333299111288532E-2</v>
          </cell>
          <cell r="AK21">
            <v>0.11729532980538963</v>
          </cell>
          <cell r="AL21">
            <v>0.10415027443094443</v>
          </cell>
          <cell r="AM21">
            <v>7.5512891303707211E-2</v>
          </cell>
          <cell r="AN21">
            <v>7.4337221283009111E-2</v>
          </cell>
          <cell r="AO21">
            <v>7.2519119315409455E-2</v>
          </cell>
          <cell r="AP21">
            <v>7.6555914685614318E-2</v>
          </cell>
          <cell r="AQ21">
            <v>7.6762030736658798E-2</v>
          </cell>
          <cell r="AR21">
            <v>7.0317000072166E-2</v>
          </cell>
          <cell r="AS21">
            <v>6.8623375397774231E-2</v>
          </cell>
          <cell r="AT21">
            <v>0.11528572682403834</v>
          </cell>
          <cell r="AU21">
            <v>0.99999999999999989</v>
          </cell>
          <cell r="AV21">
            <v>1677.8150000000001</v>
          </cell>
          <cell r="AW21" t="str">
            <v>O&amp;M and A&amp;G/Cust. Acct</v>
          </cell>
          <cell r="AY21">
            <v>8.2307817033999933E-2</v>
          </cell>
          <cell r="AZ21">
            <v>6.6333299111288532E-2</v>
          </cell>
          <cell r="BA21">
            <v>0.11729532980538963</v>
          </cell>
          <cell r="BB21">
            <v>0.10415027443094443</v>
          </cell>
          <cell r="BC21">
            <v>7.5512891303707211E-2</v>
          </cell>
          <cell r="BD21">
            <v>7.4337221283009111E-2</v>
          </cell>
          <cell r="BE21">
            <v>7.2519119315409455E-2</v>
          </cell>
          <cell r="BF21">
            <v>7.6555914685614318E-2</v>
          </cell>
          <cell r="BG21">
            <v>7.6762030736658798E-2</v>
          </cell>
          <cell r="BH21">
            <v>7.0317000072166E-2</v>
          </cell>
          <cell r="BI21">
            <v>6.8623375397774231E-2</v>
          </cell>
          <cell r="BJ21">
            <v>0.11528572682403834</v>
          </cell>
          <cell r="BK21">
            <v>0.99999999999999989</v>
          </cell>
          <cell r="BL21">
            <v>1672.7190000000001</v>
          </cell>
          <cell r="BM21" t="str">
            <v>O&amp;M and A&amp;G/Cust. Acct</v>
          </cell>
          <cell r="BO21">
            <v>8.2307817033999933E-2</v>
          </cell>
          <cell r="BP21">
            <v>6.6333299111288532E-2</v>
          </cell>
          <cell r="BQ21">
            <v>0.11729532980538963</v>
          </cell>
          <cell r="BR21">
            <v>0.10415027443094443</v>
          </cell>
          <cell r="BS21">
            <v>7.5512891303707211E-2</v>
          </cell>
          <cell r="BT21">
            <v>7.4337221283009111E-2</v>
          </cell>
          <cell r="BU21">
            <v>7.2519119315409455E-2</v>
          </cell>
          <cell r="BV21">
            <v>7.6555914685614318E-2</v>
          </cell>
          <cell r="BW21">
            <v>7.6762030736658798E-2</v>
          </cell>
          <cell r="BX21">
            <v>7.0317000072166E-2</v>
          </cell>
          <cell r="BY21">
            <v>6.8623375397774231E-2</v>
          </cell>
          <cell r="BZ21">
            <v>0.11528572682403834</v>
          </cell>
          <cell r="CA21">
            <v>0.99999999999999989</v>
          </cell>
          <cell r="CB21">
            <v>1716.1930000000002</v>
          </cell>
          <cell r="CC21" t="str">
            <v>O&amp;M and A&amp;G/Cust. Acct</v>
          </cell>
        </row>
        <row r="22">
          <cell r="A22">
            <v>20</v>
          </cell>
          <cell r="B22" t="str">
            <v>Partial Serv Provider [1]</v>
          </cell>
          <cell r="C22">
            <v>8.3457213827672239E-2</v>
          </cell>
          <cell r="D22">
            <v>7.514417163585066E-2</v>
          </cell>
          <cell r="E22">
            <v>8.4150101638372679E-2</v>
          </cell>
          <cell r="F22">
            <v>8.4785349671134963E-2</v>
          </cell>
          <cell r="G22">
            <v>8.0204192331480559E-2</v>
          </cell>
          <cell r="H22">
            <v>8.2560761965998208E-2</v>
          </cell>
          <cell r="I22">
            <v>9.2185295963943814E-2</v>
          </cell>
          <cell r="J22">
            <v>8.8259501696262566E-2</v>
          </cell>
          <cell r="K22">
            <v>7.9000990679353678E-2</v>
          </cell>
          <cell r="L22">
            <v>8.7314382888170769E-2</v>
          </cell>
          <cell r="M22">
            <v>7.7766878151310573E-2</v>
          </cell>
          <cell r="N22">
            <v>8.5171159550449266E-2</v>
          </cell>
          <cell r="O22">
            <v>1</v>
          </cell>
          <cell r="P22">
            <v>-910</v>
          </cell>
          <cell r="Q22" t="str">
            <v>Payroll ($35/period, Mar &amp; Aug 3 pay per.)</v>
          </cell>
          <cell r="S22">
            <v>8.3457213827672239E-2</v>
          </cell>
          <cell r="T22">
            <v>7.514417163585066E-2</v>
          </cell>
          <cell r="U22">
            <v>8.4150101638372679E-2</v>
          </cell>
          <cell r="V22">
            <v>8.4785349671134963E-2</v>
          </cell>
          <cell r="W22">
            <v>8.0204192331480559E-2</v>
          </cell>
          <cell r="X22">
            <v>8.2560761965998208E-2</v>
          </cell>
          <cell r="Y22">
            <v>9.2185295963943814E-2</v>
          </cell>
          <cell r="Z22">
            <v>8.8259501696262566E-2</v>
          </cell>
          <cell r="AA22">
            <v>7.9000990679353678E-2</v>
          </cell>
          <cell r="AB22">
            <v>8.7314382888170769E-2</v>
          </cell>
          <cell r="AC22">
            <v>7.7766878151310573E-2</v>
          </cell>
          <cell r="AD22">
            <v>8.5171159550449266E-2</v>
          </cell>
          <cell r="AE22">
            <v>1</v>
          </cell>
          <cell r="AF22">
            <v>-910</v>
          </cell>
          <cell r="AG22" t="str">
            <v>Payroll ($35/period, Mar &amp; Aug 3 pay per.)</v>
          </cell>
          <cell r="AI22">
            <v>8.3457213827672239E-2</v>
          </cell>
          <cell r="AJ22">
            <v>7.514417163585066E-2</v>
          </cell>
          <cell r="AK22">
            <v>8.4150101638372679E-2</v>
          </cell>
          <cell r="AL22">
            <v>8.4785349671134963E-2</v>
          </cell>
          <cell r="AM22">
            <v>8.0204192331480559E-2</v>
          </cell>
          <cell r="AN22">
            <v>8.2560761965998208E-2</v>
          </cell>
          <cell r="AO22">
            <v>9.2185295963943814E-2</v>
          </cell>
          <cell r="AP22">
            <v>8.8259501696262566E-2</v>
          </cell>
          <cell r="AQ22">
            <v>7.9000990679353678E-2</v>
          </cell>
          <cell r="AR22">
            <v>8.7314382888170769E-2</v>
          </cell>
          <cell r="AS22">
            <v>7.7766878151310573E-2</v>
          </cell>
          <cell r="AT22">
            <v>8.5171159550449266E-2</v>
          </cell>
          <cell r="AU22">
            <v>1</v>
          </cell>
          <cell r="AV22">
            <v>-910</v>
          </cell>
          <cell r="AW22" t="str">
            <v>Payroll ($35/period, Mar &amp; Aug 3 pay per.)</v>
          </cell>
          <cell r="AY22">
            <v>8.3457213827672239E-2</v>
          </cell>
          <cell r="AZ22">
            <v>7.514417163585066E-2</v>
          </cell>
          <cell r="BA22">
            <v>8.4150101638372679E-2</v>
          </cell>
          <cell r="BB22">
            <v>8.4785349671134963E-2</v>
          </cell>
          <cell r="BC22">
            <v>8.0204192331480559E-2</v>
          </cell>
          <cell r="BD22">
            <v>8.2560761965998208E-2</v>
          </cell>
          <cell r="BE22">
            <v>9.2185295963943814E-2</v>
          </cell>
          <cell r="BF22">
            <v>8.8259501696262566E-2</v>
          </cell>
          <cell r="BG22">
            <v>7.9000990679353678E-2</v>
          </cell>
          <cell r="BH22">
            <v>8.7314382888170769E-2</v>
          </cell>
          <cell r="BI22">
            <v>7.7766878151310573E-2</v>
          </cell>
          <cell r="BJ22">
            <v>8.5171159550449266E-2</v>
          </cell>
          <cell r="BK22">
            <v>1</v>
          </cell>
          <cell r="BL22">
            <v>-910</v>
          </cell>
          <cell r="BM22" t="str">
            <v>Payroll ($35/period, Mar &amp; Aug 3 pay per.)</v>
          </cell>
          <cell r="BO22">
            <v>8.3457213827672239E-2</v>
          </cell>
          <cell r="BP22">
            <v>7.514417163585066E-2</v>
          </cell>
          <cell r="BQ22">
            <v>8.4150101638372679E-2</v>
          </cell>
          <cell r="BR22">
            <v>8.4785349671134963E-2</v>
          </cell>
          <cell r="BS22">
            <v>8.0204192331480559E-2</v>
          </cell>
          <cell r="BT22">
            <v>8.2560761965998208E-2</v>
          </cell>
          <cell r="BU22">
            <v>9.2185295963943814E-2</v>
          </cell>
          <cell r="BV22">
            <v>8.8259501696262566E-2</v>
          </cell>
          <cell r="BW22">
            <v>7.9000990679353678E-2</v>
          </cell>
          <cell r="BX22">
            <v>8.7314382888170769E-2</v>
          </cell>
          <cell r="BY22">
            <v>7.7766878151310573E-2</v>
          </cell>
          <cell r="BZ22">
            <v>8.5171159550449266E-2</v>
          </cell>
          <cell r="CA22">
            <v>1</v>
          </cell>
          <cell r="CB22">
            <v>-910</v>
          </cell>
          <cell r="CC22" t="str">
            <v>Payroll ($35/period, Mar &amp; Aug 3 pay per.)</v>
          </cell>
        </row>
        <row r="23">
          <cell r="A23">
            <v>21</v>
          </cell>
          <cell r="B23" t="str">
            <v>Avg</v>
          </cell>
          <cell r="C23">
            <v>8.2882515430836079E-2</v>
          </cell>
          <cell r="D23">
            <v>7.0738735373569589E-2</v>
          </cell>
          <cell r="E23">
            <v>0.10072271572188116</v>
          </cell>
          <cell r="F23">
            <v>9.4467812051039698E-2</v>
          </cell>
          <cell r="G23">
            <v>7.7858541817593885E-2</v>
          </cell>
          <cell r="H23">
            <v>7.8448991624503667E-2</v>
          </cell>
          <cell r="I23">
            <v>8.2352207639676628E-2</v>
          </cell>
          <cell r="J23">
            <v>8.2407708190938442E-2</v>
          </cell>
          <cell r="K23">
            <v>7.7881510708006238E-2</v>
          </cell>
          <cell r="L23">
            <v>7.8815691480168384E-2</v>
          </cell>
          <cell r="M23">
            <v>7.3195126774542402E-2</v>
          </cell>
          <cell r="N23">
            <v>0.1002284431872438</v>
          </cell>
          <cell r="O23">
            <v>1</v>
          </cell>
          <cell r="P23">
            <v>-90</v>
          </cell>
          <cell r="Q23" t="str">
            <v>PBOPs (Dec)</v>
          </cell>
          <cell r="S23">
            <v>8.2882515430836079E-2</v>
          </cell>
          <cell r="T23">
            <v>7.0738735373569589E-2</v>
          </cell>
          <cell r="U23">
            <v>0.10072271572188116</v>
          </cell>
          <cell r="V23">
            <v>9.4467812051039698E-2</v>
          </cell>
          <cell r="W23">
            <v>7.7858541817593885E-2</v>
          </cell>
          <cell r="X23">
            <v>7.8448991624503667E-2</v>
          </cell>
          <cell r="Y23">
            <v>8.2352207639676628E-2</v>
          </cell>
          <cell r="Z23">
            <v>8.2407708190938442E-2</v>
          </cell>
          <cell r="AA23">
            <v>7.7881510708006238E-2</v>
          </cell>
          <cell r="AB23">
            <v>7.8815691480168384E-2</v>
          </cell>
          <cell r="AC23">
            <v>7.3195126774542402E-2</v>
          </cell>
          <cell r="AD23">
            <v>0.1002284431872438</v>
          </cell>
          <cell r="AE23">
            <v>1</v>
          </cell>
          <cell r="AF23">
            <v>-90</v>
          </cell>
          <cell r="AG23" t="str">
            <v>PBOPs (Dec)</v>
          </cell>
          <cell r="AI23">
            <v>8.2882515430836079E-2</v>
          </cell>
          <cell r="AJ23">
            <v>7.0738735373569589E-2</v>
          </cell>
          <cell r="AK23">
            <v>0.10072271572188116</v>
          </cell>
          <cell r="AL23">
            <v>9.4467812051039698E-2</v>
          </cell>
          <cell r="AM23">
            <v>7.7858541817593885E-2</v>
          </cell>
          <cell r="AN23">
            <v>7.8448991624503667E-2</v>
          </cell>
          <cell r="AO23">
            <v>8.2352207639676628E-2</v>
          </cell>
          <cell r="AP23">
            <v>8.2407708190938442E-2</v>
          </cell>
          <cell r="AQ23">
            <v>7.7881510708006238E-2</v>
          </cell>
          <cell r="AR23">
            <v>7.8815691480168384E-2</v>
          </cell>
          <cell r="AS23">
            <v>7.3195126774542402E-2</v>
          </cell>
          <cell r="AT23">
            <v>0.1002284431872438</v>
          </cell>
          <cell r="AU23">
            <v>1</v>
          </cell>
          <cell r="AV23">
            <v>-90</v>
          </cell>
          <cell r="AW23" t="str">
            <v>PBOPs (Dec)</v>
          </cell>
          <cell r="AY23">
            <v>8.2882515430836079E-2</v>
          </cell>
          <cell r="AZ23">
            <v>7.0738735373569589E-2</v>
          </cell>
          <cell r="BA23">
            <v>0.10072271572188116</v>
          </cell>
          <cell r="BB23">
            <v>9.4467812051039698E-2</v>
          </cell>
          <cell r="BC23">
            <v>7.7858541817593885E-2</v>
          </cell>
          <cell r="BD23">
            <v>7.8448991624503667E-2</v>
          </cell>
          <cell r="BE23">
            <v>8.2352207639676628E-2</v>
          </cell>
          <cell r="BF23">
            <v>8.2407708190938442E-2</v>
          </cell>
          <cell r="BG23">
            <v>7.7881510708006238E-2</v>
          </cell>
          <cell r="BH23">
            <v>7.8815691480168384E-2</v>
          </cell>
          <cell r="BI23">
            <v>7.3195126774542402E-2</v>
          </cell>
          <cell r="BJ23">
            <v>0.1002284431872438</v>
          </cell>
          <cell r="BK23">
            <v>1</v>
          </cell>
          <cell r="BL23">
            <v>-90</v>
          </cell>
          <cell r="BM23" t="str">
            <v>PBOPs (Dec)</v>
          </cell>
          <cell r="BO23">
            <v>8.2882515430836079E-2</v>
          </cell>
          <cell r="BP23">
            <v>7.0738735373569589E-2</v>
          </cell>
          <cell r="BQ23">
            <v>0.10072271572188116</v>
          </cell>
          <cell r="BR23">
            <v>9.4467812051039698E-2</v>
          </cell>
          <cell r="BS23">
            <v>7.7858541817593885E-2</v>
          </cell>
          <cell r="BT23">
            <v>7.8448991624503667E-2</v>
          </cell>
          <cell r="BU23">
            <v>8.2352207639676628E-2</v>
          </cell>
          <cell r="BV23">
            <v>8.2407708190938442E-2</v>
          </cell>
          <cell r="BW23">
            <v>7.7881510708006238E-2</v>
          </cell>
          <cell r="BX23">
            <v>7.8815691480168384E-2</v>
          </cell>
          <cell r="BY23">
            <v>7.3195126774542402E-2</v>
          </cell>
          <cell r="BZ23">
            <v>0.1002284431872438</v>
          </cell>
          <cell r="CA23">
            <v>1</v>
          </cell>
          <cell r="CB23">
            <v>-90</v>
          </cell>
          <cell r="CC23" t="str">
            <v>PBOPs (Dec)</v>
          </cell>
        </row>
        <row r="24">
          <cell r="A24">
            <v>22</v>
          </cell>
          <cell r="B24" t="str">
            <v>Capital Expenditure [1]</v>
          </cell>
          <cell r="C24">
            <v>0.04</v>
          </cell>
          <cell r="D24">
            <v>7.0000000000000007E-2</v>
          </cell>
          <cell r="E24">
            <v>0.09</v>
          </cell>
          <cell r="F24">
            <v>0.08</v>
          </cell>
          <cell r="G24">
            <v>7.0000000000000007E-2</v>
          </cell>
          <cell r="H24">
            <v>0.09</v>
          </cell>
          <cell r="I24">
            <v>0.08</v>
          </cell>
          <cell r="J24">
            <v>0.08</v>
          </cell>
          <cell r="K24">
            <v>7.0000000000000007E-2</v>
          </cell>
          <cell r="L24">
            <v>0.08</v>
          </cell>
          <cell r="M24">
            <v>0.09</v>
          </cell>
          <cell r="N24">
            <v>0.16</v>
          </cell>
          <cell r="O24">
            <v>0.99999999999999989</v>
          </cell>
          <cell r="P24">
            <v>-36</v>
          </cell>
          <cell r="Q24" t="str">
            <v>Pension ($9/Quarter)</v>
          </cell>
          <cell r="S24">
            <v>6.4814814814814811E-2</v>
          </cell>
          <cell r="T24">
            <v>7.407407407407407E-2</v>
          </cell>
          <cell r="U24">
            <v>8.5648148148148154E-2</v>
          </cell>
          <cell r="V24">
            <v>9.7222222222222224E-2</v>
          </cell>
          <cell r="W24">
            <v>9.4907407407407413E-2</v>
          </cell>
          <cell r="X24">
            <v>9.1435185185185189E-2</v>
          </cell>
          <cell r="Y24">
            <v>9.1435185185185189E-2</v>
          </cell>
          <cell r="Z24">
            <v>8.4490740740740741E-2</v>
          </cell>
          <cell r="AA24">
            <v>7.8703703703703706E-2</v>
          </cell>
          <cell r="AB24">
            <v>7.6388888888888895E-2</v>
          </cell>
          <cell r="AC24">
            <v>7.6388888888888895E-2</v>
          </cell>
          <cell r="AD24">
            <v>8.4490740740740741E-2</v>
          </cell>
          <cell r="AE24">
            <v>1</v>
          </cell>
          <cell r="AF24">
            <v>-36</v>
          </cell>
          <cell r="AG24" t="str">
            <v>Pension ($9/Quarter)</v>
          </cell>
          <cell r="AI24">
            <v>6.4814814814814811E-2</v>
          </cell>
          <cell r="AJ24">
            <v>7.407407407407407E-2</v>
          </cell>
          <cell r="AK24">
            <v>8.5648148148148154E-2</v>
          </cell>
          <cell r="AL24">
            <v>9.7222222222222224E-2</v>
          </cell>
          <cell r="AM24">
            <v>9.4907407407407413E-2</v>
          </cell>
          <cell r="AN24">
            <v>9.1435185185185189E-2</v>
          </cell>
          <cell r="AO24">
            <v>9.1435185185185189E-2</v>
          </cell>
          <cell r="AP24">
            <v>8.4490740740740741E-2</v>
          </cell>
          <cell r="AQ24">
            <v>7.8703703703703706E-2</v>
          </cell>
          <cell r="AR24">
            <v>7.6388888888888895E-2</v>
          </cell>
          <cell r="AS24">
            <v>7.6388888888888895E-2</v>
          </cell>
          <cell r="AT24">
            <v>8.4490740740740741E-2</v>
          </cell>
          <cell r="AU24">
            <v>1</v>
          </cell>
          <cell r="AV24">
            <v>-36</v>
          </cell>
          <cell r="AW24" t="str">
            <v>Pension ($9/Quarter)</v>
          </cell>
          <cell r="AY24">
            <v>6.4814814814814811E-2</v>
          </cell>
          <cell r="AZ24">
            <v>7.407407407407407E-2</v>
          </cell>
          <cell r="BA24">
            <v>8.5648148148148154E-2</v>
          </cell>
          <cell r="BB24">
            <v>9.7222222222222224E-2</v>
          </cell>
          <cell r="BC24">
            <v>9.4907407407407413E-2</v>
          </cell>
          <cell r="BD24">
            <v>9.1435185185185189E-2</v>
          </cell>
          <cell r="BE24">
            <v>9.1435185185185189E-2</v>
          </cell>
          <cell r="BF24">
            <v>8.4490740740740741E-2</v>
          </cell>
          <cell r="BG24">
            <v>7.8703703703703706E-2</v>
          </cell>
          <cell r="BH24">
            <v>7.6388888888888895E-2</v>
          </cell>
          <cell r="BI24">
            <v>7.6388888888888895E-2</v>
          </cell>
          <cell r="BJ24">
            <v>8.4490740740740741E-2</v>
          </cell>
          <cell r="BK24">
            <v>1</v>
          </cell>
          <cell r="BL24">
            <v>-36</v>
          </cell>
          <cell r="BM24" t="str">
            <v>Pension ($9/Quarter)</v>
          </cell>
          <cell r="BO24">
            <v>6.4814814814814811E-2</v>
          </cell>
          <cell r="BP24">
            <v>7.407407407407407E-2</v>
          </cell>
          <cell r="BQ24">
            <v>8.5648148148148154E-2</v>
          </cell>
          <cell r="BR24">
            <v>9.7222222222222224E-2</v>
          </cell>
          <cell r="BS24">
            <v>9.4907407407407413E-2</v>
          </cell>
          <cell r="BT24">
            <v>9.1435185185185189E-2</v>
          </cell>
          <cell r="BU24">
            <v>9.1435185185185189E-2</v>
          </cell>
          <cell r="BV24">
            <v>8.4490740740740741E-2</v>
          </cell>
          <cell r="BW24">
            <v>7.8703703703703706E-2</v>
          </cell>
          <cell r="BX24">
            <v>7.6388888888888895E-2</v>
          </cell>
          <cell r="BY24">
            <v>7.6388888888888895E-2</v>
          </cell>
          <cell r="BZ24">
            <v>8.4490740740740741E-2</v>
          </cell>
          <cell r="CA24">
            <v>1</v>
          </cell>
          <cell r="CB24">
            <v>-36</v>
          </cell>
          <cell r="CC24" t="str">
            <v>Pension ($9/Quarter)</v>
          </cell>
        </row>
        <row r="25">
          <cell r="A25">
            <v>23</v>
          </cell>
          <cell r="P25">
            <v>-80</v>
          </cell>
          <cell r="Q25" t="str">
            <v>Result Sharing (Mar)</v>
          </cell>
          <cell r="AF25">
            <v>-65</v>
          </cell>
          <cell r="AG25" t="str">
            <v>Result Sharing (April)</v>
          </cell>
          <cell r="AV25">
            <v>-80</v>
          </cell>
          <cell r="AW25" t="str">
            <v>Result Sharing (Mar)</v>
          </cell>
          <cell r="BL25">
            <v>-80</v>
          </cell>
          <cell r="BM25" t="str">
            <v>Result Sharing (Mar)</v>
          </cell>
          <cell r="CB25">
            <v>-60</v>
          </cell>
          <cell r="CC25" t="str">
            <v>Result Sharing (Mar)</v>
          </cell>
        </row>
        <row r="26">
          <cell r="A26">
            <v>24</v>
          </cell>
          <cell r="B26" t="str">
            <v>Other O&amp;M and A&amp;G</v>
          </cell>
          <cell r="C26">
            <v>30.150006873244383</v>
          </cell>
          <cell r="D26">
            <v>25.732488289372665</v>
          </cell>
          <cell r="E26">
            <v>36.639700852717269</v>
          </cell>
          <cell r="F26">
            <v>34.364367054182608</v>
          </cell>
          <cell r="G26">
            <v>28.322446039902495</v>
          </cell>
          <cell r="H26">
            <v>28.537232785262454</v>
          </cell>
          <cell r="I26">
            <v>29.957097868669891</v>
          </cell>
          <cell r="J26">
            <v>29.977287193201299</v>
          </cell>
          <cell r="K26">
            <v>28.330801387230014</v>
          </cell>
          <cell r="L26">
            <v>28.670626458357894</v>
          </cell>
          <cell r="M26">
            <v>26.626044876521743</v>
          </cell>
          <cell r="N26">
            <v>36.459900321337308</v>
          </cell>
          <cell r="O26">
            <v>363.76800000000009</v>
          </cell>
          <cell r="S26">
            <v>46.230375222042625</v>
          </cell>
          <cell r="T26">
            <v>39.456793294140404</v>
          </cell>
          <cell r="U26">
            <v>56.181317820782333</v>
          </cell>
          <cell r="V26">
            <v>52.692445141453042</v>
          </cell>
          <cell r="W26">
            <v>43.428093172101164</v>
          </cell>
          <cell r="X26">
            <v>43.757435446298913</v>
          </cell>
          <cell r="Y26">
            <v>45.934579081674123</v>
          </cell>
          <cell r="Z26">
            <v>45.965536290158042</v>
          </cell>
          <cell r="AA26">
            <v>43.440904805733147</v>
          </cell>
          <cell r="AB26">
            <v>43.961974025191296</v>
          </cell>
          <cell r="AC26">
            <v>40.826924202557819</v>
          </cell>
          <cell r="AD26">
            <v>55.905621497867237</v>
          </cell>
          <cell r="AE26">
            <v>557.78200000000027</v>
          </cell>
          <cell r="AI26">
            <v>46.564640406775176</v>
          </cell>
          <cell r="AJ26">
            <v>39.742082613901999</v>
          </cell>
          <cell r="AK26">
            <v>56.587532533288666</v>
          </cell>
          <cell r="AL26">
            <v>53.07343382745487</v>
          </cell>
          <cell r="AM26">
            <v>43.74209667125151</v>
          </cell>
          <cell r="AN26">
            <v>44.073820229520528</v>
          </cell>
          <cell r="AO26">
            <v>46.266705535084931</v>
          </cell>
          <cell r="AP26">
            <v>46.297886577292083</v>
          </cell>
          <cell r="AQ26">
            <v>43.755000938418526</v>
          </cell>
          <cell r="AR26">
            <v>44.279837708930806</v>
          </cell>
          <cell r="AS26">
            <v>41.122120148839542</v>
          </cell>
          <cell r="AT26">
            <v>56.309842809241381</v>
          </cell>
          <cell r="AU26">
            <v>561.81500000000005</v>
          </cell>
          <cell r="AY26">
            <v>46.142271108139639</v>
          </cell>
          <cell r="AZ26">
            <v>39.381598018438289</v>
          </cell>
          <cell r="BA26">
            <v>56.074249573969958</v>
          </cell>
          <cell r="BB26">
            <v>52.592025857242774</v>
          </cell>
          <cell r="BC26">
            <v>43.345329542149052</v>
          </cell>
          <cell r="BD26">
            <v>43.674044168202059</v>
          </cell>
          <cell r="BE26">
            <v>45.847038684953134</v>
          </cell>
          <cell r="BF26">
            <v>45.877936896351059</v>
          </cell>
          <cell r="BG26">
            <v>43.358116759850532</v>
          </cell>
          <cell r="BH26">
            <v>43.878192945147866</v>
          </cell>
          <cell r="BI26">
            <v>40.749117782796475</v>
          </cell>
          <cell r="BJ26">
            <v>55.799078662759186</v>
          </cell>
          <cell r="BK26">
            <v>556.71899999999994</v>
          </cell>
          <cell r="BO26">
            <v>51.403155892596537</v>
          </cell>
          <cell r="BP26">
            <v>43.871668507540257</v>
          </cell>
          <cell r="BQ26">
            <v>62.46752323170066</v>
          </cell>
          <cell r="BR26">
            <v>58.588275759370482</v>
          </cell>
          <cell r="BS26">
            <v>48.287322625479021</v>
          </cell>
          <cell r="BT26">
            <v>48.653515462575818</v>
          </cell>
          <cell r="BU26">
            <v>51.074262712673985</v>
          </cell>
          <cell r="BV26">
            <v>51.108683766062704</v>
          </cell>
          <cell r="BW26">
            <v>48.301567770530532</v>
          </cell>
          <cell r="BX26">
            <v>48.880940146160086</v>
          </cell>
          <cell r="BY26">
            <v>45.395105259683788</v>
          </cell>
          <cell r="BZ26">
            <v>62.160978865626319</v>
          </cell>
          <cell r="CA26">
            <v>620.19300000000021</v>
          </cell>
        </row>
        <row r="27">
          <cell r="A27">
            <v>25</v>
          </cell>
          <cell r="B27" t="str">
            <v>Payroll</v>
          </cell>
          <cell r="C27">
            <v>70</v>
          </cell>
          <cell r="D27">
            <v>70</v>
          </cell>
          <cell r="E27">
            <v>105</v>
          </cell>
          <cell r="F27">
            <v>70</v>
          </cell>
          <cell r="G27">
            <v>70</v>
          </cell>
          <cell r="H27">
            <v>70</v>
          </cell>
          <cell r="I27">
            <v>70</v>
          </cell>
          <cell r="J27">
            <v>105</v>
          </cell>
          <cell r="K27">
            <v>70</v>
          </cell>
          <cell r="L27">
            <v>70</v>
          </cell>
          <cell r="M27">
            <v>70</v>
          </cell>
          <cell r="N27">
            <v>70</v>
          </cell>
          <cell r="O27">
            <v>910</v>
          </cell>
          <cell r="P27">
            <v>-206</v>
          </cell>
          <cell r="Q27" t="str">
            <v>Total Adjustments</v>
          </cell>
          <cell r="S27">
            <v>70</v>
          </cell>
          <cell r="T27">
            <v>70</v>
          </cell>
          <cell r="U27">
            <v>105</v>
          </cell>
          <cell r="V27">
            <v>70</v>
          </cell>
          <cell r="W27">
            <v>70</v>
          </cell>
          <cell r="X27">
            <v>70</v>
          </cell>
          <cell r="Y27">
            <v>70</v>
          </cell>
          <cell r="Z27">
            <v>105</v>
          </cell>
          <cell r="AA27">
            <v>70</v>
          </cell>
          <cell r="AB27">
            <v>70</v>
          </cell>
          <cell r="AC27">
            <v>70</v>
          </cell>
          <cell r="AD27">
            <v>70</v>
          </cell>
          <cell r="AE27">
            <v>910</v>
          </cell>
          <cell r="AF27">
            <v>-191</v>
          </cell>
          <cell r="AG27" t="str">
            <v>Total Adjustments</v>
          </cell>
          <cell r="AI27">
            <v>70</v>
          </cell>
          <cell r="AJ27">
            <v>70</v>
          </cell>
          <cell r="AK27">
            <v>105</v>
          </cell>
          <cell r="AL27">
            <v>70</v>
          </cell>
          <cell r="AM27">
            <v>70</v>
          </cell>
          <cell r="AN27">
            <v>70</v>
          </cell>
          <cell r="AO27">
            <v>70</v>
          </cell>
          <cell r="AP27">
            <v>105</v>
          </cell>
          <cell r="AQ27">
            <v>70</v>
          </cell>
          <cell r="AR27">
            <v>70</v>
          </cell>
          <cell r="AS27">
            <v>70</v>
          </cell>
          <cell r="AT27">
            <v>70</v>
          </cell>
          <cell r="AU27">
            <v>910</v>
          </cell>
          <cell r="AV27">
            <v>-206</v>
          </cell>
          <cell r="AW27" t="str">
            <v>Total Adjustments</v>
          </cell>
          <cell r="AY27">
            <v>70</v>
          </cell>
          <cell r="AZ27">
            <v>70</v>
          </cell>
          <cell r="BA27">
            <v>105</v>
          </cell>
          <cell r="BB27">
            <v>70</v>
          </cell>
          <cell r="BC27">
            <v>70</v>
          </cell>
          <cell r="BD27">
            <v>70</v>
          </cell>
          <cell r="BE27">
            <v>70</v>
          </cell>
          <cell r="BF27">
            <v>105</v>
          </cell>
          <cell r="BG27">
            <v>70</v>
          </cell>
          <cell r="BH27">
            <v>70</v>
          </cell>
          <cell r="BI27">
            <v>70</v>
          </cell>
          <cell r="BJ27">
            <v>70</v>
          </cell>
          <cell r="BK27">
            <v>910</v>
          </cell>
          <cell r="BL27">
            <v>-206</v>
          </cell>
          <cell r="BM27" t="str">
            <v>Total Adjustments</v>
          </cell>
          <cell r="BO27">
            <v>70</v>
          </cell>
          <cell r="BP27">
            <v>70</v>
          </cell>
          <cell r="BQ27">
            <v>105</v>
          </cell>
          <cell r="BR27">
            <v>70</v>
          </cell>
          <cell r="BS27">
            <v>70</v>
          </cell>
          <cell r="BT27">
            <v>70</v>
          </cell>
          <cell r="BU27">
            <v>70</v>
          </cell>
          <cell r="BV27">
            <v>105</v>
          </cell>
          <cell r="BW27">
            <v>70</v>
          </cell>
          <cell r="BX27">
            <v>70</v>
          </cell>
          <cell r="BY27">
            <v>70</v>
          </cell>
          <cell r="BZ27">
            <v>70</v>
          </cell>
          <cell r="CA27">
            <v>910</v>
          </cell>
          <cell r="CB27">
            <v>-186</v>
          </cell>
          <cell r="CC27" t="str">
            <v>Total Adjustments</v>
          </cell>
        </row>
        <row r="28">
          <cell r="A28">
            <v>26</v>
          </cell>
          <cell r="B28" t="str">
            <v xml:space="preserve">O&amp;M Scheduled Items </v>
          </cell>
          <cell r="E28">
            <v>80</v>
          </cell>
          <cell r="H28">
            <v>0</v>
          </cell>
          <cell r="K28">
            <v>0</v>
          </cell>
          <cell r="N28">
            <v>90</v>
          </cell>
          <cell r="O28">
            <v>170</v>
          </cell>
          <cell r="P28">
            <v>363.76800000000003</v>
          </cell>
          <cell r="Q28" t="str">
            <v>Other O&amp;M and A&amp;G</v>
          </cell>
          <cell r="U28">
            <v>9</v>
          </cell>
          <cell r="V28">
            <v>21.666666666666664</v>
          </cell>
          <cell r="X28">
            <v>52.333333333333329</v>
          </cell>
          <cell r="AA28">
            <v>9</v>
          </cell>
          <cell r="AD28">
            <v>99</v>
          </cell>
          <cell r="AE28">
            <v>191</v>
          </cell>
          <cell r="AF28">
            <v>557.78200000000015</v>
          </cell>
          <cell r="AG28" t="str">
            <v>Other O&amp;M and A&amp;G</v>
          </cell>
          <cell r="AK28">
            <v>89</v>
          </cell>
          <cell r="AN28">
            <v>9</v>
          </cell>
          <cell r="AQ28">
            <v>9</v>
          </cell>
          <cell r="AT28">
            <v>99</v>
          </cell>
          <cell r="AU28">
            <v>206</v>
          </cell>
          <cell r="AV28">
            <v>561.81500000000005</v>
          </cell>
          <cell r="AW28" t="str">
            <v>Other O&amp;M and A&amp;G</v>
          </cell>
          <cell r="BA28">
            <v>89</v>
          </cell>
          <cell r="BD28">
            <v>9</v>
          </cell>
          <cell r="BG28">
            <v>9</v>
          </cell>
          <cell r="BJ28">
            <v>99</v>
          </cell>
          <cell r="BK28">
            <v>206</v>
          </cell>
          <cell r="BL28">
            <v>556.71900000000005</v>
          </cell>
          <cell r="BM28" t="str">
            <v>Other O&amp;M and A&amp;G</v>
          </cell>
          <cell r="BQ28">
            <v>69</v>
          </cell>
          <cell r="BT28">
            <v>9</v>
          </cell>
          <cell r="BW28">
            <v>9</v>
          </cell>
          <cell r="BZ28">
            <v>99</v>
          </cell>
          <cell r="CA28">
            <v>186</v>
          </cell>
          <cell r="CB28">
            <v>620.19300000000021</v>
          </cell>
          <cell r="CC28" t="str">
            <v>Other O&amp;M and A&amp;G</v>
          </cell>
        </row>
        <row r="29">
          <cell r="A29">
            <v>27</v>
          </cell>
          <cell r="B29" t="str">
            <v>Franchise Fee [2]</v>
          </cell>
          <cell r="C29">
            <v>0.76507000000000003</v>
          </cell>
          <cell r="D29">
            <v>1.087909</v>
          </cell>
          <cell r="E29">
            <v>3.1219779999999999</v>
          </cell>
          <cell r="F29">
            <v>61.964680000000001</v>
          </cell>
          <cell r="G29">
            <v>1.1098184099999999</v>
          </cell>
          <cell r="H29">
            <v>0.40837696999999995</v>
          </cell>
          <cell r="I29">
            <v>1.2129340000000001E-2</v>
          </cell>
          <cell r="J29">
            <v>1.2140112999999999</v>
          </cell>
          <cell r="K29">
            <v>0.41462966999999995</v>
          </cell>
          <cell r="L29">
            <v>2.9386900000000003E-3</v>
          </cell>
          <cell r="M29">
            <v>1.5744307</v>
          </cell>
          <cell r="N29">
            <v>0.40468669000000002</v>
          </cell>
          <cell r="O29">
            <v>72.080658769999999</v>
          </cell>
          <cell r="S29">
            <v>0.10268441882491705</v>
          </cell>
          <cell r="T29">
            <v>1.2465615502191123</v>
          </cell>
          <cell r="U29">
            <v>3.5831565813854946</v>
          </cell>
          <cell r="V29">
            <v>68</v>
          </cell>
          <cell r="W29">
            <v>1.2700936560775633</v>
          </cell>
          <cell r="X29">
            <v>0.46735303200203487</v>
          </cell>
          <cell r="Y29">
            <v>1.388100760232283E-2</v>
          </cell>
          <cell r="Z29">
            <v>1.3893336393081417</v>
          </cell>
          <cell r="AA29">
            <v>0.47450872029464136</v>
          </cell>
          <cell r="AB29">
            <v>3.3630830886816655E-3</v>
          </cell>
          <cell r="AC29">
            <v>1.8018032733875422</v>
          </cell>
          <cell r="AD29">
            <v>0.4631298174879146</v>
          </cell>
          <cell r="AE29">
            <v>78.815868779678382</v>
          </cell>
          <cell r="AI29">
            <v>0.10229651458794967</v>
          </cell>
          <cell r="AJ29">
            <v>1.2418524958902852</v>
          </cell>
          <cell r="AK29">
            <v>3.5696207242852385</v>
          </cell>
          <cell r="AL29">
            <v>67.268636760304247</v>
          </cell>
          <cell r="AM29">
            <v>1.265295706046041</v>
          </cell>
          <cell r="AN29">
            <v>0.46558754291081994</v>
          </cell>
          <cell r="AO29">
            <v>1.3828570224540147E-2</v>
          </cell>
          <cell r="AP29">
            <v>1.3840852441629365</v>
          </cell>
          <cell r="AQ29">
            <v>0.4727161996261055</v>
          </cell>
          <cell r="AR29">
            <v>3.3503785888724272E-3</v>
          </cell>
          <cell r="AS29">
            <v>1.7949967185866584</v>
          </cell>
          <cell r="AT29">
            <v>0.46138028215893928</v>
          </cell>
          <cell r="AU29">
            <v>78.043647137372659</v>
          </cell>
          <cell r="AY29">
            <v>9.7561553160560671E-2</v>
          </cell>
          <cell r="AZ29">
            <v>1.1843713227512747</v>
          </cell>
          <cell r="BA29">
            <v>3.4043949929103201</v>
          </cell>
          <cell r="BB29">
            <v>64.154997926996401</v>
          </cell>
          <cell r="BC29">
            <v>1.2067294255964951</v>
          </cell>
          <cell r="BD29">
            <v>0.44403706227484291</v>
          </cell>
          <cell r="BE29">
            <v>1.3188492242676524E-2</v>
          </cell>
          <cell r="BF29">
            <v>1.3200205957266955</v>
          </cell>
          <cell r="BG29">
            <v>0.45083575745906429</v>
          </cell>
          <cell r="BH29">
            <v>3.1953008381850187E-3</v>
          </cell>
          <cell r="BI29">
            <v>1.7119123607370037</v>
          </cell>
          <cell r="BJ29">
            <v>0.440024541465524</v>
          </cell>
          <cell r="BK29">
            <v>74.431269332159033</v>
          </cell>
          <cell r="BO29">
            <v>9.1292001425129013E-2</v>
          </cell>
          <cell r="BP29">
            <v>1.1082606311786387</v>
          </cell>
          <cell r="BQ29">
            <v>3.1856199750426861</v>
          </cell>
          <cell r="BR29">
            <v>60.032235777772904</v>
          </cell>
          <cell r="BS29">
            <v>1.1291819458839296</v>
          </cell>
          <cell r="BT29">
            <v>0.4155021195213216</v>
          </cell>
          <cell r="BU29">
            <v>1.234096643205602E-2</v>
          </cell>
          <cell r="BV29">
            <v>1.2351927393771371</v>
          </cell>
          <cell r="BW29">
            <v>0.42186391338724644</v>
          </cell>
          <cell r="BX29">
            <v>2.9899627386336517E-3</v>
          </cell>
          <cell r="BY29">
            <v>1.6019005500957559</v>
          </cell>
          <cell r="BZ29">
            <v>0.41174745343026575</v>
          </cell>
          <cell r="CA29">
            <v>69.648128036285698</v>
          </cell>
        </row>
        <row r="30">
          <cell r="A30">
            <v>28</v>
          </cell>
          <cell r="B30" t="str">
            <v>Uncollectibles</v>
          </cell>
          <cell r="C30">
            <v>2.3910284358333329</v>
          </cell>
          <cell r="D30">
            <v>2.3910284358333329</v>
          </cell>
          <cell r="E30">
            <v>2.3910284358333329</v>
          </cell>
          <cell r="F30">
            <v>2.3910284358333329</v>
          </cell>
          <cell r="G30">
            <v>2.3910284358333329</v>
          </cell>
          <cell r="H30">
            <v>2.3910284358333329</v>
          </cell>
          <cell r="I30">
            <v>2.3910284358333329</v>
          </cell>
          <cell r="J30">
            <v>2.3910284358333329</v>
          </cell>
          <cell r="K30">
            <v>2.3910284358333329</v>
          </cell>
          <cell r="L30">
            <v>2.3910284358333329</v>
          </cell>
          <cell r="M30">
            <v>2.3910284358333329</v>
          </cell>
          <cell r="N30">
            <v>2.3910284358333329</v>
          </cell>
          <cell r="O30">
            <v>28.69234123</v>
          </cell>
          <cell r="P30">
            <v>100.773</v>
          </cell>
          <cell r="Q30" t="str">
            <v>FFU</v>
          </cell>
          <cell r="S30">
            <v>2.2974276016934687</v>
          </cell>
          <cell r="T30">
            <v>2.2974276016934687</v>
          </cell>
          <cell r="U30">
            <v>2.2974276016934687</v>
          </cell>
          <cell r="V30">
            <v>2.2974276016934687</v>
          </cell>
          <cell r="W30">
            <v>2.2974276016934687</v>
          </cell>
          <cell r="X30">
            <v>2.2974276016934687</v>
          </cell>
          <cell r="Y30">
            <v>2.2974276016934687</v>
          </cell>
          <cell r="Z30">
            <v>2.2974276016934687</v>
          </cell>
          <cell r="AA30">
            <v>2.2974276016934687</v>
          </cell>
          <cell r="AB30">
            <v>2.2974276016934687</v>
          </cell>
          <cell r="AC30">
            <v>2.2974276016934687</v>
          </cell>
          <cell r="AD30">
            <v>2.2974276016934687</v>
          </cell>
          <cell r="AE30">
            <v>27.569131220321619</v>
          </cell>
          <cell r="AF30">
            <v>106.38500000000001</v>
          </cell>
          <cell r="AG30" t="str">
            <v>FFU</v>
          </cell>
          <cell r="AI30">
            <v>2.3096127385522784</v>
          </cell>
          <cell r="AJ30">
            <v>2.3096127385522784</v>
          </cell>
          <cell r="AK30">
            <v>2.3096127385522784</v>
          </cell>
          <cell r="AL30">
            <v>2.3096127385522784</v>
          </cell>
          <cell r="AM30">
            <v>2.3096127385522784</v>
          </cell>
          <cell r="AN30">
            <v>2.3096127385522784</v>
          </cell>
          <cell r="AO30">
            <v>2.3096127385522784</v>
          </cell>
          <cell r="AP30">
            <v>2.3096127385522784</v>
          </cell>
          <cell r="AQ30">
            <v>2.3096127385522784</v>
          </cell>
          <cell r="AR30">
            <v>2.3096127385522784</v>
          </cell>
          <cell r="AS30">
            <v>2.3096127385522784</v>
          </cell>
          <cell r="AT30">
            <v>2.3096127385522784</v>
          </cell>
          <cell r="AU30">
            <v>27.715352862627341</v>
          </cell>
          <cell r="AV30">
            <v>105.759</v>
          </cell>
          <cell r="AW30" t="str">
            <v>FFU</v>
          </cell>
          <cell r="AY30">
            <v>1.7446442223200809</v>
          </cell>
          <cell r="AZ30">
            <v>1.7446442223200809</v>
          </cell>
          <cell r="BA30">
            <v>1.7446442223200809</v>
          </cell>
          <cell r="BB30">
            <v>1.7446442223200809</v>
          </cell>
          <cell r="BC30">
            <v>1.7446442223200809</v>
          </cell>
          <cell r="BD30">
            <v>1.7446442223200809</v>
          </cell>
          <cell r="BE30">
            <v>1.7446442223200809</v>
          </cell>
          <cell r="BF30">
            <v>1.7446442223200809</v>
          </cell>
          <cell r="BG30">
            <v>1.7446442223200809</v>
          </cell>
          <cell r="BH30">
            <v>1.7446442223200809</v>
          </cell>
          <cell r="BI30">
            <v>1.7446442223200809</v>
          </cell>
          <cell r="BJ30">
            <v>1.7446442223200809</v>
          </cell>
          <cell r="BK30">
            <v>20.935730667840971</v>
          </cell>
          <cell r="BL30">
            <v>95.367000000000004</v>
          </cell>
          <cell r="BM30" t="str">
            <v>FFU</v>
          </cell>
          <cell r="BO30">
            <v>1.8216559969761914</v>
          </cell>
          <cell r="BP30">
            <v>1.8216559969761914</v>
          </cell>
          <cell r="BQ30">
            <v>1.8216559969761914</v>
          </cell>
          <cell r="BR30">
            <v>1.8216559969761914</v>
          </cell>
          <cell r="BS30">
            <v>1.8216559969761914</v>
          </cell>
          <cell r="BT30">
            <v>1.8216559969761914</v>
          </cell>
          <cell r="BU30">
            <v>1.8216559969761914</v>
          </cell>
          <cell r="BV30">
            <v>1.8216559969761914</v>
          </cell>
          <cell r="BW30">
            <v>1.8216559969761914</v>
          </cell>
          <cell r="BX30">
            <v>1.8216559969761914</v>
          </cell>
          <cell r="BY30">
            <v>1.8216559969761914</v>
          </cell>
          <cell r="BZ30">
            <v>1.8216559969761914</v>
          </cell>
          <cell r="CA30">
            <v>21.859871963714294</v>
          </cell>
          <cell r="CB30">
            <v>91.507999999999996</v>
          </cell>
          <cell r="CC30" t="str">
            <v>FFU</v>
          </cell>
        </row>
        <row r="31">
          <cell r="A31">
            <v>29</v>
          </cell>
          <cell r="B31" t="str">
            <v>Total O&amp;M, Cust. Acct, FFU</v>
          </cell>
          <cell r="C31">
            <v>103.30610530907771</v>
          </cell>
          <cell r="D31">
            <v>99.211425725205999</v>
          </cell>
          <cell r="E31">
            <v>227.15270728855063</v>
          </cell>
          <cell r="F31">
            <v>168.72007549001594</v>
          </cell>
          <cell r="G31">
            <v>101.82329288573584</v>
          </cell>
          <cell r="H31">
            <v>101.3366381910958</v>
          </cell>
          <cell r="I31">
            <v>102.36025564450323</v>
          </cell>
          <cell r="J31">
            <v>138.58232692903465</v>
          </cell>
          <cell r="K31">
            <v>101.13645949306334</v>
          </cell>
          <cell r="L31">
            <v>101.06459358419123</v>
          </cell>
          <cell r="M31">
            <v>100.59150401235507</v>
          </cell>
          <cell r="N31">
            <v>199.25561544717064</v>
          </cell>
          <cell r="O31">
            <v>1544.5409999999999</v>
          </cell>
          <cell r="P31">
            <v>-72.080658769999999</v>
          </cell>
          <cell r="Q31" t="str">
            <v>FF</v>
          </cell>
          <cell r="S31">
            <v>118.63048724256102</v>
          </cell>
          <cell r="T31">
            <v>113.00078244605298</v>
          </cell>
          <cell r="U31">
            <v>176.06190200386129</v>
          </cell>
          <cell r="V31">
            <v>214.65653940981318</v>
          </cell>
          <cell r="W31">
            <v>116.99561442987221</v>
          </cell>
          <cell r="X31">
            <v>168.85554941332774</v>
          </cell>
          <cell r="Y31">
            <v>118.24588769096991</v>
          </cell>
          <cell r="Z31">
            <v>154.65229753115966</v>
          </cell>
          <cell r="AA31">
            <v>125.21284112772125</v>
          </cell>
          <cell r="AB31">
            <v>116.26276470997345</v>
          </cell>
          <cell r="AC31">
            <v>114.92615507763884</v>
          </cell>
          <cell r="AD31">
            <v>227.66617891704863</v>
          </cell>
          <cell r="AE31">
            <v>1765.1670000000001</v>
          </cell>
          <cell r="AF31">
            <v>-78.815868779678382</v>
          </cell>
          <cell r="AG31" t="str">
            <v>FF</v>
          </cell>
          <cell r="AI31">
            <v>118.97654965991539</v>
          </cell>
          <cell r="AJ31">
            <v>113.29354784834456</v>
          </cell>
          <cell r="AK31">
            <v>256.46676599612618</v>
          </cell>
          <cell r="AL31">
            <v>192.6516833263114</v>
          </cell>
          <cell r="AM31">
            <v>117.31700511584984</v>
          </cell>
          <cell r="AN31">
            <v>125.84902051098362</v>
          </cell>
          <cell r="AO31">
            <v>118.59014684386175</v>
          </cell>
          <cell r="AP31">
            <v>154.99158456000731</v>
          </cell>
          <cell r="AQ31">
            <v>125.53732987659691</v>
          </cell>
          <cell r="AR31">
            <v>116.59280082607197</v>
          </cell>
          <cell r="AS31">
            <v>115.22672960597848</v>
          </cell>
          <cell r="AT31">
            <v>228.0808358299526</v>
          </cell>
          <cell r="AU31">
            <v>1783.5740000000001</v>
          </cell>
          <cell r="AV31">
            <v>-78.043647137372659</v>
          </cell>
          <cell r="AW31" t="str">
            <v>FF</v>
          </cell>
          <cell r="AY31">
            <v>117.98447688362027</v>
          </cell>
          <cell r="AZ31">
            <v>112.31061356350965</v>
          </cell>
          <cell r="BA31">
            <v>255.22328878920035</v>
          </cell>
          <cell r="BB31">
            <v>188.49166800655925</v>
          </cell>
          <cell r="BC31">
            <v>116.29670319006561</v>
          </cell>
          <cell r="BD31">
            <v>124.86272545279698</v>
          </cell>
          <cell r="BE31">
            <v>117.60487139951589</v>
          </cell>
          <cell r="BF31">
            <v>153.94260171439785</v>
          </cell>
          <cell r="BG31">
            <v>124.55359673962967</v>
          </cell>
          <cell r="BH31">
            <v>115.62603246830614</v>
          </cell>
          <cell r="BI31">
            <v>114.20567436585355</v>
          </cell>
          <cell r="BJ31">
            <v>226.98374742654482</v>
          </cell>
          <cell r="BK31">
            <v>1768.086</v>
          </cell>
          <cell r="BL31">
            <v>-74.431269332159033</v>
          </cell>
          <cell r="BM31" t="str">
            <v>FF</v>
          </cell>
          <cell r="BO31">
            <v>123.31610389099787</v>
          </cell>
          <cell r="BP31">
            <v>116.80158513569508</v>
          </cell>
          <cell r="BQ31">
            <v>241.47479920371956</v>
          </cell>
          <cell r="BR31">
            <v>190.44216753411959</v>
          </cell>
          <cell r="BS31">
            <v>121.23816056833914</v>
          </cell>
          <cell r="BT31">
            <v>129.89067357907336</v>
          </cell>
          <cell r="BU31">
            <v>122.90825967608222</v>
          </cell>
          <cell r="BV31">
            <v>159.16553250241606</v>
          </cell>
          <cell r="BW31">
            <v>129.54508768089397</v>
          </cell>
          <cell r="BX31">
            <v>120.70558610587491</v>
          </cell>
          <cell r="BY31">
            <v>118.81866180675573</v>
          </cell>
          <cell r="BZ31">
            <v>233.39438231603276</v>
          </cell>
          <cell r="CA31">
            <v>1807.7010000000002</v>
          </cell>
          <cell r="CB31">
            <v>-69.648128036285698</v>
          </cell>
          <cell r="CC31" t="str">
            <v>FF</v>
          </cell>
        </row>
        <row r="32">
          <cell r="A32">
            <v>30</v>
          </cell>
          <cell r="B32" t="str">
            <v>Capital Expenditure</v>
          </cell>
          <cell r="C32">
            <v>27.52</v>
          </cell>
          <cell r="D32">
            <v>48.160000000000004</v>
          </cell>
          <cell r="E32">
            <v>61.919999999999995</v>
          </cell>
          <cell r="F32">
            <v>55.04</v>
          </cell>
          <cell r="G32">
            <v>48.160000000000004</v>
          </cell>
          <cell r="H32">
            <v>61.919999999999995</v>
          </cell>
          <cell r="I32">
            <v>55.04</v>
          </cell>
          <cell r="J32">
            <v>55.04</v>
          </cell>
          <cell r="K32">
            <v>48.160000000000004</v>
          </cell>
          <cell r="L32">
            <v>61.68</v>
          </cell>
          <cell r="M32">
            <v>58.203000000000003</v>
          </cell>
          <cell r="N32">
            <v>72.563999999999993</v>
          </cell>
          <cell r="O32">
            <v>653.40699999999993</v>
          </cell>
          <cell r="P32">
            <v>28.692341229999997</v>
          </cell>
          <cell r="Q32" t="str">
            <v>Uncollectibles</v>
          </cell>
          <cell r="S32">
            <v>56.01075925925926</v>
          </cell>
          <cell r="T32">
            <v>64.012296296296299</v>
          </cell>
          <cell r="U32">
            <v>74.014217592592601</v>
          </cell>
          <cell r="V32">
            <v>84.016138888888889</v>
          </cell>
          <cell r="W32">
            <v>82.01575462962964</v>
          </cell>
          <cell r="X32">
            <v>79.015178240740752</v>
          </cell>
          <cell r="Y32">
            <v>79.015178240740752</v>
          </cell>
          <cell r="Z32">
            <v>73.014025462962962</v>
          </cell>
          <cell r="AA32">
            <v>68.013064814814825</v>
          </cell>
          <cell r="AB32">
            <v>66.012680555555562</v>
          </cell>
          <cell r="AC32">
            <v>66.012680555555562</v>
          </cell>
          <cell r="AD32">
            <v>73.014025462962962</v>
          </cell>
          <cell r="AE32">
            <v>864.16600000000005</v>
          </cell>
          <cell r="AF32">
            <v>27.569131220321623</v>
          </cell>
          <cell r="AG32" t="str">
            <v>Uncollectibles</v>
          </cell>
          <cell r="AI32">
            <v>64.81481481481481</v>
          </cell>
          <cell r="AJ32">
            <v>74.074074074074076</v>
          </cell>
          <cell r="AK32">
            <v>85.648148148148152</v>
          </cell>
          <cell r="AL32">
            <v>97.222222222222229</v>
          </cell>
          <cell r="AM32">
            <v>94.907407407407419</v>
          </cell>
          <cell r="AN32">
            <v>91.43518518518519</v>
          </cell>
          <cell r="AO32">
            <v>91.43518518518519</v>
          </cell>
          <cell r="AP32">
            <v>84.490740740740748</v>
          </cell>
          <cell r="AQ32">
            <v>78.703703703703709</v>
          </cell>
          <cell r="AR32">
            <v>76.3888888888889</v>
          </cell>
          <cell r="AS32">
            <v>76.3888888888889</v>
          </cell>
          <cell r="AT32">
            <v>84.490740740740748</v>
          </cell>
          <cell r="AU32">
            <v>1000.0000000000001</v>
          </cell>
          <cell r="AV32">
            <v>27.715352862627341</v>
          </cell>
          <cell r="AW32" t="str">
            <v>Uncollectibles</v>
          </cell>
          <cell r="AY32">
            <v>76.157407407407405</v>
          </cell>
          <cell r="AZ32">
            <v>87.037037037037038</v>
          </cell>
          <cell r="BA32">
            <v>100.63657407407408</v>
          </cell>
          <cell r="BB32">
            <v>114.23611111111111</v>
          </cell>
          <cell r="BC32">
            <v>111.51620370370371</v>
          </cell>
          <cell r="BD32">
            <v>107.4363425925926</v>
          </cell>
          <cell r="BE32">
            <v>107.4363425925926</v>
          </cell>
          <cell r="BF32">
            <v>99.276620370370367</v>
          </cell>
          <cell r="BG32">
            <v>92.476851851851862</v>
          </cell>
          <cell r="BH32">
            <v>89.756944444444457</v>
          </cell>
          <cell r="BI32">
            <v>89.756944444444457</v>
          </cell>
          <cell r="BJ32">
            <v>99.276620370370367</v>
          </cell>
          <cell r="BK32">
            <v>1175</v>
          </cell>
          <cell r="BL32">
            <v>20.935730667840971</v>
          </cell>
          <cell r="BM32" t="str">
            <v>Uncollectibles</v>
          </cell>
          <cell r="BO32">
            <v>76.157407407407405</v>
          </cell>
          <cell r="BP32">
            <v>87.037037037037038</v>
          </cell>
          <cell r="BQ32">
            <v>100.63657407407408</v>
          </cell>
          <cell r="BR32">
            <v>114.23611111111111</v>
          </cell>
          <cell r="BS32">
            <v>111.51620370370371</v>
          </cell>
          <cell r="BT32">
            <v>107.4363425925926</v>
          </cell>
          <cell r="BU32">
            <v>107.4363425925926</v>
          </cell>
          <cell r="BV32">
            <v>99.276620370370367</v>
          </cell>
          <cell r="BW32">
            <v>92.476851851851862</v>
          </cell>
          <cell r="BX32">
            <v>89.756944444444457</v>
          </cell>
          <cell r="BY32">
            <v>89.756944444444457</v>
          </cell>
          <cell r="BZ32">
            <v>99.276620370370367</v>
          </cell>
          <cell r="CA32">
            <v>1175</v>
          </cell>
          <cell r="CB32">
            <v>21.859871963714298</v>
          </cell>
          <cell r="CC32" t="str">
            <v>Uncollectibles</v>
          </cell>
        </row>
        <row r="33">
          <cell r="A33">
            <v>31</v>
          </cell>
          <cell r="B33" t="str">
            <v>Total O&amp;M and Capital</v>
          </cell>
          <cell r="C33">
            <v>-130.82610530907772</v>
          </cell>
          <cell r="D33">
            <v>-147.371425725206</v>
          </cell>
          <cell r="E33">
            <v>-289.07270728855065</v>
          </cell>
          <cell r="F33">
            <v>-223.76007549001594</v>
          </cell>
          <cell r="G33">
            <v>-149.98329288573584</v>
          </cell>
          <cell r="H33">
            <v>-163.25663819109579</v>
          </cell>
          <cell r="I33">
            <v>-157.40025564450323</v>
          </cell>
          <cell r="J33">
            <v>-193.62232692903464</v>
          </cell>
          <cell r="K33">
            <v>-149.29645949306334</v>
          </cell>
          <cell r="L33">
            <v>-162.74459358419122</v>
          </cell>
          <cell r="M33">
            <v>-158.79450401235508</v>
          </cell>
          <cell r="N33">
            <v>-271.81961544717063</v>
          </cell>
          <cell r="O33">
            <v>-2197.9479999999999</v>
          </cell>
          <cell r="P33">
            <v>688</v>
          </cell>
          <cell r="Q33" t="str">
            <v>Construction Expenditure</v>
          </cell>
          <cell r="S33">
            <v>-174.64124650182026</v>
          </cell>
          <cell r="T33">
            <v>-177.01307874234928</v>
          </cell>
          <cell r="U33">
            <v>-250.07611959645391</v>
          </cell>
          <cell r="V33">
            <v>-298.67267829870207</v>
          </cell>
          <cell r="W33">
            <v>-199.01136905950185</v>
          </cell>
          <cell r="X33">
            <v>-247.8707276540685</v>
          </cell>
          <cell r="Y33">
            <v>-197.26106593171068</v>
          </cell>
          <cell r="Z33">
            <v>-227.66632299412262</v>
          </cell>
          <cell r="AA33">
            <v>-193.22590594253609</v>
          </cell>
          <cell r="AB33">
            <v>-182.27544526552902</v>
          </cell>
          <cell r="AC33">
            <v>-180.9388356331944</v>
          </cell>
          <cell r="AD33">
            <v>-300.68020438001156</v>
          </cell>
          <cell r="AE33">
            <v>2629.3330000000001</v>
          </cell>
          <cell r="AF33">
            <v>864.16600000000005</v>
          </cell>
          <cell r="AG33" t="str">
            <v>Construction Expenditure</v>
          </cell>
          <cell r="AI33">
            <v>-183.79136447473019</v>
          </cell>
          <cell r="AJ33">
            <v>-187.36762192241864</v>
          </cell>
          <cell r="AK33">
            <v>-342.11491414427434</v>
          </cell>
          <cell r="AL33">
            <v>-289.87390554853363</v>
          </cell>
          <cell r="AM33">
            <v>-212.22441252325726</v>
          </cell>
          <cell r="AN33">
            <v>-217.28420569616881</v>
          </cell>
          <cell r="AO33">
            <v>-210.02533202904692</v>
          </cell>
          <cell r="AP33">
            <v>-239.48232530074807</v>
          </cell>
          <cell r="AQ33">
            <v>-204.24103358030061</v>
          </cell>
          <cell r="AR33">
            <v>-192.98168971496085</v>
          </cell>
          <cell r="AS33">
            <v>-191.61561849486736</v>
          </cell>
          <cell r="AT33">
            <v>-312.57157657069337</v>
          </cell>
          <cell r="AU33">
            <v>2783.5740000000001</v>
          </cell>
          <cell r="AV33">
            <v>1000</v>
          </cell>
          <cell r="AW33" t="str">
            <v>Construction Expenditure</v>
          </cell>
          <cell r="AY33">
            <v>-194.14188429102768</v>
          </cell>
          <cell r="AZ33">
            <v>-199.34765060054667</v>
          </cell>
          <cell r="BA33">
            <v>-355.85986286327443</v>
          </cell>
          <cell r="BB33">
            <v>-302.72777911767037</v>
          </cell>
          <cell r="BC33">
            <v>-227.81290689376931</v>
          </cell>
          <cell r="BD33">
            <v>-232.29906804538956</v>
          </cell>
          <cell r="BE33">
            <v>-225.04121399210848</v>
          </cell>
          <cell r="BF33">
            <v>-253.21922208476821</v>
          </cell>
          <cell r="BG33">
            <v>-217.03044859148153</v>
          </cell>
          <cell r="BH33">
            <v>-205.38297691275059</v>
          </cell>
          <cell r="BI33">
            <v>-203.96261881029801</v>
          </cell>
          <cell r="BJ33">
            <v>-326.2603677969152</v>
          </cell>
          <cell r="BK33">
            <v>2943.0860000000002</v>
          </cell>
          <cell r="BL33">
            <v>1175</v>
          </cell>
          <cell r="BM33" t="str">
            <v>Construction Expenditure</v>
          </cell>
          <cell r="BO33">
            <v>-199.47351129840527</v>
          </cell>
          <cell r="BP33">
            <v>-203.83862217273213</v>
          </cell>
          <cell r="BQ33">
            <v>-342.11137327779363</v>
          </cell>
          <cell r="BR33">
            <v>-304.67827864523071</v>
          </cell>
          <cell r="BS33">
            <v>-232.75436427204284</v>
          </cell>
          <cell r="BT33">
            <v>-237.32701617166595</v>
          </cell>
          <cell r="BU33">
            <v>-230.34460226867481</v>
          </cell>
          <cell r="BV33">
            <v>-258.44215287278644</v>
          </cell>
          <cell r="BW33">
            <v>-222.02193953274582</v>
          </cell>
          <cell r="BX33">
            <v>-210.46253055031937</v>
          </cell>
          <cell r="BY33">
            <v>-208.57560625120018</v>
          </cell>
          <cell r="BZ33">
            <v>-332.67100268640314</v>
          </cell>
          <cell r="CA33">
            <v>2982.701</v>
          </cell>
          <cell r="CB33">
            <v>1175</v>
          </cell>
          <cell r="CC33" t="str">
            <v>Construction Expenditure</v>
          </cell>
        </row>
        <row r="34">
          <cell r="A34">
            <v>32</v>
          </cell>
          <cell r="B34" t="str">
            <v>Pass Throughs [2]</v>
          </cell>
          <cell r="C34">
            <v>-85.447956160000032</v>
          </cell>
          <cell r="D34">
            <v>-69.281533811553601</v>
          </cell>
          <cell r="E34">
            <v>-94.428623635050826</v>
          </cell>
          <cell r="F34">
            <v>-88.022687901492745</v>
          </cell>
          <cell r="G34">
            <v>-64.332447382486535</v>
          </cell>
          <cell r="H34">
            <v>-82.802393439145916</v>
          </cell>
          <cell r="I34">
            <v>-68.718688189737875</v>
          </cell>
          <cell r="J34">
            <v>-78.562192640647098</v>
          </cell>
          <cell r="K34">
            <v>-96.11051362368616</v>
          </cell>
          <cell r="L34">
            <v>-98.264003506642894</v>
          </cell>
          <cell r="M34">
            <v>-64.742100142749436</v>
          </cell>
          <cell r="N34">
            <v>-116.33287557829735</v>
          </cell>
          <cell r="O34">
            <v>-1007.0460160114906</v>
          </cell>
          <cell r="S34">
            <v>-93.2781458724169</v>
          </cell>
          <cell r="T34">
            <v>-98.225314990275393</v>
          </cell>
          <cell r="U34">
            <v>-131.39595798488261</v>
          </cell>
          <cell r="V34">
            <v>-95.088341956334204</v>
          </cell>
          <cell r="W34">
            <v>-84.176641723112184</v>
          </cell>
          <cell r="X34">
            <v>-103.62250880891784</v>
          </cell>
          <cell r="Y34">
            <v>-89.182695822991064</v>
          </cell>
          <cell r="Z34">
            <v>-95.086491357531656</v>
          </cell>
          <cell r="AA34">
            <v>-105.33120338662137</v>
          </cell>
          <cell r="AB34">
            <v>-90.544929355849959</v>
          </cell>
          <cell r="AC34">
            <v>-87.15692577813401</v>
          </cell>
          <cell r="AD34">
            <v>-115.52304243860213</v>
          </cell>
          <cell r="AE34">
            <v>-1188.6121994756693</v>
          </cell>
          <cell r="AI34">
            <v>-96.241573477543398</v>
          </cell>
          <cell r="AJ34">
            <v>-88.225056786898051</v>
          </cell>
          <cell r="AK34">
            <v>-108.37863192624063</v>
          </cell>
          <cell r="AL34">
            <v>-87.562754572499017</v>
          </cell>
          <cell r="AM34">
            <v>-93.461872796081252</v>
          </cell>
          <cell r="AN34">
            <v>-107.64115384692134</v>
          </cell>
          <cell r="AO34">
            <v>-88.927499410291745</v>
          </cell>
          <cell r="AP34">
            <v>-86.321614329326465</v>
          </cell>
          <cell r="AQ34">
            <v>-123.7081820682105</v>
          </cell>
          <cell r="AR34">
            <v>-103.52937029132607</v>
          </cell>
          <cell r="AS34">
            <v>-86.027421284872545</v>
          </cell>
          <cell r="AT34">
            <v>-142.5281299777823</v>
          </cell>
          <cell r="AU34">
            <v>-1212.5532607679934</v>
          </cell>
          <cell r="AY34">
            <v>-217.49299572894176</v>
          </cell>
          <cell r="AZ34">
            <v>-89.404935714695227</v>
          </cell>
          <cell r="BA34">
            <v>-112.40136811224316</v>
          </cell>
          <cell r="BB34">
            <v>-98.773584090704276</v>
          </cell>
          <cell r="BC34">
            <v>-86.7113345214878</v>
          </cell>
          <cell r="BD34">
            <v>-113.34161631172458</v>
          </cell>
          <cell r="BE34">
            <v>-91.753217775237033</v>
          </cell>
          <cell r="BF34">
            <v>-89.296938255809266</v>
          </cell>
          <cell r="BG34">
            <v>-125.90447772377229</v>
          </cell>
          <cell r="BH34">
            <v>-103.90228938565889</v>
          </cell>
          <cell r="BI34">
            <v>-91.085946990206054</v>
          </cell>
          <cell r="BJ34">
            <v>-148.95744279265455</v>
          </cell>
          <cell r="BK34">
            <v>-1369.0261474031347</v>
          </cell>
          <cell r="BO34">
            <v>-99.260533027226188</v>
          </cell>
          <cell r="BP34">
            <v>-230.69156083802093</v>
          </cell>
          <cell r="BQ34">
            <v>-118.50124136733434</v>
          </cell>
          <cell r="BR34">
            <v>-104.86855663257543</v>
          </cell>
          <cell r="BS34">
            <v>-91.141259898623289</v>
          </cell>
          <cell r="BT34">
            <v>-117.3999654776254</v>
          </cell>
          <cell r="BU34">
            <v>-95.935442463160754</v>
          </cell>
          <cell r="BV34">
            <v>-91.629773571609363</v>
          </cell>
          <cell r="BW34">
            <v>-137.50177397037416</v>
          </cell>
          <cell r="BX34">
            <v>-96.252638916053073</v>
          </cell>
          <cell r="BY34">
            <v>-92.762495104791469</v>
          </cell>
          <cell r="BZ34">
            <v>-144.01494812279506</v>
          </cell>
          <cell r="CA34">
            <v>-1419.9601893901893</v>
          </cell>
        </row>
        <row r="35">
          <cell r="A35">
            <v>33</v>
          </cell>
          <cell r="B35" t="str">
            <v>O&amp;M, Capital, Pass Throughs</v>
          </cell>
          <cell r="C35">
            <v>-216.27406146907776</v>
          </cell>
          <cell r="D35">
            <v>-216.6529595367596</v>
          </cell>
          <cell r="E35">
            <v>-383.50133092360147</v>
          </cell>
          <cell r="F35">
            <v>-311.78276339150869</v>
          </cell>
          <cell r="G35">
            <v>-214.31574026822238</v>
          </cell>
          <cell r="H35">
            <v>-246.05903163024169</v>
          </cell>
          <cell r="I35">
            <v>-226.11894383424112</v>
          </cell>
          <cell r="J35">
            <v>-272.18451956968175</v>
          </cell>
          <cell r="K35">
            <v>-245.4069731167495</v>
          </cell>
          <cell r="L35">
            <v>-261.00859709083409</v>
          </cell>
          <cell r="M35">
            <v>-223.5366041551045</v>
          </cell>
          <cell r="N35">
            <v>-388.15249102546795</v>
          </cell>
          <cell r="O35">
            <v>-3204.9940160114907</v>
          </cell>
          <cell r="P35">
            <v>930.49881537050214</v>
          </cell>
          <cell r="Q35" t="str">
            <v>Reciepts - Pass Throughs</v>
          </cell>
          <cell r="S35">
            <v>-267.91939237423719</v>
          </cell>
          <cell r="T35">
            <v>-275.23839373262467</v>
          </cell>
          <cell r="U35">
            <v>-381.47207758133652</v>
          </cell>
          <cell r="V35">
            <v>-393.76102025503627</v>
          </cell>
          <cell r="W35">
            <v>-283.18801078261401</v>
          </cell>
          <cell r="X35">
            <v>-351.49323646298637</v>
          </cell>
          <cell r="Y35">
            <v>-286.44376175470177</v>
          </cell>
          <cell r="Z35">
            <v>-322.75281435165425</v>
          </cell>
          <cell r="AA35">
            <v>-298.55710932915747</v>
          </cell>
          <cell r="AB35">
            <v>-272.82037462137896</v>
          </cell>
          <cell r="AC35">
            <v>-268.0957614113284</v>
          </cell>
          <cell r="AD35">
            <v>-416.20324681861371</v>
          </cell>
          <cell r="AE35">
            <v>-3817.9451994756701</v>
          </cell>
          <cell r="AF35">
            <v>1093.7650446598934</v>
          </cell>
          <cell r="AG35" t="str">
            <v>Reciepts - Pass Throughs</v>
          </cell>
          <cell r="AI35">
            <v>-280.03293795227358</v>
          </cell>
          <cell r="AJ35">
            <v>-275.59267870931671</v>
          </cell>
          <cell r="AK35">
            <v>-450.49354607051498</v>
          </cell>
          <cell r="AL35">
            <v>-377.43666012103267</v>
          </cell>
          <cell r="AM35">
            <v>-305.68628531933848</v>
          </cell>
          <cell r="AN35">
            <v>-324.92535954309017</v>
          </cell>
          <cell r="AO35">
            <v>-298.95283143933864</v>
          </cell>
          <cell r="AP35">
            <v>-325.80393963007452</v>
          </cell>
          <cell r="AQ35">
            <v>-327.94921564851109</v>
          </cell>
          <cell r="AR35">
            <v>-296.51106000628693</v>
          </cell>
          <cell r="AS35">
            <v>-277.64303977973992</v>
          </cell>
          <cell r="AT35">
            <v>-455.09970654847564</v>
          </cell>
          <cell r="AU35">
            <v>-3996.1272607679939</v>
          </cell>
          <cell r="AV35">
            <v>1101.5747839458986</v>
          </cell>
          <cell r="AW35" t="str">
            <v>Reciepts - Pass Throughs</v>
          </cell>
          <cell r="AY35">
            <v>-411.63488001996944</v>
          </cell>
          <cell r="AZ35">
            <v>-288.7525863152419</v>
          </cell>
          <cell r="BA35">
            <v>-468.26123097551761</v>
          </cell>
          <cell r="BB35">
            <v>-401.50136320837464</v>
          </cell>
          <cell r="BC35">
            <v>-314.52424141525711</v>
          </cell>
          <cell r="BD35">
            <v>-345.64068435711414</v>
          </cell>
          <cell r="BE35">
            <v>-316.79443176734549</v>
          </cell>
          <cell r="BF35">
            <v>-342.51616034057747</v>
          </cell>
          <cell r="BG35">
            <v>-342.93492631525385</v>
          </cell>
          <cell r="BH35">
            <v>-309.28526629840951</v>
          </cell>
          <cell r="BI35">
            <v>-295.04856580050409</v>
          </cell>
          <cell r="BJ35">
            <v>-475.21781058956975</v>
          </cell>
          <cell r="BK35">
            <v>-4312.1121474031352</v>
          </cell>
          <cell r="BL35">
            <v>1358.9069723291998</v>
          </cell>
          <cell r="BM35" t="str">
            <v>Reciepts - Pass Throughs</v>
          </cell>
          <cell r="BO35">
            <v>-298.73404432563143</v>
          </cell>
          <cell r="BP35">
            <v>-434.53018301075303</v>
          </cell>
          <cell r="BQ35">
            <v>-460.61261464512796</v>
          </cell>
          <cell r="BR35">
            <v>-409.54683527780617</v>
          </cell>
          <cell r="BS35">
            <v>-323.89562417066611</v>
          </cell>
          <cell r="BT35">
            <v>-354.72698164929136</v>
          </cell>
          <cell r="BU35">
            <v>-326.28004473183557</v>
          </cell>
          <cell r="BV35">
            <v>-350.07192644439579</v>
          </cell>
          <cell r="BW35">
            <v>-359.52371350312001</v>
          </cell>
          <cell r="BX35">
            <v>-306.71516946637246</v>
          </cell>
          <cell r="BY35">
            <v>-301.33810135599163</v>
          </cell>
          <cell r="BZ35">
            <v>-476.68595080919818</v>
          </cell>
          <cell r="CA35">
            <v>-4402.6611893901891</v>
          </cell>
          <cell r="CB35">
            <v>1407.1529691325763</v>
          </cell>
          <cell r="CC35" t="str">
            <v>Reciepts - Pass Throughs</v>
          </cell>
        </row>
        <row r="36">
          <cell r="A36">
            <v>34</v>
          </cell>
          <cell r="P36">
            <v>-1007.0460160114906</v>
          </cell>
          <cell r="Q36" t="str">
            <v>Outflow - Pass Throughs</v>
          </cell>
          <cell r="AF36">
            <v>-1188.6121994756693</v>
          </cell>
          <cell r="AG36" t="str">
            <v>Outflow - Pass Throughs</v>
          </cell>
          <cell r="AV36">
            <v>-1212.5532607679934</v>
          </cell>
          <cell r="AW36" t="str">
            <v>Outflow - Pass Throughs</v>
          </cell>
          <cell r="BL36">
            <v>-1369.0261474031347</v>
          </cell>
          <cell r="BM36" t="str">
            <v>Outflow - Pass Throughs</v>
          </cell>
          <cell r="CB36">
            <v>-1419.9601893901893</v>
          </cell>
          <cell r="CC36" t="str">
            <v>Outflow - Pass Throughs</v>
          </cell>
        </row>
        <row r="37">
          <cell r="A37">
            <v>35</v>
          </cell>
          <cell r="B37" t="str">
            <v>Recorded</v>
          </cell>
          <cell r="P37">
            <v>-76.547200640988422</v>
          </cell>
          <cell r="Q37" t="str">
            <v>Net Pass Througs</v>
          </cell>
          <cell r="AF37">
            <v>-94.847154815775866</v>
          </cell>
          <cell r="AG37" t="str">
            <v>Net Pass Througs</v>
          </cell>
          <cell r="AV37">
            <v>-110.97847682209476</v>
          </cell>
          <cell r="AW37" t="str">
            <v>Net Pass Througs</v>
          </cell>
          <cell r="BL37">
            <v>-10.119175073934912</v>
          </cell>
          <cell r="BM37" t="str">
            <v>Net Pass Througs</v>
          </cell>
          <cell r="CB37">
            <v>-12.807220257612926</v>
          </cell>
          <cell r="CC37" t="str">
            <v>Net Pass Througs</v>
          </cell>
        </row>
        <row r="38">
          <cell r="A38">
            <v>36</v>
          </cell>
          <cell r="B38" t="str">
            <v>O&amp;M, Capital, Pass Throughs</v>
          </cell>
          <cell r="C38">
            <v>-329.19400000000002</v>
          </cell>
          <cell r="D38">
            <v>-202.071</v>
          </cell>
          <cell r="E38">
            <v>-261.214</v>
          </cell>
          <cell r="F38">
            <v>-200.518</v>
          </cell>
          <cell r="G38">
            <v>-272.61599999999999</v>
          </cell>
          <cell r="H38">
            <v>-222.36699999999999</v>
          </cell>
          <cell r="I38">
            <v>-206.67</v>
          </cell>
          <cell r="J38">
            <v>-267.28699999999998</v>
          </cell>
          <cell r="K38">
            <v>-189.37899999999999</v>
          </cell>
          <cell r="L38">
            <v>-227.59399999999999</v>
          </cell>
          <cell r="M38">
            <v>-223.102</v>
          </cell>
          <cell r="N38">
            <v>-306.61200000000002</v>
          </cell>
          <cell r="O38">
            <v>-2908.6240000000003</v>
          </cell>
          <cell r="S38">
            <v>-325</v>
          </cell>
          <cell r="T38">
            <v>-236</v>
          </cell>
          <cell r="U38">
            <v>-319</v>
          </cell>
          <cell r="AG38" t="str">
            <v>CEC Included in Rates</v>
          </cell>
          <cell r="AW38" t="str">
            <v>CEC Included in Rates</v>
          </cell>
          <cell r="BM38" t="str">
            <v>CEC Not Included in Rates; In passthroughs</v>
          </cell>
          <cell r="CC38" t="str">
            <v>CEC Not Included in Rates; In passthroughs</v>
          </cell>
        </row>
        <row r="39">
          <cell r="A39">
            <v>37</v>
          </cell>
          <cell r="B39" t="str">
            <v>Franchise Taxes</v>
          </cell>
          <cell r="C39">
            <v>-0.76500000000000001</v>
          </cell>
          <cell r="D39">
            <v>-1.087</v>
          </cell>
          <cell r="E39">
            <v>-3.121</v>
          </cell>
          <cell r="F39">
            <v>-69.183000000000007</v>
          </cell>
          <cell r="G39">
            <v>-1.0960000000000001</v>
          </cell>
          <cell r="H39">
            <v>-0.39800000000000002</v>
          </cell>
          <cell r="I39">
            <v>0</v>
          </cell>
          <cell r="J39">
            <v>-1.204</v>
          </cell>
          <cell r="K39">
            <v>0</v>
          </cell>
          <cell r="L39">
            <v>-0.39600000000000002</v>
          </cell>
          <cell r="M39">
            <v>-26.056999999999999</v>
          </cell>
          <cell r="N39">
            <v>-0.47599999999999998</v>
          </cell>
          <cell r="O39">
            <v>-103.783</v>
          </cell>
          <cell r="S39">
            <v>-0.1</v>
          </cell>
          <cell r="T39">
            <v>-2</v>
          </cell>
          <cell r="U39">
            <v>-4</v>
          </cell>
        </row>
        <row r="40">
          <cell r="A40">
            <v>38</v>
          </cell>
          <cell r="B40" t="str">
            <v>UUT</v>
          </cell>
          <cell r="C40">
            <v>-10.654</v>
          </cell>
          <cell r="D40">
            <v>-13.945</v>
          </cell>
          <cell r="E40">
            <v>-11.983000000000001</v>
          </cell>
          <cell r="F40">
            <v>-7.4080000000000004</v>
          </cell>
          <cell r="G40">
            <v>-13.303000000000001</v>
          </cell>
          <cell r="H40">
            <v>-13.265000000000001</v>
          </cell>
          <cell r="I40">
            <v>-13.010999999999999</v>
          </cell>
          <cell r="J40">
            <v>-14.064</v>
          </cell>
          <cell r="K40">
            <v>-20.893999999999998</v>
          </cell>
          <cell r="L40">
            <v>-7.8689999999999998</v>
          </cell>
          <cell r="N40">
            <v>-20.391999999999999</v>
          </cell>
          <cell r="O40">
            <v>-146.78800000000001</v>
          </cell>
          <cell r="S40">
            <v>-10</v>
          </cell>
          <cell r="T40">
            <v>-15</v>
          </cell>
          <cell r="U40">
            <v>-17</v>
          </cell>
        </row>
        <row r="41">
          <cell r="A41">
            <v>39</v>
          </cell>
          <cell r="B41" t="str">
            <v xml:space="preserve">EMS Taxes </v>
          </cell>
          <cell r="C41">
            <v>-3.2370000000000001</v>
          </cell>
          <cell r="D41">
            <v>-2.0750000000000002</v>
          </cell>
          <cell r="E41">
            <v>-1.3280000000000001</v>
          </cell>
          <cell r="F41">
            <v>-2.0249999999999999</v>
          </cell>
          <cell r="G41">
            <v>-1.4239999999999999</v>
          </cell>
          <cell r="H41">
            <v>-1.5129999999999999</v>
          </cell>
          <cell r="I41">
            <v>-4.4349999999999996</v>
          </cell>
          <cell r="J41">
            <v>-1.2090000000000001</v>
          </cell>
          <cell r="K41">
            <v>-1.409</v>
          </cell>
          <cell r="L41">
            <v>-1.8149999999999999</v>
          </cell>
          <cell r="N41">
            <v>-1.39</v>
          </cell>
          <cell r="O41">
            <v>-21.86</v>
          </cell>
          <cell r="S41">
            <v>-3</v>
          </cell>
          <cell r="T41">
            <v>-2</v>
          </cell>
          <cell r="U41">
            <v>-2</v>
          </cell>
        </row>
        <row r="42">
          <cell r="A42">
            <v>40</v>
          </cell>
          <cell r="B42" t="str">
            <v>O&amp;M, Capital, Pass Throughs, Taxes</v>
          </cell>
          <cell r="C42">
            <v>-343.85</v>
          </cell>
          <cell r="D42">
            <v>-219.17799999999997</v>
          </cell>
          <cell r="E42">
            <v>-277.64599999999996</v>
          </cell>
          <cell r="F42">
            <v>-279.13400000000001</v>
          </cell>
          <cell r="G42">
            <v>-288.43899999999996</v>
          </cell>
          <cell r="H42">
            <v>-237.54299999999998</v>
          </cell>
          <cell r="I42">
            <v>-224.11599999999999</v>
          </cell>
          <cell r="J42">
            <v>-283.76400000000001</v>
          </cell>
          <cell r="K42">
            <v>-211.68199999999999</v>
          </cell>
          <cell r="L42">
            <v>-237.67399999999998</v>
          </cell>
          <cell r="M42">
            <v>-249.15899999999999</v>
          </cell>
          <cell r="N42">
            <v>-328.87</v>
          </cell>
          <cell r="O42">
            <v>-3181.0549999999994</v>
          </cell>
          <cell r="S42">
            <v>-338.1</v>
          </cell>
          <cell r="T42">
            <v>-255</v>
          </cell>
          <cell r="U42">
            <v>-342</v>
          </cell>
          <cell r="V42">
            <v>0</v>
          </cell>
          <cell r="W42">
            <v>0</v>
          </cell>
          <cell r="X42">
            <v>0</v>
          </cell>
          <cell r="Y42">
            <v>0</v>
          </cell>
          <cell r="Z42">
            <v>0</v>
          </cell>
          <cell r="AA42">
            <v>0</v>
          </cell>
          <cell r="AB42">
            <v>0</v>
          </cell>
          <cell r="AC42">
            <v>0</v>
          </cell>
          <cell r="AD42">
            <v>0</v>
          </cell>
          <cell r="AE42">
            <v>-935.1</v>
          </cell>
          <cell r="AI42">
            <v>0</v>
          </cell>
          <cell r="AJ42">
            <v>0</v>
          </cell>
          <cell r="AK42">
            <v>0</v>
          </cell>
          <cell r="AL42">
            <v>0</v>
          </cell>
          <cell r="AM42">
            <v>0</v>
          </cell>
          <cell r="AN42">
            <v>0</v>
          </cell>
          <cell r="AO42">
            <v>0</v>
          </cell>
          <cell r="AP42">
            <v>0</v>
          </cell>
          <cell r="AQ42">
            <v>0</v>
          </cell>
          <cell r="AR42">
            <v>0</v>
          </cell>
          <cell r="AS42">
            <v>0</v>
          </cell>
          <cell r="AT42">
            <v>0</v>
          </cell>
          <cell r="AU42">
            <v>0</v>
          </cell>
        </row>
        <row r="43">
          <cell r="A43">
            <v>41</v>
          </cell>
        </row>
        <row r="44">
          <cell r="A44">
            <v>42</v>
          </cell>
          <cell r="B44" t="str">
            <v>Input</v>
          </cell>
        </row>
        <row r="45">
          <cell r="A45">
            <v>43</v>
          </cell>
          <cell r="B45" t="str">
            <v>O&amp;M, Capital, Pass Throughs</v>
          </cell>
          <cell r="C45">
            <v>-343.85</v>
          </cell>
          <cell r="D45">
            <v>-219.17799999999997</v>
          </cell>
          <cell r="E45">
            <v>-277.64599999999996</v>
          </cell>
          <cell r="F45">
            <v>-279.13400000000001</v>
          </cell>
          <cell r="G45">
            <v>-288.43899999999996</v>
          </cell>
          <cell r="H45">
            <v>-237.54299999999998</v>
          </cell>
          <cell r="I45">
            <v>-224.11599999999999</v>
          </cell>
          <cell r="J45">
            <v>-283.76400000000001</v>
          </cell>
          <cell r="K45">
            <v>-211.68199999999999</v>
          </cell>
          <cell r="L45">
            <v>-237.67399999999998</v>
          </cell>
          <cell r="M45">
            <v>-249.15899999999999</v>
          </cell>
          <cell r="N45">
            <v>-328.87</v>
          </cell>
          <cell r="O45">
            <v>-3181.0549999999994</v>
          </cell>
          <cell r="S45">
            <v>-338.1</v>
          </cell>
          <cell r="T45">
            <v>-255</v>
          </cell>
          <cell r="U45">
            <v>-342</v>
          </cell>
          <cell r="V45">
            <v>-393.76102025503627</v>
          </cell>
          <cell r="W45">
            <v>-283.18801078261401</v>
          </cell>
          <cell r="X45">
            <v>-351.49323646298637</v>
          </cell>
          <cell r="Y45">
            <v>-286.44376175470177</v>
          </cell>
          <cell r="Z45">
            <v>-322.75281435165425</v>
          </cell>
          <cell r="AA45">
            <v>-298.55710932915747</v>
          </cell>
          <cell r="AB45">
            <v>-272.82037462137896</v>
          </cell>
          <cell r="AC45">
            <v>-268.0957614113284</v>
          </cell>
          <cell r="AD45">
            <v>-416.20324681861371</v>
          </cell>
          <cell r="AE45">
            <v>-3828.4153357874711</v>
          </cell>
          <cell r="AI45">
            <v>-280.03293795227358</v>
          </cell>
          <cell r="AJ45">
            <v>-275.59267870931671</v>
          </cell>
          <cell r="AK45">
            <v>-450.49354607051498</v>
          </cell>
          <cell r="AL45">
            <v>-377.43666012103267</v>
          </cell>
          <cell r="AM45">
            <v>-305.68628531933848</v>
          </cell>
          <cell r="AN45">
            <v>-324.92535954309017</v>
          </cell>
          <cell r="AO45">
            <v>-298.95283143933864</v>
          </cell>
          <cell r="AP45">
            <v>-325.80393963007452</v>
          </cell>
          <cell r="AQ45">
            <v>-327.94921564851109</v>
          </cell>
          <cell r="AR45">
            <v>-296.51106000628693</v>
          </cell>
          <cell r="AS45">
            <v>-277.64303977973992</v>
          </cell>
          <cell r="AT45">
            <v>-455.09970654847564</v>
          </cell>
          <cell r="AU45">
            <v>-3996.1272607679939</v>
          </cell>
          <cell r="AY45">
            <v>-411.63488001996944</v>
          </cell>
          <cell r="AZ45">
            <v>-288.7525863152419</v>
          </cell>
          <cell r="BA45">
            <v>-468.26123097551761</v>
          </cell>
          <cell r="BB45">
            <v>-401.50136320837464</v>
          </cell>
          <cell r="BC45">
            <v>-314.52424141525711</v>
          </cell>
          <cell r="BD45">
            <v>-345.64068435711414</v>
          </cell>
          <cell r="BE45">
            <v>-316.79443176734549</v>
          </cell>
          <cell r="BF45">
            <v>-342.51616034057747</v>
          </cell>
          <cell r="BG45">
            <v>-342.93492631525385</v>
          </cell>
          <cell r="BH45">
            <v>-309.28526629840951</v>
          </cell>
          <cell r="BI45">
            <v>-295.04856580050409</v>
          </cell>
          <cell r="BJ45">
            <v>-475.21781058956975</v>
          </cell>
          <cell r="BK45">
            <v>-4312.1121474031352</v>
          </cell>
          <cell r="BO45">
            <v>-298.73404432563143</v>
          </cell>
          <cell r="BP45">
            <v>-434.53018301075303</v>
          </cell>
          <cell r="BQ45">
            <v>-460.61261464512796</v>
          </cell>
          <cell r="BR45">
            <v>-409.54683527780617</v>
          </cell>
          <cell r="BS45">
            <v>-323.89562417066611</v>
          </cell>
          <cell r="BT45">
            <v>-354.72698164929136</v>
          </cell>
          <cell r="BU45">
            <v>-326.28004473183557</v>
          </cell>
          <cell r="BV45">
            <v>-350.07192644439579</v>
          </cell>
          <cell r="BW45">
            <v>-359.52371350312001</v>
          </cell>
          <cell r="BX45">
            <v>-306.71516946637246</v>
          </cell>
          <cell r="BY45">
            <v>-301.33810135599163</v>
          </cell>
          <cell r="BZ45">
            <v>-476.68595080919818</v>
          </cell>
          <cell r="CA45">
            <v>-4402.6611893901891</v>
          </cell>
        </row>
        <row r="46">
          <cell r="A46">
            <v>44</v>
          </cell>
        </row>
        <row r="47">
          <cell r="A47">
            <v>45</v>
          </cell>
          <cell r="B47" t="str">
            <v>Variance Accrual vs Cash</v>
          </cell>
          <cell r="C47">
            <v>-97.148647871091839</v>
          </cell>
          <cell r="D47">
            <v>-38.285193933231142</v>
          </cell>
          <cell r="E47">
            <v>94.270968400901637</v>
          </cell>
          <cell r="F47">
            <v>34.861928539041827</v>
          </cell>
          <cell r="G47">
            <v>-42.909912253644393</v>
          </cell>
          <cell r="H47">
            <v>-29.762123320850264</v>
          </cell>
          <cell r="I47">
            <v>-39.352462234119059</v>
          </cell>
          <cell r="J47">
            <v>-4.3818729538766661</v>
          </cell>
          <cell r="K47">
            <v>-48.162644309444687</v>
          </cell>
          <cell r="L47">
            <v>-26.640314977213478</v>
          </cell>
          <cell r="M47">
            <v>-24.805469391831195</v>
          </cell>
          <cell r="N47">
            <v>47.722744305359214</v>
          </cell>
          <cell r="O47">
            <v>-174.59300000000005</v>
          </cell>
          <cell r="S47">
            <v>-75.354940331029752</v>
          </cell>
          <cell r="T47">
            <v>-28.564051187489667</v>
          </cell>
          <cell r="U47">
            <v>34.052262263330448</v>
          </cell>
          <cell r="V47">
            <v>87.733607603787902</v>
          </cell>
          <cell r="W47">
            <v>-15.638845319304835</v>
          </cell>
          <cell r="X47">
            <v>33.515476249369897</v>
          </cell>
          <cell r="Y47">
            <v>-21.864768792294257</v>
          </cell>
          <cell r="Z47">
            <v>8.004386719146936</v>
          </cell>
          <cell r="AA47">
            <v>-24.39059726959394</v>
          </cell>
          <cell r="AB47">
            <v>-27.27195903366632</v>
          </cell>
          <cell r="AC47">
            <v>-21.98815084614526</v>
          </cell>
          <cell r="AD47">
            <v>51.767579943888592</v>
          </cell>
          <cell r="AE47">
            <v>-2.5579538487363607E-13</v>
          </cell>
          <cell r="AI47">
            <v>-78.701124353438445</v>
          </cell>
          <cell r="AJ47">
            <v>-30.111462685480319</v>
          </cell>
          <cell r="AK47">
            <v>113.3076031402145</v>
          </cell>
          <cell r="AL47">
            <v>65.246410955848432</v>
          </cell>
          <cell r="AM47">
            <v>-15.741868241075792</v>
          </cell>
          <cell r="AN47">
            <v>-10.009718666560701</v>
          </cell>
          <cell r="AO47">
            <v>-22.847928965360751</v>
          </cell>
          <cell r="AP47">
            <v>6.7461813436001421</v>
          </cell>
          <cell r="AQ47">
            <v>-25.133061287549623</v>
          </cell>
          <cell r="AR47">
            <v>-28.570578113023572</v>
          </cell>
          <cell r="AS47">
            <v>-22.747849764668644</v>
          </cell>
          <cell r="AT47">
            <v>48.563396637494691</v>
          </cell>
          <cell r="AU47">
            <v>-8.5265128291212022E-14</v>
          </cell>
          <cell r="AY47">
            <v>-80.544562878838803</v>
          </cell>
          <cell r="AZ47">
            <v>-30.342381810142967</v>
          </cell>
          <cell r="BA47">
            <v>113.79913220735688</v>
          </cell>
          <cell r="BB47">
            <v>63.472131988581367</v>
          </cell>
          <cell r="BC47">
            <v>-14.18469890780878</v>
          </cell>
          <cell r="BD47">
            <v>-8.4994088058718944</v>
          </cell>
          <cell r="BE47">
            <v>-22.385762405537946</v>
          </cell>
          <cell r="BF47">
            <v>6.8895134167446486</v>
          </cell>
          <cell r="BG47">
            <v>-24.119030933627414</v>
          </cell>
          <cell r="BH47">
            <v>-28.448960074323139</v>
          </cell>
          <cell r="BI47">
            <v>-22.006118037744443</v>
          </cell>
          <cell r="BJ47">
            <v>46.370146241212467</v>
          </cell>
          <cell r="BK47">
            <v>0</v>
          </cell>
          <cell r="BO47">
            <v>-79.451607652355762</v>
          </cell>
          <cell r="BP47">
            <v>-28.941161113522952</v>
          </cell>
          <cell r="BQ47">
            <v>96.824091294559167</v>
          </cell>
          <cell r="BR47">
            <v>62.502611140299393</v>
          </cell>
          <cell r="BS47">
            <v>-12.335158305995435</v>
          </cell>
          <cell r="BT47">
            <v>-6.6229182818120478</v>
          </cell>
          <cell r="BU47">
            <v>-20.223239665201902</v>
          </cell>
          <cell r="BV47">
            <v>8.8353330867109605</v>
          </cell>
          <cell r="BW47">
            <v>-22.583636110787978</v>
          </cell>
          <cell r="BX47">
            <v>-26.552895862195129</v>
          </cell>
          <cell r="BY47">
            <v>-20.491678676633853</v>
          </cell>
          <cell r="BZ47">
            <v>49.040260146935509</v>
          </cell>
          <cell r="CA47">
            <v>0</v>
          </cell>
        </row>
        <row r="48">
          <cell r="A48">
            <v>46</v>
          </cell>
          <cell r="B48" t="str">
            <v>(Decrease)/Increase</v>
          </cell>
        </row>
        <row r="49">
          <cell r="A49">
            <v>47</v>
          </cell>
          <cell r="D49" t="str">
            <v>3 pay period --&gt;</v>
          </cell>
          <cell r="E49">
            <v>20</v>
          </cell>
          <cell r="T49" t="str">
            <v>3 pay period --&gt;</v>
          </cell>
          <cell r="U49">
            <v>20</v>
          </cell>
          <cell r="AJ49" t="str">
            <v>3 pay period --&gt;</v>
          </cell>
          <cell r="AK49">
            <v>20</v>
          </cell>
          <cell r="AZ49" t="str">
            <v>3 pay period --&gt;</v>
          </cell>
          <cell r="BA49">
            <v>20</v>
          </cell>
          <cell r="BP49" t="str">
            <v>3 pay period --&gt;</v>
          </cell>
          <cell r="BQ49">
            <v>20</v>
          </cell>
        </row>
        <row r="50">
          <cell r="A50">
            <v>48</v>
          </cell>
          <cell r="D50" t="str">
            <v>Result Sharing --&gt;</v>
          </cell>
          <cell r="E50">
            <v>80</v>
          </cell>
          <cell r="T50" t="str">
            <v>Result Sharing --&gt;</v>
          </cell>
          <cell r="V50">
            <v>21.666666666666664</v>
          </cell>
          <cell r="X50">
            <v>43.333333333333329</v>
          </cell>
          <cell r="AJ50" t="str">
            <v>Result Sharing --&gt;</v>
          </cell>
          <cell r="AK50">
            <v>80</v>
          </cell>
          <cell r="AZ50" t="str">
            <v>Result Sharing --&gt;</v>
          </cell>
          <cell r="BA50">
            <v>80</v>
          </cell>
          <cell r="BP50" t="str">
            <v>Result Sharing --&gt;</v>
          </cell>
          <cell r="BQ50">
            <v>80</v>
          </cell>
        </row>
        <row r="51">
          <cell r="A51">
            <v>49</v>
          </cell>
          <cell r="T51" t="str">
            <v>Pension --&gt;</v>
          </cell>
          <cell r="U51">
            <v>9</v>
          </cell>
          <cell r="AJ51" t="str">
            <v>Pension --&gt;</v>
          </cell>
          <cell r="AK51">
            <v>9</v>
          </cell>
          <cell r="AZ51" t="str">
            <v>Pension --&gt;</v>
          </cell>
          <cell r="BA51">
            <v>9</v>
          </cell>
          <cell r="BP51" t="str">
            <v>Pension --&gt;</v>
          </cell>
          <cell r="BQ51">
            <v>9</v>
          </cell>
        </row>
        <row r="52">
          <cell r="A52">
            <v>50</v>
          </cell>
          <cell r="E52">
            <v>100</v>
          </cell>
          <cell r="F52">
            <v>68</v>
          </cell>
          <cell r="G52" t="str">
            <v>&lt;--Franchise Fees</v>
          </cell>
          <cell r="M52" t="str">
            <v>PBOPs --&gt;</v>
          </cell>
          <cell r="N52">
            <v>90</v>
          </cell>
          <cell r="U52">
            <v>29</v>
          </cell>
          <cell r="V52">
            <v>68</v>
          </cell>
          <cell r="W52" t="str">
            <v>&lt;--Franchise Fees</v>
          </cell>
          <cell r="AC52" t="str">
            <v>PBOPs --&gt;</v>
          </cell>
          <cell r="AD52">
            <v>90</v>
          </cell>
          <cell r="AK52">
            <v>109</v>
          </cell>
          <cell r="AL52">
            <v>68</v>
          </cell>
          <cell r="AM52" t="str">
            <v>&lt;--Franchise Fees</v>
          </cell>
          <cell r="AS52" t="str">
            <v>PBOPs --&gt;</v>
          </cell>
          <cell r="AT52">
            <v>90</v>
          </cell>
          <cell r="BA52">
            <v>109</v>
          </cell>
          <cell r="BB52">
            <v>68</v>
          </cell>
          <cell r="BC52" t="str">
            <v>&lt;--Franchise Fees</v>
          </cell>
          <cell r="BI52" t="str">
            <v>PBOPs --&gt;</v>
          </cell>
          <cell r="BJ52">
            <v>90</v>
          </cell>
          <cell r="BQ52">
            <v>109</v>
          </cell>
          <cell r="BR52">
            <v>68</v>
          </cell>
          <cell r="BS52" t="str">
            <v>&lt;--Franchise Fees</v>
          </cell>
          <cell r="BY52" t="str">
            <v>PBOPs --&gt;</v>
          </cell>
          <cell r="BZ52">
            <v>90</v>
          </cell>
        </row>
        <row r="53">
          <cell r="A53">
            <v>51</v>
          </cell>
        </row>
        <row r="54">
          <cell r="A54">
            <v>52</v>
          </cell>
          <cell r="B54" t="str">
            <v>Variance Forecast vs. Recorded</v>
          </cell>
          <cell r="C54">
            <v>127.57593853092226</v>
          </cell>
          <cell r="D54">
            <v>2.5250404632403729</v>
          </cell>
          <cell r="E54">
            <v>-105.85533092360151</v>
          </cell>
          <cell r="F54">
            <v>-32.64876339150868</v>
          </cell>
          <cell r="G54">
            <v>74.12325973177758</v>
          </cell>
          <cell r="H54">
            <v>-8.5160316302417129</v>
          </cell>
          <cell r="I54">
            <v>-2.0029438342411368</v>
          </cell>
          <cell r="J54">
            <v>11.579480430318256</v>
          </cell>
          <cell r="K54">
            <v>-33.72497311674951</v>
          </cell>
          <cell r="L54">
            <v>-23.334597090834109</v>
          </cell>
          <cell r="M54">
            <v>25.622395844895493</v>
          </cell>
          <cell r="N54">
            <v>-59.282491025467948</v>
          </cell>
          <cell r="O54">
            <v>-23.939016011490651</v>
          </cell>
          <cell r="S54">
            <v>70.180607625762832</v>
          </cell>
          <cell r="T54">
            <v>-20.238393732624672</v>
          </cell>
          <cell r="U54">
            <v>-39.472077581336521</v>
          </cell>
          <cell r="V54">
            <v>0</v>
          </cell>
          <cell r="W54">
            <v>0</v>
          </cell>
          <cell r="X54">
            <v>0</v>
          </cell>
          <cell r="Y54">
            <v>0</v>
          </cell>
          <cell r="Z54">
            <v>0</v>
          </cell>
          <cell r="AA54">
            <v>0</v>
          </cell>
          <cell r="AB54">
            <v>0</v>
          </cell>
          <cell r="AC54">
            <v>0</v>
          </cell>
          <cell r="AD54">
            <v>0</v>
          </cell>
          <cell r="AE54">
            <v>10.470136311801639</v>
          </cell>
          <cell r="AI54">
            <v>0</v>
          </cell>
          <cell r="AJ54">
            <v>0</v>
          </cell>
          <cell r="AK54">
            <v>0</v>
          </cell>
          <cell r="AL54">
            <v>0</v>
          </cell>
          <cell r="AM54">
            <v>0</v>
          </cell>
          <cell r="AN54">
            <v>0</v>
          </cell>
          <cell r="AO54">
            <v>0</v>
          </cell>
          <cell r="AP54">
            <v>0</v>
          </cell>
          <cell r="AQ54">
            <v>0</v>
          </cell>
          <cell r="AR54">
            <v>0</v>
          </cell>
          <cell r="AS54">
            <v>0</v>
          </cell>
          <cell r="AT54">
            <v>0</v>
          </cell>
          <cell r="AU54">
            <v>0</v>
          </cell>
          <cell r="AY54">
            <v>0</v>
          </cell>
          <cell r="AZ54">
            <v>0</v>
          </cell>
          <cell r="BA54">
            <v>0</v>
          </cell>
          <cell r="BB54">
            <v>0</v>
          </cell>
          <cell r="BC54">
            <v>0</v>
          </cell>
          <cell r="BD54">
            <v>0</v>
          </cell>
          <cell r="BE54">
            <v>0</v>
          </cell>
          <cell r="BF54">
            <v>0</v>
          </cell>
          <cell r="BG54">
            <v>0</v>
          </cell>
          <cell r="BH54">
            <v>0</v>
          </cell>
          <cell r="BI54">
            <v>0</v>
          </cell>
          <cell r="BJ54">
            <v>0</v>
          </cell>
          <cell r="BK54">
            <v>0</v>
          </cell>
          <cell r="BO54">
            <v>0</v>
          </cell>
          <cell r="BP54">
            <v>0</v>
          </cell>
          <cell r="BQ54">
            <v>0</v>
          </cell>
          <cell r="BR54">
            <v>0</v>
          </cell>
          <cell r="BS54">
            <v>0</v>
          </cell>
          <cell r="BT54">
            <v>0</v>
          </cell>
          <cell r="BU54">
            <v>0</v>
          </cell>
          <cell r="BV54">
            <v>0</v>
          </cell>
          <cell r="BW54">
            <v>0</v>
          </cell>
          <cell r="BX54">
            <v>0</v>
          </cell>
          <cell r="BY54">
            <v>0</v>
          </cell>
          <cell r="BZ54">
            <v>0</v>
          </cell>
          <cell r="CA54">
            <v>0</v>
          </cell>
        </row>
        <row r="55">
          <cell r="A55">
            <v>53</v>
          </cell>
          <cell r="F55" t="str">
            <v>Result Sharing --&gt;</v>
          </cell>
          <cell r="G55">
            <v>40</v>
          </cell>
        </row>
        <row r="56">
          <cell r="A56">
            <v>54</v>
          </cell>
        </row>
        <row r="57">
          <cell r="A57">
            <v>55</v>
          </cell>
          <cell r="B57" t="str">
            <v>[1] Per information provided from Larry Hedrick, Sharon Irving &amp; Tom Cole</v>
          </cell>
        </row>
      </sheetData>
      <sheetData sheetId="12" refreshError="1">
        <row r="11">
          <cell r="A11">
            <v>1</v>
          </cell>
          <cell r="C11" t="str">
            <v>Other Operating Expense</v>
          </cell>
          <cell r="D11">
            <v>36892</v>
          </cell>
          <cell r="E11">
            <v>36923</v>
          </cell>
          <cell r="F11">
            <v>36951</v>
          </cell>
          <cell r="G11">
            <v>36982</v>
          </cell>
          <cell r="H11">
            <v>37012</v>
          </cell>
          <cell r="I11">
            <v>37043</v>
          </cell>
          <cell r="J11">
            <v>37073</v>
          </cell>
          <cell r="K11">
            <v>37104</v>
          </cell>
          <cell r="L11">
            <v>37135</v>
          </cell>
          <cell r="M11">
            <v>37165</v>
          </cell>
          <cell r="N11">
            <v>37196</v>
          </cell>
          <cell r="O11">
            <v>37226</v>
          </cell>
          <cell r="P11" t="str">
            <v>Total</v>
          </cell>
          <cell r="R11">
            <v>37257</v>
          </cell>
          <cell r="S11">
            <v>37288</v>
          </cell>
          <cell r="T11">
            <v>37316</v>
          </cell>
          <cell r="U11">
            <v>37347</v>
          </cell>
          <cell r="V11">
            <v>37377</v>
          </cell>
          <cell r="W11">
            <v>37408</v>
          </cell>
          <cell r="X11">
            <v>37438</v>
          </cell>
          <cell r="Y11">
            <v>37469</v>
          </cell>
          <cell r="Z11">
            <v>37500</v>
          </cell>
          <cell r="AA11">
            <v>37530</v>
          </cell>
          <cell r="AB11">
            <v>37561</v>
          </cell>
          <cell r="AC11">
            <v>37591</v>
          </cell>
          <cell r="AD11" t="str">
            <v>Total</v>
          </cell>
          <cell r="AF11">
            <v>37622</v>
          </cell>
          <cell r="AG11">
            <v>37653</v>
          </cell>
          <cell r="AH11">
            <v>37681</v>
          </cell>
          <cell r="AI11">
            <v>37712</v>
          </cell>
          <cell r="AJ11">
            <v>37742</v>
          </cell>
          <cell r="AK11">
            <v>37773</v>
          </cell>
          <cell r="AL11">
            <v>37803</v>
          </cell>
          <cell r="AM11">
            <v>37834</v>
          </cell>
          <cell r="AN11">
            <v>37865</v>
          </cell>
          <cell r="AO11">
            <v>37895</v>
          </cell>
          <cell r="AP11">
            <v>37926</v>
          </cell>
          <cell r="AQ11">
            <v>37956</v>
          </cell>
          <cell r="AR11" t="str">
            <v>Total</v>
          </cell>
          <cell r="AT11">
            <v>37987</v>
          </cell>
          <cell r="AU11">
            <v>38018</v>
          </cell>
          <cell r="AV11">
            <v>38047</v>
          </cell>
          <cell r="AW11">
            <v>38078</v>
          </cell>
          <cell r="AX11">
            <v>38108</v>
          </cell>
          <cell r="AY11">
            <v>38139</v>
          </cell>
          <cell r="AZ11">
            <v>38169</v>
          </cell>
          <cell r="BA11">
            <v>38200</v>
          </cell>
          <cell r="BB11">
            <v>38231</v>
          </cell>
          <cell r="BC11">
            <v>38261</v>
          </cell>
          <cell r="BD11">
            <v>38292</v>
          </cell>
          <cell r="BE11">
            <v>38322</v>
          </cell>
          <cell r="BF11" t="str">
            <v>Total</v>
          </cell>
          <cell r="BH11">
            <v>38353</v>
          </cell>
          <cell r="BI11">
            <v>38384</v>
          </cell>
          <cell r="BJ11">
            <v>38412</v>
          </cell>
          <cell r="BK11">
            <v>38443</v>
          </cell>
          <cell r="BL11">
            <v>38473</v>
          </cell>
          <cell r="BM11">
            <v>38504</v>
          </cell>
          <cell r="BN11">
            <v>38534</v>
          </cell>
          <cell r="BO11">
            <v>38565</v>
          </cell>
          <cell r="BP11">
            <v>38596</v>
          </cell>
          <cell r="BQ11">
            <v>38626</v>
          </cell>
          <cell r="BR11">
            <v>38657</v>
          </cell>
          <cell r="BS11">
            <v>38687</v>
          </cell>
          <cell r="BT11" t="str">
            <v>Total</v>
          </cell>
        </row>
        <row r="12">
          <cell r="A12">
            <v>2</v>
          </cell>
          <cell r="Q12">
            <v>2001</v>
          </cell>
          <cell r="AE12">
            <v>2002</v>
          </cell>
          <cell r="AS12">
            <v>2003</v>
          </cell>
          <cell r="BG12">
            <v>2004</v>
          </cell>
          <cell r="BU12">
            <v>2005</v>
          </cell>
        </row>
        <row r="13">
          <cell r="A13">
            <v>3</v>
          </cell>
          <cell r="C13" t="str">
            <v>Nuclear Decomm Contribution</v>
          </cell>
          <cell r="F13">
            <v>-6.12</v>
          </cell>
          <cell r="I13">
            <v>-6.12</v>
          </cell>
          <cell r="L13">
            <v>-6.12</v>
          </cell>
          <cell r="O13">
            <v>-6.12</v>
          </cell>
          <cell r="P13">
            <v>-24.48</v>
          </cell>
          <cell r="T13">
            <v>-6.12</v>
          </cell>
          <cell r="W13">
            <v>-6.12</v>
          </cell>
          <cell r="Z13">
            <v>-6.12</v>
          </cell>
          <cell r="AC13">
            <v>-6.12</v>
          </cell>
          <cell r="AD13">
            <v>-24.48</v>
          </cell>
          <cell r="AH13">
            <v>-6.12</v>
          </cell>
          <cell r="AK13">
            <v>-6.12</v>
          </cell>
          <cell r="AN13">
            <v>-6.12</v>
          </cell>
          <cell r="AQ13">
            <v>-6.12</v>
          </cell>
          <cell r="AR13">
            <v>-24.48</v>
          </cell>
          <cell r="AV13">
            <v>-6.12</v>
          </cell>
          <cell r="AY13">
            <v>-6.12</v>
          </cell>
          <cell r="BB13">
            <v>-6.12</v>
          </cell>
          <cell r="BE13">
            <v>-6.12</v>
          </cell>
          <cell r="BF13">
            <v>-24.48</v>
          </cell>
          <cell r="BJ13">
            <v>-6.12</v>
          </cell>
          <cell r="BM13">
            <v>-6.12</v>
          </cell>
          <cell r="BP13">
            <v>-6.12</v>
          </cell>
          <cell r="BS13">
            <v>-6.12</v>
          </cell>
          <cell r="BT13">
            <v>-24.48</v>
          </cell>
        </row>
        <row r="14">
          <cell r="A14">
            <v>4</v>
          </cell>
        </row>
        <row r="15">
          <cell r="A15">
            <v>5</v>
          </cell>
        </row>
        <row r="16">
          <cell r="A16">
            <v>6</v>
          </cell>
        </row>
        <row r="17">
          <cell r="A17">
            <v>7</v>
          </cell>
          <cell r="C17" t="str">
            <v>Recorded All Other Oper Expense</v>
          </cell>
          <cell r="D17">
            <v>-61.820999999999998</v>
          </cell>
          <cell r="E17">
            <v>-71.704999999999998</v>
          </cell>
          <cell r="F17">
            <v>-87.897000000000006</v>
          </cell>
          <cell r="G17">
            <v>-77.173000000000002</v>
          </cell>
          <cell r="H17">
            <v>-71.278999999999996</v>
          </cell>
          <cell r="I17">
            <v>-66.266999999999996</v>
          </cell>
          <cell r="J17">
            <v>-24.09</v>
          </cell>
          <cell r="K17">
            <v>-40.488</v>
          </cell>
          <cell r="L17">
            <v>-82.304000000000002</v>
          </cell>
          <cell r="M17">
            <v>-67.668999999999997</v>
          </cell>
          <cell r="N17">
            <v>-75.518000000000001</v>
          </cell>
          <cell r="O17">
            <v>-94.23</v>
          </cell>
          <cell r="P17">
            <v>-820.44100000000003</v>
          </cell>
        </row>
        <row r="18">
          <cell r="A18">
            <v>8</v>
          </cell>
        </row>
        <row r="19">
          <cell r="A19">
            <v>9</v>
          </cell>
        </row>
        <row r="20">
          <cell r="A20">
            <v>10</v>
          </cell>
          <cell r="C20" t="str">
            <v>Other Non-Operating Expense</v>
          </cell>
          <cell r="D20">
            <v>36892</v>
          </cell>
          <cell r="E20">
            <v>36923</v>
          </cell>
          <cell r="F20">
            <v>36951</v>
          </cell>
          <cell r="G20">
            <v>36982</v>
          </cell>
          <cell r="H20">
            <v>37012</v>
          </cell>
          <cell r="I20">
            <v>37043</v>
          </cell>
          <cell r="J20">
            <v>37073</v>
          </cell>
          <cell r="K20">
            <v>37104</v>
          </cell>
          <cell r="L20">
            <v>37135</v>
          </cell>
          <cell r="M20">
            <v>37165</v>
          </cell>
          <cell r="N20">
            <v>37196</v>
          </cell>
          <cell r="O20">
            <v>37226</v>
          </cell>
          <cell r="P20" t="str">
            <v>Total</v>
          </cell>
          <cell r="R20">
            <v>37257</v>
          </cell>
          <cell r="S20">
            <v>37288</v>
          </cell>
          <cell r="T20">
            <v>37316</v>
          </cell>
          <cell r="U20">
            <v>37347</v>
          </cell>
          <cell r="V20">
            <v>37377</v>
          </cell>
          <cell r="W20">
            <v>37408</v>
          </cell>
          <cell r="X20">
            <v>37438</v>
          </cell>
          <cell r="Y20">
            <v>37469</v>
          </cell>
          <cell r="Z20">
            <v>37500</v>
          </cell>
          <cell r="AA20">
            <v>37530</v>
          </cell>
          <cell r="AB20">
            <v>37561</v>
          </cell>
          <cell r="AC20">
            <v>37591</v>
          </cell>
          <cell r="AD20" t="str">
            <v>Total</v>
          </cell>
          <cell r="AF20">
            <v>37622</v>
          </cell>
          <cell r="AG20">
            <v>37653</v>
          </cell>
          <cell r="AH20">
            <v>37681</v>
          </cell>
          <cell r="AI20">
            <v>37712</v>
          </cell>
          <cell r="AJ20">
            <v>37742</v>
          </cell>
          <cell r="AK20">
            <v>37773</v>
          </cell>
          <cell r="AL20">
            <v>37803</v>
          </cell>
          <cell r="AM20">
            <v>37834</v>
          </cell>
          <cell r="AN20">
            <v>37865</v>
          </cell>
          <cell r="AO20">
            <v>37895</v>
          </cell>
          <cell r="AP20">
            <v>37926</v>
          </cell>
          <cell r="AQ20">
            <v>37956</v>
          </cell>
          <cell r="AR20" t="str">
            <v>Total</v>
          </cell>
          <cell r="AT20">
            <v>37987</v>
          </cell>
          <cell r="AU20">
            <v>38018</v>
          </cell>
          <cell r="AV20">
            <v>38047</v>
          </cell>
          <cell r="AW20">
            <v>38078</v>
          </cell>
          <cell r="AX20">
            <v>38108</v>
          </cell>
          <cell r="AY20">
            <v>38139</v>
          </cell>
          <cell r="AZ20">
            <v>38169</v>
          </cell>
          <cell r="BA20">
            <v>38200</v>
          </cell>
          <cell r="BB20">
            <v>38231</v>
          </cell>
          <cell r="BC20">
            <v>38261</v>
          </cell>
          <cell r="BD20">
            <v>38292</v>
          </cell>
          <cell r="BE20">
            <v>38322</v>
          </cell>
          <cell r="BF20" t="str">
            <v>Total</v>
          </cell>
          <cell r="BH20">
            <v>38353</v>
          </cell>
          <cell r="BI20">
            <v>38384</v>
          </cell>
          <cell r="BJ20">
            <v>38412</v>
          </cell>
          <cell r="BK20">
            <v>38443</v>
          </cell>
          <cell r="BL20">
            <v>38473</v>
          </cell>
          <cell r="BM20">
            <v>38504</v>
          </cell>
          <cell r="BN20">
            <v>38534</v>
          </cell>
          <cell r="BO20">
            <v>38565</v>
          </cell>
          <cell r="BP20">
            <v>38596</v>
          </cell>
          <cell r="BQ20">
            <v>38626</v>
          </cell>
          <cell r="BR20">
            <v>38657</v>
          </cell>
          <cell r="BS20">
            <v>38687</v>
          </cell>
          <cell r="BT20" t="str">
            <v>Total</v>
          </cell>
        </row>
        <row r="21">
          <cell r="A21">
            <v>11</v>
          </cell>
          <cell r="Q21">
            <v>2001</v>
          </cell>
          <cell r="AE21">
            <v>2002</v>
          </cell>
          <cell r="AS21">
            <v>2003</v>
          </cell>
          <cell r="BG21">
            <v>2004</v>
          </cell>
          <cell r="BU21">
            <v>2005</v>
          </cell>
        </row>
        <row r="22">
          <cell r="A22">
            <v>12</v>
          </cell>
          <cell r="B22">
            <v>6</v>
          </cell>
          <cell r="C22" t="str">
            <v>Other Non-Operating Expenses</v>
          </cell>
          <cell r="D22">
            <v>-3.4346666666666668</v>
          </cell>
          <cell r="E22">
            <v>-3.4346666666666668</v>
          </cell>
          <cell r="F22">
            <v>-3.4346666666666668</v>
          </cell>
          <cell r="G22">
            <v>-3.4346666666666668</v>
          </cell>
          <cell r="H22">
            <v>-3.4346666666666668</v>
          </cell>
          <cell r="I22">
            <v>-3.4346666666666668</v>
          </cell>
          <cell r="J22">
            <v>-3.4346666666666668</v>
          </cell>
          <cell r="K22">
            <v>-3.4346666666666668</v>
          </cell>
          <cell r="L22">
            <v>-3.4346666666666668</v>
          </cell>
          <cell r="M22">
            <v>-3.4346666666666668</v>
          </cell>
          <cell r="N22">
            <v>-3.4346666666666668</v>
          </cell>
          <cell r="O22">
            <v>-3.4346666666666668</v>
          </cell>
          <cell r="P22">
            <v>-41.215999999999987</v>
          </cell>
          <cell r="Q22">
            <v>-41.216000000000001</v>
          </cell>
          <cell r="R22">
            <v>-3.4346666666666668</v>
          </cell>
          <cell r="S22">
            <v>-3.4346666666666668</v>
          </cell>
          <cell r="T22">
            <v>-3</v>
          </cell>
          <cell r="U22">
            <v>-3.4346666666666668</v>
          </cell>
          <cell r="V22">
            <v>-3.4346666666666668</v>
          </cell>
          <cell r="W22">
            <v>-3.4346666666666668</v>
          </cell>
          <cell r="X22">
            <v>-3.4346666666666668</v>
          </cell>
          <cell r="Y22">
            <v>-3.4346666666666668</v>
          </cell>
          <cell r="Z22">
            <v>-3.4346666666666668</v>
          </cell>
          <cell r="AA22">
            <v>-3.4346666666666668</v>
          </cell>
          <cell r="AB22">
            <v>-3.4346666666666668</v>
          </cell>
          <cell r="AC22">
            <v>-3.4346666666666668</v>
          </cell>
          <cell r="AD22">
            <v>-40.781333333333322</v>
          </cell>
          <cell r="AE22">
            <v>-41.216000000000001</v>
          </cell>
          <cell r="AF22">
            <v>-3.4346666666666668</v>
          </cell>
          <cell r="AG22">
            <v>-3.4346666666666668</v>
          </cell>
          <cell r="AH22">
            <v>-3.4346666666666668</v>
          </cell>
          <cell r="AI22">
            <v>-3.4346666666666668</v>
          </cell>
          <cell r="AJ22">
            <v>-3.4346666666666668</v>
          </cell>
          <cell r="AK22">
            <v>-3.4346666666666668</v>
          </cell>
          <cell r="AL22">
            <v>-3.4346666666666668</v>
          </cell>
          <cell r="AM22">
            <v>-3.4346666666666668</v>
          </cell>
          <cell r="AN22">
            <v>-3.4346666666666668</v>
          </cell>
          <cell r="AO22">
            <v>-3.4346666666666668</v>
          </cell>
          <cell r="AP22">
            <v>-3.4346666666666668</v>
          </cell>
          <cell r="AQ22">
            <v>-3.4346666666666668</v>
          </cell>
          <cell r="AR22">
            <v>-41.215999999999987</v>
          </cell>
          <cell r="AS22">
            <v>-41.216000000000001</v>
          </cell>
          <cell r="AT22">
            <v>-3.4346666666666668</v>
          </cell>
          <cell r="AU22">
            <v>-3.4346666666666668</v>
          </cell>
          <cell r="AV22">
            <v>-3.4346666666666668</v>
          </cell>
          <cell r="AW22">
            <v>-3.4346666666666668</v>
          </cell>
          <cell r="AX22">
            <v>-3.4346666666666668</v>
          </cell>
          <cell r="AY22">
            <v>-3.4346666666666668</v>
          </cell>
          <cell r="AZ22">
            <v>-3.4346666666666668</v>
          </cell>
          <cell r="BA22">
            <v>-3.4346666666666668</v>
          </cell>
          <cell r="BB22">
            <v>-3.4346666666666668</v>
          </cell>
          <cell r="BC22">
            <v>-3.4346666666666668</v>
          </cell>
          <cell r="BD22">
            <v>-3.4346666666666668</v>
          </cell>
          <cell r="BE22">
            <v>-3.4346666666666668</v>
          </cell>
          <cell r="BF22">
            <v>-41.215999999999987</v>
          </cell>
          <cell r="BG22">
            <v>-41.216000000000001</v>
          </cell>
          <cell r="BH22">
            <v>-3.4346666666666668</v>
          </cell>
          <cell r="BI22">
            <v>-3.4346666666666668</v>
          </cell>
          <cell r="BJ22">
            <v>-3.4346666666666668</v>
          </cell>
          <cell r="BK22">
            <v>-3.4346666666666668</v>
          </cell>
          <cell r="BL22">
            <v>-3.4346666666666668</v>
          </cell>
          <cell r="BM22">
            <v>-3.4346666666666668</v>
          </cell>
          <cell r="BN22">
            <v>-3.4346666666666668</v>
          </cell>
          <cell r="BO22">
            <v>-3.4346666666666668</v>
          </cell>
          <cell r="BP22">
            <v>-3.4346666666666668</v>
          </cell>
          <cell r="BQ22">
            <v>-3.4346666666666668</v>
          </cell>
          <cell r="BR22">
            <v>-3.4346666666666668</v>
          </cell>
          <cell r="BS22">
            <v>-3.4346666666666668</v>
          </cell>
          <cell r="BT22">
            <v>-41.215999999999987</v>
          </cell>
          <cell r="BU22">
            <v>-41.216000000000001</v>
          </cell>
        </row>
        <row r="23">
          <cell r="A23">
            <v>13</v>
          </cell>
          <cell r="C23" t="str">
            <v>Recorded All Non-Oper Expense</v>
          </cell>
          <cell r="D23">
            <v>11</v>
          </cell>
          <cell r="E23">
            <v>2</v>
          </cell>
          <cell r="F23">
            <v>-8</v>
          </cell>
          <cell r="G23">
            <v>-3</v>
          </cell>
          <cell r="H23">
            <v>-4</v>
          </cell>
          <cell r="I23">
            <v>13</v>
          </cell>
          <cell r="J23">
            <v>-3</v>
          </cell>
          <cell r="K23">
            <v>-99</v>
          </cell>
          <cell r="L23">
            <v>4</v>
          </cell>
          <cell r="M23">
            <v>-21</v>
          </cell>
          <cell r="N23">
            <v>-35</v>
          </cell>
          <cell r="O23">
            <v>32</v>
          </cell>
          <cell r="P23">
            <v>-111</v>
          </cell>
          <cell r="R23">
            <v>-31</v>
          </cell>
          <cell r="S23">
            <v>1</v>
          </cell>
          <cell r="T23">
            <v>8</v>
          </cell>
        </row>
        <row r="24">
          <cell r="A24">
            <v>14</v>
          </cell>
          <cell r="C24" t="str">
            <v>Input for Other Opr. Expense</v>
          </cell>
          <cell r="D24">
            <v>11</v>
          </cell>
          <cell r="E24">
            <v>2</v>
          </cell>
          <cell r="F24">
            <v>-8</v>
          </cell>
          <cell r="G24">
            <v>-3</v>
          </cell>
          <cell r="H24">
            <v>-4</v>
          </cell>
          <cell r="I24">
            <v>13</v>
          </cell>
          <cell r="J24">
            <v>-3</v>
          </cell>
          <cell r="K24">
            <v>-99</v>
          </cell>
          <cell r="L24">
            <v>4</v>
          </cell>
          <cell r="M24">
            <v>-21</v>
          </cell>
          <cell r="N24">
            <v>-35</v>
          </cell>
          <cell r="O24">
            <v>32</v>
          </cell>
          <cell r="P24">
            <v>-111</v>
          </cell>
          <cell r="R24">
            <v>-31</v>
          </cell>
          <cell r="S24">
            <v>1</v>
          </cell>
          <cell r="T24">
            <v>8</v>
          </cell>
          <cell r="U24">
            <v>-3.4346666666666668</v>
          </cell>
          <cell r="V24">
            <v>-3.4346666666666668</v>
          </cell>
          <cell r="W24">
            <v>-3.4346666666666668</v>
          </cell>
          <cell r="X24">
            <v>-3.4346666666666668</v>
          </cell>
          <cell r="Y24">
            <v>-3.4346666666666668</v>
          </cell>
          <cell r="Z24">
            <v>-3.4346666666666668</v>
          </cell>
          <cell r="AA24">
            <v>-3.4346666666666668</v>
          </cell>
          <cell r="AB24">
            <v>-3.4346666666666668</v>
          </cell>
          <cell r="AC24">
            <v>-3.4346666666666668</v>
          </cell>
          <cell r="AD24">
            <v>-52.911999999999985</v>
          </cell>
          <cell r="AF24">
            <v>-3.4346666666666668</v>
          </cell>
          <cell r="AG24">
            <v>-3.4346666666666668</v>
          </cell>
          <cell r="AH24">
            <v>-3.4346666666666668</v>
          </cell>
          <cell r="AI24">
            <v>-3.4346666666666668</v>
          </cell>
          <cell r="AJ24">
            <v>-3.4346666666666668</v>
          </cell>
          <cell r="AK24">
            <v>-3.4346666666666668</v>
          </cell>
          <cell r="AL24">
            <v>-3.4346666666666668</v>
          </cell>
          <cell r="AM24">
            <v>-3.4346666666666668</v>
          </cell>
          <cell r="AN24">
            <v>-3.4346666666666668</v>
          </cell>
          <cell r="AO24">
            <v>-3.4346666666666668</v>
          </cell>
          <cell r="AP24">
            <v>-3.4346666666666668</v>
          </cell>
          <cell r="AQ24">
            <v>-3.4346666666666668</v>
          </cell>
          <cell r="AR24">
            <v>-41.215999999999987</v>
          </cell>
          <cell r="AT24">
            <v>-3.4346666666666668</v>
          </cell>
          <cell r="AU24">
            <v>-3.4346666666666668</v>
          </cell>
          <cell r="AV24">
            <v>-3.4346666666666668</v>
          </cell>
          <cell r="AW24">
            <v>-3.4346666666666668</v>
          </cell>
          <cell r="AX24">
            <v>-3.4346666666666668</v>
          </cell>
          <cell r="AY24">
            <v>-3.4346666666666668</v>
          </cell>
          <cell r="AZ24">
            <v>-3.4346666666666668</v>
          </cell>
          <cell r="BA24">
            <v>-3.4346666666666668</v>
          </cell>
          <cell r="BB24">
            <v>-3.4346666666666668</v>
          </cell>
          <cell r="BC24">
            <v>-3.4346666666666668</v>
          </cell>
          <cell r="BD24">
            <v>-3.4346666666666668</v>
          </cell>
          <cell r="BE24">
            <v>-3.4346666666666668</v>
          </cell>
          <cell r="BF24">
            <v>-41.215999999999987</v>
          </cell>
          <cell r="BH24">
            <v>-3.4346666666666668</v>
          </cell>
          <cell r="BI24">
            <v>-3.4346666666666668</v>
          </cell>
          <cell r="BJ24">
            <v>-3.4346666666666668</v>
          </cell>
          <cell r="BK24">
            <v>-3.4346666666666668</v>
          </cell>
          <cell r="BL24">
            <v>-3.4346666666666668</v>
          </cell>
          <cell r="BM24">
            <v>-3.4346666666666668</v>
          </cell>
          <cell r="BN24">
            <v>-3.4346666666666668</v>
          </cell>
          <cell r="BO24">
            <v>-3.4346666666666668</v>
          </cell>
          <cell r="BP24">
            <v>-3.4346666666666668</v>
          </cell>
          <cell r="BQ24">
            <v>-3.4346666666666668</v>
          </cell>
          <cell r="BR24">
            <v>-3.4346666666666668</v>
          </cell>
          <cell r="BS24">
            <v>-3.4346666666666668</v>
          </cell>
          <cell r="BT24">
            <v>-41.215999999999987</v>
          </cell>
        </row>
        <row r="25">
          <cell r="A25">
            <v>15</v>
          </cell>
        </row>
        <row r="26">
          <cell r="A26">
            <v>16</v>
          </cell>
          <cell r="C26" t="str">
            <v>Taxes</v>
          </cell>
          <cell r="D26">
            <v>36892</v>
          </cell>
          <cell r="E26">
            <v>36923</v>
          </cell>
          <cell r="F26">
            <v>36951</v>
          </cell>
          <cell r="G26">
            <v>36982</v>
          </cell>
          <cell r="H26">
            <v>37012</v>
          </cell>
          <cell r="I26">
            <v>37043</v>
          </cell>
          <cell r="J26">
            <v>37073</v>
          </cell>
          <cell r="K26">
            <v>37104</v>
          </cell>
          <cell r="L26">
            <v>37135</v>
          </cell>
          <cell r="M26">
            <v>37165</v>
          </cell>
          <cell r="N26">
            <v>37196</v>
          </cell>
          <cell r="O26">
            <v>37226</v>
          </cell>
          <cell r="P26" t="str">
            <v>Total</v>
          </cell>
          <cell r="R26">
            <v>37257</v>
          </cell>
          <cell r="S26">
            <v>37288</v>
          </cell>
          <cell r="T26">
            <v>37316</v>
          </cell>
          <cell r="U26">
            <v>37347</v>
          </cell>
          <cell r="V26">
            <v>37377</v>
          </cell>
          <cell r="W26">
            <v>37408</v>
          </cell>
          <cell r="X26">
            <v>37438</v>
          </cell>
          <cell r="Y26">
            <v>37469</v>
          </cell>
          <cell r="Z26">
            <v>37500</v>
          </cell>
          <cell r="AA26">
            <v>37530</v>
          </cell>
          <cell r="AB26">
            <v>37561</v>
          </cell>
          <cell r="AC26">
            <v>37591</v>
          </cell>
          <cell r="AD26" t="str">
            <v>Total</v>
          </cell>
          <cell r="AE26" t="str">
            <v>DATA</v>
          </cell>
          <cell r="AF26">
            <v>37622</v>
          </cell>
          <cell r="AG26">
            <v>37653</v>
          </cell>
          <cell r="AH26">
            <v>37681</v>
          </cell>
          <cell r="AI26">
            <v>37712</v>
          </cell>
          <cell r="AJ26">
            <v>37742</v>
          </cell>
          <cell r="AK26">
            <v>37773</v>
          </cell>
          <cell r="AL26">
            <v>37803</v>
          </cell>
          <cell r="AM26">
            <v>37834</v>
          </cell>
          <cell r="AN26">
            <v>37865</v>
          </cell>
          <cell r="AO26">
            <v>37895</v>
          </cell>
          <cell r="AP26">
            <v>37926</v>
          </cell>
          <cell r="AQ26">
            <v>37956</v>
          </cell>
          <cell r="AR26" t="str">
            <v>Total</v>
          </cell>
          <cell r="AT26">
            <v>37987</v>
          </cell>
          <cell r="AU26">
            <v>38018</v>
          </cell>
          <cell r="AV26">
            <v>38047</v>
          </cell>
          <cell r="AW26">
            <v>38078</v>
          </cell>
          <cell r="AX26">
            <v>38108</v>
          </cell>
          <cell r="AY26">
            <v>38139</v>
          </cell>
          <cell r="AZ26">
            <v>38169</v>
          </cell>
          <cell r="BA26">
            <v>38200</v>
          </cell>
          <cell r="BB26">
            <v>38231</v>
          </cell>
          <cell r="BC26">
            <v>38261</v>
          </cell>
          <cell r="BD26">
            <v>38292</v>
          </cell>
          <cell r="BE26">
            <v>38322</v>
          </cell>
          <cell r="BF26" t="str">
            <v>Total</v>
          </cell>
          <cell r="BG26">
            <v>605.26599999999996</v>
          </cell>
          <cell r="BH26">
            <v>38353</v>
          </cell>
          <cell r="BI26">
            <v>38384</v>
          </cell>
          <cell r="BJ26">
            <v>38412</v>
          </cell>
          <cell r="BK26">
            <v>38443</v>
          </cell>
          <cell r="BL26">
            <v>38473</v>
          </cell>
          <cell r="BM26">
            <v>38504</v>
          </cell>
          <cell r="BN26">
            <v>38534</v>
          </cell>
          <cell r="BO26">
            <v>38565</v>
          </cell>
          <cell r="BP26">
            <v>38596</v>
          </cell>
          <cell r="BQ26">
            <v>38626</v>
          </cell>
          <cell r="BR26">
            <v>38657</v>
          </cell>
          <cell r="BS26">
            <v>38687</v>
          </cell>
          <cell r="BT26" t="str">
            <v>Total</v>
          </cell>
          <cell r="BU26">
            <v>624.22900000000004</v>
          </cell>
        </row>
        <row r="27">
          <cell r="A27">
            <v>17</v>
          </cell>
          <cell r="C27" t="str">
            <v>Quarterly Tax Percentage</v>
          </cell>
          <cell r="Q27">
            <v>2001</v>
          </cell>
          <cell r="T27">
            <v>0.2</v>
          </cell>
          <cell r="W27">
            <v>0.2</v>
          </cell>
          <cell r="Z27">
            <v>0.3</v>
          </cell>
          <cell r="AC27">
            <v>0.3</v>
          </cell>
          <cell r="AD27">
            <v>1</v>
          </cell>
          <cell r="AE27">
            <v>2002</v>
          </cell>
          <cell r="AH27">
            <v>0.2</v>
          </cell>
          <cell r="AI27">
            <v>0</v>
          </cell>
          <cell r="AK27">
            <v>0.2</v>
          </cell>
          <cell r="AN27">
            <v>0.3</v>
          </cell>
          <cell r="AQ27">
            <v>0.3</v>
          </cell>
          <cell r="AS27">
            <v>2003</v>
          </cell>
          <cell r="AV27">
            <v>0.2</v>
          </cell>
          <cell r="AW27">
            <v>3.8046511436856958E-2</v>
          </cell>
          <cell r="AY27">
            <v>3.8046511436856958E-2</v>
          </cell>
          <cell r="BB27">
            <v>0.54558813195190625</v>
          </cell>
          <cell r="BE27">
            <v>0.37831884517437991</v>
          </cell>
          <cell r="BG27">
            <v>2004</v>
          </cell>
          <cell r="BJ27">
            <v>0.15</v>
          </cell>
          <cell r="BK27">
            <v>0.2</v>
          </cell>
          <cell r="BM27">
            <v>0.2</v>
          </cell>
          <cell r="BP27">
            <v>0.3</v>
          </cell>
          <cell r="BS27">
            <v>0.3</v>
          </cell>
          <cell r="BU27">
            <v>2005</v>
          </cell>
        </row>
        <row r="28">
          <cell r="A28">
            <v>18</v>
          </cell>
          <cell r="B28">
            <v>25</v>
          </cell>
          <cell r="C28" t="str">
            <v>Property Tax</v>
          </cell>
          <cell r="G28">
            <v>-51</v>
          </cell>
          <cell r="O28">
            <v>-43.332000000000001</v>
          </cell>
          <cell r="P28">
            <v>-94.331999999999994</v>
          </cell>
          <cell r="Q28">
            <v>-123</v>
          </cell>
          <cell r="U28">
            <v>-49.3</v>
          </cell>
          <cell r="AC28">
            <v>-74.7</v>
          </cell>
          <cell r="AD28">
            <v>-124</v>
          </cell>
          <cell r="AE28">
            <v>-124</v>
          </cell>
          <cell r="AI28">
            <v>-64.880499999999998</v>
          </cell>
          <cell r="AQ28">
            <v>-64.880499999999998</v>
          </cell>
          <cell r="AR28">
            <v>-129.761</v>
          </cell>
          <cell r="AS28">
            <v>-129.761</v>
          </cell>
          <cell r="AW28">
            <v>-58.845999999999997</v>
          </cell>
          <cell r="BE28">
            <v>-58.845999999999997</v>
          </cell>
          <cell r="BF28">
            <v>-117.69199999999999</v>
          </cell>
          <cell r="BG28">
            <v>-117.69199999999999</v>
          </cell>
          <cell r="BK28">
            <v>-60.959000000000003</v>
          </cell>
          <cell r="BS28">
            <v>-60.959000000000003</v>
          </cell>
          <cell r="BT28">
            <v>-121.91800000000001</v>
          </cell>
          <cell r="BU28">
            <v>-121.91800000000001</v>
          </cell>
        </row>
        <row r="29">
          <cell r="A29">
            <v>19</v>
          </cell>
          <cell r="B29">
            <v>23</v>
          </cell>
          <cell r="C29" t="str">
            <v>Federal Tax</v>
          </cell>
          <cell r="O29">
            <v>33.799999999999997</v>
          </cell>
          <cell r="P29">
            <v>33.799999999999997</v>
          </cell>
          <cell r="Q29">
            <v>-485.76</v>
          </cell>
          <cell r="T29">
            <v>59.988168000000002</v>
          </cell>
          <cell r="U29">
            <v>-55.534187000000003</v>
          </cell>
          <cell r="W29">
            <v>-366.51320239999995</v>
          </cell>
          <cell r="Z29">
            <v>-279.20027554999996</v>
          </cell>
          <cell r="AC29">
            <v>-275.81445710000003</v>
          </cell>
          <cell r="AD29">
            <v>-917.07395404999988</v>
          </cell>
          <cell r="AE29">
            <v>-934.73900000000003</v>
          </cell>
          <cell r="AH29">
            <v>0</v>
          </cell>
          <cell r="AI29">
            <v>-75.949695523974469</v>
          </cell>
          <cell r="AJ29">
            <v>0</v>
          </cell>
          <cell r="AK29">
            <v>-75.949695523974469</v>
          </cell>
          <cell r="AL29">
            <v>0</v>
          </cell>
          <cell r="AM29">
            <v>0</v>
          </cell>
          <cell r="AN29">
            <v>-312.72515223801281</v>
          </cell>
          <cell r="AO29">
            <v>0</v>
          </cell>
          <cell r="AP29">
            <v>0</v>
          </cell>
          <cell r="AQ29">
            <v>-351.57515223801266</v>
          </cell>
          <cell r="AR29">
            <v>-816.19969552397447</v>
          </cell>
          <cell r="AS29">
            <v>-789.399</v>
          </cell>
          <cell r="AV29">
            <v>-2.9802322387695311E-14</v>
          </cell>
          <cell r="AW29">
            <v>0</v>
          </cell>
          <cell r="AX29">
            <v>0</v>
          </cell>
          <cell r="AY29">
            <v>0</v>
          </cell>
          <cell r="AZ29">
            <v>0</v>
          </cell>
          <cell r="BA29">
            <v>0</v>
          </cell>
          <cell r="BB29">
            <v>-221.76694471679994</v>
          </cell>
          <cell r="BC29">
            <v>0</v>
          </cell>
          <cell r="BD29">
            <v>0</v>
          </cell>
          <cell r="BE29">
            <v>-156.02768509440008</v>
          </cell>
          <cell r="BF29">
            <v>-377.79462981120002</v>
          </cell>
          <cell r="BG29">
            <v>-370.75299999999999</v>
          </cell>
          <cell r="BJ29">
            <v>0</v>
          </cell>
          <cell r="BK29">
            <v>-25.899622884799992</v>
          </cell>
          <cell r="BM29">
            <v>-25.899622884799992</v>
          </cell>
          <cell r="BP29">
            <v>-208.60018855760003</v>
          </cell>
          <cell r="BS29">
            <v>-148.05018855759997</v>
          </cell>
          <cell r="BT29">
            <v>-408.44962288479996</v>
          </cell>
          <cell r="BU29">
            <v>-396.71199999999999</v>
          </cell>
        </row>
        <row r="30">
          <cell r="A30">
            <v>20</v>
          </cell>
          <cell r="B30">
            <v>24</v>
          </cell>
          <cell r="C30" t="str">
            <v>State Tax</v>
          </cell>
          <cell r="P30">
            <v>0</v>
          </cell>
          <cell r="Q30">
            <v>-130.13300000000001</v>
          </cell>
          <cell r="T30">
            <v>34.169178000000002</v>
          </cell>
          <cell r="U30">
            <v>-10.977636</v>
          </cell>
          <cell r="W30">
            <v>-88.702669122130303</v>
          </cell>
          <cell r="Z30">
            <v>-62.513719773745265</v>
          </cell>
          <cell r="AC30">
            <v>-61.806845035625962</v>
          </cell>
          <cell r="AD30">
            <v>-189.83169193150152</v>
          </cell>
          <cell r="AE30">
            <v>-266.32400000000001</v>
          </cell>
          <cell r="AH30">
            <v>0</v>
          </cell>
          <cell r="AI30">
            <v>-38.244910132000001</v>
          </cell>
          <cell r="AJ30">
            <v>0</v>
          </cell>
          <cell r="AK30">
            <v>-38.244910132000001</v>
          </cell>
          <cell r="AL30">
            <v>0</v>
          </cell>
          <cell r="AM30">
            <v>0</v>
          </cell>
          <cell r="AN30">
            <v>-63.378353038000014</v>
          </cell>
          <cell r="AO30">
            <v>0</v>
          </cell>
          <cell r="AP30">
            <v>0</v>
          </cell>
          <cell r="AQ30">
            <v>-71.718598666000005</v>
          </cell>
          <cell r="AR30">
            <v>-211.58677196799999</v>
          </cell>
          <cell r="AS30">
            <v>-238.292</v>
          </cell>
          <cell r="AV30">
            <v>0</v>
          </cell>
          <cell r="AW30">
            <v>-18.558924955999998</v>
          </cell>
          <cell r="AX30">
            <v>0</v>
          </cell>
          <cell r="AY30">
            <v>-18.558924955999998</v>
          </cell>
          <cell r="AZ30">
            <v>0</v>
          </cell>
          <cell r="BA30">
            <v>0</v>
          </cell>
          <cell r="BB30">
            <v>-44.368603994000019</v>
          </cell>
          <cell r="BC30">
            <v>0</v>
          </cell>
          <cell r="BD30">
            <v>0</v>
          </cell>
          <cell r="BE30">
            <v>-28.514623566000001</v>
          </cell>
          <cell r="BF30">
            <v>-110.00107747200001</v>
          </cell>
          <cell r="BG30">
            <v>-116.821</v>
          </cell>
          <cell r="BJ30">
            <v>0</v>
          </cell>
          <cell r="BK30">
            <v>-13.599859988000002</v>
          </cell>
          <cell r="BM30">
            <v>-13.599859988000002</v>
          </cell>
          <cell r="BP30">
            <v>-39.973069136000007</v>
          </cell>
          <cell r="BS30">
            <v>-26.974307931999999</v>
          </cell>
          <cell r="BT30">
            <v>-94.147097044000006</v>
          </cell>
          <cell r="BU30">
            <v>-105.599</v>
          </cell>
        </row>
        <row r="31">
          <cell r="A31">
            <v>21</v>
          </cell>
          <cell r="C31" t="str">
            <v>Taxes - Actual</v>
          </cell>
          <cell r="E31">
            <v>35.136000000000003</v>
          </cell>
          <cell r="F31">
            <v>39.5077</v>
          </cell>
          <cell r="G31">
            <v>-51.399000000000001</v>
          </cell>
          <cell r="J31">
            <v>8.8149999999999995</v>
          </cell>
          <cell r="K31">
            <v>0</v>
          </cell>
          <cell r="L31">
            <v>0</v>
          </cell>
          <cell r="P31">
            <v>32.059699999999992</v>
          </cell>
          <cell r="Q31">
            <v>-738.89300000000003</v>
          </cell>
          <cell r="S31">
            <v>45.969000000000001</v>
          </cell>
          <cell r="T31">
            <v>94</v>
          </cell>
          <cell r="AD31">
            <v>-1230.9056459815015</v>
          </cell>
          <cell r="AE31">
            <v>-1325.0630000000001</v>
          </cell>
          <cell r="AR31">
            <v>-1027.7864674919745</v>
          </cell>
          <cell r="AS31">
            <v>-1157.452</v>
          </cell>
          <cell r="BF31">
            <v>-487.79570728320004</v>
          </cell>
          <cell r="BG31">
            <v>-605.26599999999996</v>
          </cell>
          <cell r="BT31">
            <v>-502.59671992879998</v>
          </cell>
          <cell r="BU31">
            <v>-624.22900000000004</v>
          </cell>
        </row>
        <row r="32">
          <cell r="A32">
            <v>22</v>
          </cell>
          <cell r="C32" t="str">
            <v>Total Taxes</v>
          </cell>
          <cell r="D32">
            <v>0</v>
          </cell>
          <cell r="E32">
            <v>35.136000000000003</v>
          </cell>
          <cell r="F32">
            <v>39.5077</v>
          </cell>
          <cell r="G32">
            <v>-51.399000000000001</v>
          </cell>
          <cell r="H32">
            <v>0</v>
          </cell>
          <cell r="I32">
            <v>0</v>
          </cell>
          <cell r="J32">
            <v>8.8149999999999995</v>
          </cell>
          <cell r="K32">
            <v>0</v>
          </cell>
          <cell r="L32">
            <v>0</v>
          </cell>
          <cell r="M32">
            <v>0</v>
          </cell>
          <cell r="N32">
            <v>0</v>
          </cell>
          <cell r="O32">
            <v>-9.5320000000000036</v>
          </cell>
          <cell r="P32">
            <v>22.527699999999989</v>
          </cell>
          <cell r="R32">
            <v>0</v>
          </cell>
          <cell r="S32">
            <v>45.969000000000001</v>
          </cell>
          <cell r="T32">
            <v>94</v>
          </cell>
          <cell r="U32">
            <v>-115.811823</v>
          </cell>
          <cell r="V32">
            <v>0</v>
          </cell>
          <cell r="W32">
            <v>-455.21587152213027</v>
          </cell>
          <cell r="X32">
            <v>0</v>
          </cell>
          <cell r="Y32">
            <v>0</v>
          </cell>
          <cell r="Z32">
            <v>-341.71399532374522</v>
          </cell>
          <cell r="AA32">
            <v>0</v>
          </cell>
          <cell r="AB32">
            <v>0</v>
          </cell>
          <cell r="AC32">
            <v>-412.32130213562596</v>
          </cell>
          <cell r="AD32">
            <v>-1185.0939919815014</v>
          </cell>
          <cell r="AE32">
            <v>139.9690080184987</v>
          </cell>
          <cell r="AF32">
            <v>0</v>
          </cell>
          <cell r="AG32">
            <v>0</v>
          </cell>
          <cell r="AH32">
            <v>0</v>
          </cell>
          <cell r="AI32">
            <v>-179.07510565597445</v>
          </cell>
          <cell r="AJ32">
            <v>0</v>
          </cell>
          <cell r="AK32">
            <v>-114.19460565597447</v>
          </cell>
          <cell r="AL32">
            <v>0</v>
          </cell>
          <cell r="AM32">
            <v>0</v>
          </cell>
          <cell r="AN32">
            <v>-376.10350527601281</v>
          </cell>
          <cell r="AO32">
            <v>0</v>
          </cell>
          <cell r="AP32">
            <v>0</v>
          </cell>
          <cell r="AQ32">
            <v>-488.17425090401264</v>
          </cell>
          <cell r="AR32">
            <v>-1157.5474674919744</v>
          </cell>
          <cell r="AS32">
            <v>-9.546749197443205E-2</v>
          </cell>
          <cell r="AT32">
            <v>0</v>
          </cell>
          <cell r="AU32">
            <v>0</v>
          </cell>
          <cell r="AV32">
            <v>-2.9802322387695311E-14</v>
          </cell>
          <cell r="AW32">
            <v>-77.404924956000002</v>
          </cell>
          <cell r="AX32">
            <v>0</v>
          </cell>
          <cell r="AY32">
            <v>-18.558924955999998</v>
          </cell>
          <cell r="AZ32">
            <v>0</v>
          </cell>
          <cell r="BA32">
            <v>0</v>
          </cell>
          <cell r="BB32">
            <v>-266.13554871079998</v>
          </cell>
          <cell r="BC32">
            <v>0</v>
          </cell>
          <cell r="BD32">
            <v>0</v>
          </cell>
          <cell r="BE32">
            <v>-243.3883086604001</v>
          </cell>
          <cell r="BF32">
            <v>-605.48770728320005</v>
          </cell>
          <cell r="BG32">
            <v>-0.22170728320008948</v>
          </cell>
          <cell r="BH32">
            <v>0</v>
          </cell>
          <cell r="BI32">
            <v>0</v>
          </cell>
          <cell r="BJ32">
            <v>0</v>
          </cell>
          <cell r="BK32">
            <v>-100.4584828728</v>
          </cell>
          <cell r="BL32">
            <v>0</v>
          </cell>
          <cell r="BM32">
            <v>-39.499482872799994</v>
          </cell>
          <cell r="BN32">
            <v>0</v>
          </cell>
          <cell r="BO32">
            <v>0</v>
          </cell>
          <cell r="BP32">
            <v>-248.57325769360006</v>
          </cell>
          <cell r="BQ32">
            <v>0</v>
          </cell>
          <cell r="BR32">
            <v>0</v>
          </cell>
          <cell r="BS32">
            <v>-235.98349648959996</v>
          </cell>
          <cell r="BT32">
            <v>-624.51471992879999</v>
          </cell>
          <cell r="BU32">
            <v>-0.28571992879994923</v>
          </cell>
        </row>
        <row r="33">
          <cell r="A33">
            <v>23</v>
          </cell>
          <cell r="BD33" t="str">
            <v>old fed</v>
          </cell>
          <cell r="BE33">
            <v>408</v>
          </cell>
          <cell r="BF33" t="str">
            <v>old state</v>
          </cell>
          <cell r="BG33">
            <v>113</v>
          </cell>
        </row>
        <row r="34">
          <cell r="A34">
            <v>24</v>
          </cell>
          <cell r="C34" t="str">
            <v>Rate Reduction Bonds</v>
          </cell>
          <cell r="D34">
            <v>36892</v>
          </cell>
          <cell r="E34">
            <v>36923</v>
          </cell>
          <cell r="F34">
            <v>36951</v>
          </cell>
          <cell r="G34">
            <v>36982</v>
          </cell>
          <cell r="H34">
            <v>37012</v>
          </cell>
          <cell r="I34">
            <v>37043</v>
          </cell>
          <cell r="J34">
            <v>37073</v>
          </cell>
          <cell r="K34">
            <v>37104</v>
          </cell>
          <cell r="L34">
            <v>37135</v>
          </cell>
          <cell r="M34">
            <v>37165</v>
          </cell>
          <cell r="N34">
            <v>37196</v>
          </cell>
          <cell r="O34">
            <v>37226</v>
          </cell>
          <cell r="P34" t="str">
            <v>Total</v>
          </cell>
          <cell r="R34">
            <v>37257</v>
          </cell>
          <cell r="S34">
            <v>37288</v>
          </cell>
          <cell r="T34">
            <v>37316</v>
          </cell>
          <cell r="U34">
            <v>37347</v>
          </cell>
          <cell r="V34">
            <v>37377</v>
          </cell>
          <cell r="W34">
            <v>37408</v>
          </cell>
          <cell r="X34">
            <v>37438</v>
          </cell>
          <cell r="Y34">
            <v>37469</v>
          </cell>
          <cell r="Z34">
            <v>37500</v>
          </cell>
          <cell r="AA34">
            <v>37530</v>
          </cell>
          <cell r="AB34">
            <v>37561</v>
          </cell>
          <cell r="AC34">
            <v>37591</v>
          </cell>
          <cell r="AD34" t="str">
            <v>Total</v>
          </cell>
          <cell r="AF34">
            <v>37622</v>
          </cell>
          <cell r="AG34">
            <v>37653</v>
          </cell>
          <cell r="AH34">
            <v>37681</v>
          </cell>
          <cell r="AI34">
            <v>37712</v>
          </cell>
          <cell r="AJ34">
            <v>37742</v>
          </cell>
          <cell r="AK34">
            <v>37773</v>
          </cell>
          <cell r="AL34">
            <v>37803</v>
          </cell>
          <cell r="AM34">
            <v>37834</v>
          </cell>
          <cell r="AN34">
            <v>37865</v>
          </cell>
          <cell r="AO34">
            <v>37895</v>
          </cell>
          <cell r="AP34">
            <v>37926</v>
          </cell>
          <cell r="AQ34">
            <v>37956</v>
          </cell>
          <cell r="AR34" t="str">
            <v>Total</v>
          </cell>
          <cell r="AT34">
            <v>37987</v>
          </cell>
          <cell r="AU34">
            <v>38018</v>
          </cell>
          <cell r="AV34">
            <v>38047</v>
          </cell>
          <cell r="AW34">
            <v>38078</v>
          </cell>
          <cell r="AX34">
            <v>38108</v>
          </cell>
          <cell r="AY34">
            <v>38139</v>
          </cell>
          <cell r="AZ34">
            <v>38169</v>
          </cell>
          <cell r="BA34">
            <v>38200</v>
          </cell>
          <cell r="BB34">
            <v>38231</v>
          </cell>
          <cell r="BC34">
            <v>38261</v>
          </cell>
          <cell r="BD34">
            <v>38292</v>
          </cell>
          <cell r="BE34">
            <v>38322</v>
          </cell>
          <cell r="BF34" t="str">
            <v>Total</v>
          </cell>
          <cell r="BH34">
            <v>38353</v>
          </cell>
          <cell r="BI34">
            <v>38384</v>
          </cell>
          <cell r="BJ34">
            <v>38412</v>
          </cell>
          <cell r="BK34">
            <v>38443</v>
          </cell>
          <cell r="BL34">
            <v>38473</v>
          </cell>
          <cell r="BM34">
            <v>38504</v>
          </cell>
          <cell r="BN34">
            <v>38534</v>
          </cell>
          <cell r="BO34">
            <v>38565</v>
          </cell>
          <cell r="BP34">
            <v>38596</v>
          </cell>
          <cell r="BQ34">
            <v>38626</v>
          </cell>
          <cell r="BR34">
            <v>38657</v>
          </cell>
          <cell r="BS34">
            <v>38687</v>
          </cell>
          <cell r="BT34" t="str">
            <v>Total</v>
          </cell>
        </row>
        <row r="35">
          <cell r="A35">
            <v>25</v>
          </cell>
          <cell r="AE35">
            <v>2002</v>
          </cell>
          <cell r="AS35">
            <v>2003</v>
          </cell>
          <cell r="BG35">
            <v>2004</v>
          </cell>
          <cell r="BU35">
            <v>2005</v>
          </cell>
        </row>
        <row r="36">
          <cell r="A36">
            <v>26</v>
          </cell>
          <cell r="Q36">
            <v>2001</v>
          </cell>
          <cell r="R36">
            <v>8.2163043158097998E-2</v>
          </cell>
          <cell r="S36">
            <v>8.2703051209127118E-2</v>
          </cell>
          <cell r="T36">
            <v>7.6789144856341501E-2</v>
          </cell>
          <cell r="U36">
            <v>7.2626173699316968E-2</v>
          </cell>
          <cell r="V36">
            <v>7.0129045560315628E-2</v>
          </cell>
          <cell r="W36">
            <v>7.2259622779830543E-2</v>
          </cell>
          <cell r="X36">
            <v>8.0736112792954368E-2</v>
          </cell>
          <cell r="Y36">
            <v>0.10164915186008229</v>
          </cell>
          <cell r="Z36">
            <v>0.10635213106813593</v>
          </cell>
          <cell r="AA36">
            <v>9.3097387997421066E-2</v>
          </cell>
          <cell r="AB36">
            <v>8.1996131578688985E-2</v>
          </cell>
          <cell r="AC36">
            <v>7.9499003439687646E-2</v>
          </cell>
          <cell r="AE36">
            <v>0.83476125168700177</v>
          </cell>
          <cell r="AF36">
            <v>8.2163043158097998E-2</v>
          </cell>
          <cell r="AG36">
            <v>8.2703051209127118E-2</v>
          </cell>
          <cell r="AH36">
            <v>7.6789144856341501E-2</v>
          </cell>
          <cell r="AI36">
            <v>7.2626173699316968E-2</v>
          </cell>
          <cell r="AJ36">
            <v>7.0129045560315628E-2</v>
          </cell>
          <cell r="AK36">
            <v>7.2259622779830543E-2</v>
          </cell>
          <cell r="AL36">
            <v>8.0736112792954368E-2</v>
          </cell>
          <cell r="AM36">
            <v>0.10164915186008229</v>
          </cell>
          <cell r="AN36">
            <v>0.10635213106813593</v>
          </cell>
          <cell r="AO36">
            <v>9.3097387997421066E-2</v>
          </cell>
          <cell r="AP36">
            <v>8.1996131578688985E-2</v>
          </cell>
          <cell r="AQ36">
            <v>7.9499003439687646E-2</v>
          </cell>
          <cell r="AS36">
            <v>0.83476125168700177</v>
          </cell>
          <cell r="AT36">
            <v>8.2163043158097998E-2</v>
          </cell>
          <cell r="AU36">
            <v>8.2703051209127118E-2</v>
          </cell>
          <cell r="AV36">
            <v>7.6789144856341501E-2</v>
          </cell>
          <cell r="AW36">
            <v>7.2626173699316968E-2</v>
          </cell>
          <cell r="AX36">
            <v>7.0129045560315628E-2</v>
          </cell>
          <cell r="AY36">
            <v>7.2259622779830543E-2</v>
          </cell>
          <cell r="AZ36">
            <v>8.0736112792954368E-2</v>
          </cell>
          <cell r="BA36">
            <v>0.10164915186008229</v>
          </cell>
          <cell r="BB36">
            <v>0.10635213106813593</v>
          </cell>
          <cell r="BC36">
            <v>9.3097387997421066E-2</v>
          </cell>
          <cell r="BD36">
            <v>8.1996131578688985E-2</v>
          </cell>
          <cell r="BE36">
            <v>7.9499003439687646E-2</v>
          </cell>
          <cell r="BG36">
            <v>0.83476125168700177</v>
          </cell>
          <cell r="BH36">
            <v>8.2163043158097998E-2</v>
          </cell>
          <cell r="BI36">
            <v>8.2703051209127118E-2</v>
          </cell>
          <cell r="BJ36">
            <v>7.6789144856341501E-2</v>
          </cell>
          <cell r="BK36">
            <v>7.2626173699316968E-2</v>
          </cell>
          <cell r="BL36">
            <v>7.0129045560315628E-2</v>
          </cell>
          <cell r="BM36">
            <v>7.2259622779830543E-2</v>
          </cell>
          <cell r="BN36">
            <v>8.0736112792954368E-2</v>
          </cell>
          <cell r="BO36">
            <v>0.10164915186008229</v>
          </cell>
          <cell r="BP36">
            <v>0.10635213106813593</v>
          </cell>
          <cell r="BQ36">
            <v>9.3097387997421066E-2</v>
          </cell>
          <cell r="BR36">
            <v>8.1996131578688985E-2</v>
          </cell>
          <cell r="BS36">
            <v>7.9499003439687646E-2</v>
          </cell>
          <cell r="BU36">
            <v>0.83476125168700177</v>
          </cell>
        </row>
        <row r="37">
          <cell r="A37">
            <v>27</v>
          </cell>
          <cell r="C37" t="str">
            <v>Forecasted</v>
          </cell>
          <cell r="R37">
            <v>7.9543012086040712E-2</v>
          </cell>
          <cell r="S37">
            <v>8.0584627085296692E-2</v>
          </cell>
          <cell r="T37">
            <v>7.8088057801365671E-2</v>
          </cell>
          <cell r="U37">
            <v>7.6451234231106266E-2</v>
          </cell>
          <cell r="V37">
            <v>7.6434700659689506E-2</v>
          </cell>
          <cell r="W37">
            <v>7.9361142800456322E-2</v>
          </cell>
          <cell r="X37">
            <v>8.4321214225484845E-2</v>
          </cell>
          <cell r="Y37">
            <v>9.3943752790040191E-2</v>
          </cell>
          <cell r="Z37">
            <v>9.7481937073227193E-2</v>
          </cell>
          <cell r="AA37">
            <v>9.0405568506853176E-2</v>
          </cell>
          <cell r="AB37">
            <v>8.3676404940231139E-2</v>
          </cell>
          <cell r="AC37">
            <v>7.9708347800208329E-2</v>
          </cell>
          <cell r="AE37">
            <v>0.16523874831299823</v>
          </cell>
          <cell r="AF37">
            <v>7.9543012086040712E-2</v>
          </cell>
          <cell r="AG37">
            <v>8.0584627085296692E-2</v>
          </cell>
          <cell r="AH37">
            <v>7.8088057801365671E-2</v>
          </cell>
          <cell r="AI37">
            <v>7.6451234231106266E-2</v>
          </cell>
          <cell r="AJ37">
            <v>7.6434700659689506E-2</v>
          </cell>
          <cell r="AK37">
            <v>7.9361142800456322E-2</v>
          </cell>
          <cell r="AL37">
            <v>8.4321214225484845E-2</v>
          </cell>
          <cell r="AM37">
            <v>9.3943752790040191E-2</v>
          </cell>
          <cell r="AN37">
            <v>9.7481937073227193E-2</v>
          </cell>
          <cell r="AO37">
            <v>9.0405568506853176E-2</v>
          </cell>
          <cell r="AP37">
            <v>8.3676404940231139E-2</v>
          </cell>
          <cell r="AQ37">
            <v>7.9708347800208329E-2</v>
          </cell>
          <cell r="AS37">
            <v>0.16523874831299817</v>
          </cell>
          <cell r="AT37">
            <v>7.9543012086040712E-2</v>
          </cell>
          <cell r="AU37">
            <v>8.0584627085296692E-2</v>
          </cell>
          <cell r="AV37">
            <v>7.8088057801365671E-2</v>
          </cell>
          <cell r="AW37">
            <v>7.6451234231106266E-2</v>
          </cell>
          <cell r="AX37">
            <v>7.6434700659689506E-2</v>
          </cell>
          <cell r="AY37">
            <v>7.9361142800456322E-2</v>
          </cell>
          <cell r="AZ37">
            <v>8.4321214225484845E-2</v>
          </cell>
          <cell r="BA37">
            <v>9.3943752790040191E-2</v>
          </cell>
          <cell r="BB37">
            <v>9.7481937073227193E-2</v>
          </cell>
          <cell r="BC37">
            <v>9.0405568506853176E-2</v>
          </cell>
          <cell r="BD37">
            <v>8.3676404940231139E-2</v>
          </cell>
          <cell r="BE37">
            <v>7.9708347800208329E-2</v>
          </cell>
          <cell r="BG37">
            <v>0.1652387483129982</v>
          </cell>
          <cell r="BH37">
            <v>7.9543012086040712E-2</v>
          </cell>
          <cell r="BI37">
            <v>8.0584627085296692E-2</v>
          </cell>
          <cell r="BJ37">
            <v>7.8088057801365671E-2</v>
          </cell>
          <cell r="BK37">
            <v>7.6451234231106266E-2</v>
          </cell>
          <cell r="BL37">
            <v>7.6434700659689506E-2</v>
          </cell>
          <cell r="BM37">
            <v>7.9361142800456322E-2</v>
          </cell>
          <cell r="BN37">
            <v>8.4321214225484845E-2</v>
          </cell>
          <cell r="BO37">
            <v>9.3943752790040191E-2</v>
          </cell>
          <cell r="BP37">
            <v>9.7481937073227193E-2</v>
          </cell>
          <cell r="BQ37">
            <v>9.0405568506853176E-2</v>
          </cell>
          <cell r="BR37">
            <v>8.3676404940231139E-2</v>
          </cell>
          <cell r="BS37">
            <v>7.9708347800208329E-2</v>
          </cell>
          <cell r="BU37">
            <v>0.16523874831299815</v>
          </cell>
        </row>
        <row r="38">
          <cell r="A38">
            <v>28</v>
          </cell>
          <cell r="B38">
            <v>14</v>
          </cell>
          <cell r="C38" t="str">
            <v>Residential Customers</v>
          </cell>
          <cell r="D38">
            <v>-25.105</v>
          </cell>
          <cell r="E38">
            <v>-25.27</v>
          </cell>
          <cell r="F38">
            <v>-23.463000000000001</v>
          </cell>
          <cell r="G38">
            <v>-22.190999999999999</v>
          </cell>
          <cell r="H38">
            <v>-21.428000000000001</v>
          </cell>
          <cell r="I38">
            <v>-22.079000000000001</v>
          </cell>
          <cell r="J38">
            <v>-24.669</v>
          </cell>
          <cell r="K38">
            <v>-31.059000000000001</v>
          </cell>
          <cell r="L38">
            <v>-32.496000000000002</v>
          </cell>
          <cell r="M38">
            <v>-28.446000000000002</v>
          </cell>
          <cell r="N38">
            <v>-25.053999999999998</v>
          </cell>
          <cell r="O38">
            <v>-24.291</v>
          </cell>
          <cell r="P38">
            <v>-305.55099999999999</v>
          </cell>
          <cell r="R38">
            <v>-22.774086956402957</v>
          </cell>
          <cell r="S38">
            <v>-22.923767272985568</v>
          </cell>
          <cell r="T38">
            <v>-21.284541018047506</v>
          </cell>
          <cell r="U38">
            <v>-20.130641850210633</v>
          </cell>
          <cell r="V38">
            <v>-19.438483780195284</v>
          </cell>
          <cell r="W38">
            <v>-20.029040665621228</v>
          </cell>
          <cell r="X38">
            <v>-22.378568059251325</v>
          </cell>
          <cell r="Y38">
            <v>-28.175278501450688</v>
          </cell>
          <cell r="Z38">
            <v>-29.478857985870167</v>
          </cell>
          <cell r="AA38">
            <v>-25.804886578842407</v>
          </cell>
          <cell r="AB38">
            <v>-22.727822131277421</v>
          </cell>
          <cell r="AC38">
            <v>-22.035664061262068</v>
          </cell>
          <cell r="AD38">
            <v>-277.1816388614173</v>
          </cell>
          <cell r="AE38">
            <v>-277.18163886141724</v>
          </cell>
          <cell r="AF38">
            <v>-21.704823035565006</v>
          </cell>
          <cell r="AG38">
            <v>-21.847475726298651</v>
          </cell>
          <cell r="AH38">
            <v>-20.285212622324707</v>
          </cell>
          <cell r="AI38">
            <v>-19.185490061032581</v>
          </cell>
          <cell r="AJ38">
            <v>-18.525829436609715</v>
          </cell>
          <cell r="AK38">
            <v>-19.088659143686108</v>
          </cell>
          <cell r="AL38">
            <v>-21.327874107323364</v>
          </cell>
          <cell r="AM38">
            <v>-26.852423766644634</v>
          </cell>
          <cell r="AN38">
            <v>-28.0947990186704</v>
          </cell>
          <cell r="AO38">
            <v>-24.593323882480867</v>
          </cell>
          <cell r="AP38">
            <v>-21.660730385701875</v>
          </cell>
          <cell r="AQ38">
            <v>-21.001069761279009</v>
          </cell>
          <cell r="AR38">
            <v>-264.16771094761691</v>
          </cell>
          <cell r="AS38">
            <v>-264.16771094761691</v>
          </cell>
          <cell r="AT38">
            <v>-20.6354905282023</v>
          </cell>
          <cell r="AU38">
            <v>-20.771115142309185</v>
          </cell>
          <cell r="AV38">
            <v>-19.285820125999226</v>
          </cell>
          <cell r="AW38">
            <v>-18.240277646338864</v>
          </cell>
          <cell r="AX38">
            <v>-17.613116552014294</v>
          </cell>
          <cell r="AY38">
            <v>-18.14821730221783</v>
          </cell>
          <cell r="AZ38">
            <v>-20.277112760016831</v>
          </cell>
          <cell r="BA38">
            <v>-25.529484179065339</v>
          </cell>
          <cell r="BB38">
            <v>-26.710651272832582</v>
          </cell>
          <cell r="BC38">
            <v>-23.381683472027195</v>
          </cell>
          <cell r="BD38">
            <v>-20.593570192932898</v>
          </cell>
          <cell r="BE38">
            <v>-19.966409098608327</v>
          </cell>
          <cell r="BF38">
            <v>-251.15294827256488</v>
          </cell>
          <cell r="BG38">
            <v>-251.15294827256486</v>
          </cell>
          <cell r="BH38">
            <v>-19.566158020839595</v>
          </cell>
          <cell r="BI38">
            <v>-19.694754558319719</v>
          </cell>
          <cell r="BJ38">
            <v>-18.286427629673749</v>
          </cell>
          <cell r="BK38">
            <v>-17.295065231645147</v>
          </cell>
          <cell r="BL38">
            <v>-16.700403667418875</v>
          </cell>
          <cell r="BM38">
            <v>-17.207775460749549</v>
          </cell>
          <cell r="BN38">
            <v>-19.226351412710294</v>
          </cell>
          <cell r="BO38">
            <v>-24.20654459148604</v>
          </cell>
          <cell r="BP38">
            <v>-25.326503526994763</v>
          </cell>
          <cell r="BQ38">
            <v>-22.170043061573519</v>
          </cell>
          <cell r="BR38">
            <v>-19.526410000163917</v>
          </cell>
          <cell r="BS38">
            <v>-18.931748435937646</v>
          </cell>
          <cell r="BT38">
            <v>-238.1381855975128</v>
          </cell>
          <cell r="BU38">
            <v>-238.1381855975128</v>
          </cell>
        </row>
        <row r="39">
          <cell r="A39">
            <v>29</v>
          </cell>
          <cell r="C39" t="str">
            <v>Small Commercial Customers</v>
          </cell>
          <cell r="D39">
            <v>-4.8109999999999999</v>
          </cell>
          <cell r="E39">
            <v>-4.8739999999999997</v>
          </cell>
          <cell r="F39">
            <v>-4.7229999999999999</v>
          </cell>
          <cell r="G39">
            <v>-4.6239999999999997</v>
          </cell>
          <cell r="H39">
            <v>-4.6230000000000002</v>
          </cell>
          <cell r="I39">
            <v>-4.8</v>
          </cell>
          <cell r="J39">
            <v>-5.0999999999999996</v>
          </cell>
          <cell r="K39">
            <v>-5.6820000000000004</v>
          </cell>
          <cell r="L39">
            <v>-5.8959999999999999</v>
          </cell>
          <cell r="M39">
            <v>-5.468</v>
          </cell>
          <cell r="N39">
            <v>-5.0609999999999999</v>
          </cell>
          <cell r="O39">
            <v>-4.8209999999999997</v>
          </cell>
          <cell r="P39">
            <v>-60.482999999999997</v>
          </cell>
          <cell r="R39">
            <v>-4.3643151701754475</v>
          </cell>
          <cell r="S39">
            <v>-4.4214658365069903</v>
          </cell>
          <cell r="T39">
            <v>-4.2844856679980543</v>
          </cell>
          <cell r="U39">
            <v>-4.1946774780484866</v>
          </cell>
          <cell r="V39">
            <v>-4.1937703246146532</v>
          </cell>
          <cell r="W39">
            <v>-4.3543364824032729</v>
          </cell>
          <cell r="X39">
            <v>-4.6264825125534772</v>
          </cell>
          <cell r="Y39">
            <v>-5.1544458110448756</v>
          </cell>
          <cell r="Z39">
            <v>-5.3485766458853545</v>
          </cell>
          <cell r="AA39">
            <v>-4.9603149762043959</v>
          </cell>
          <cell r="AB39">
            <v>-4.5911035286339512</v>
          </cell>
          <cell r="AC39">
            <v>-4.3733867045137877</v>
          </cell>
          <cell r="AD39">
            <v>-54.867361138582737</v>
          </cell>
          <cell r="AE39">
            <v>-54.867361138582744</v>
          </cell>
          <cell r="AF39">
            <v>-4.1594066370883569</v>
          </cell>
          <cell r="AG39">
            <v>-4.2138740280957485</v>
          </cell>
          <cell r="AH39">
            <v>-4.0833252020304105</v>
          </cell>
          <cell r="AI39">
            <v>-3.9977335875902225</v>
          </cell>
          <cell r="AJ39">
            <v>-3.9968690258282007</v>
          </cell>
          <cell r="AK39">
            <v>-4.149896457706113</v>
          </cell>
          <cell r="AL39">
            <v>-4.4092649863127455</v>
          </cell>
          <cell r="AM39">
            <v>-4.9124399318096126</v>
          </cell>
          <cell r="AN39">
            <v>-5.0974561488823422</v>
          </cell>
          <cell r="AO39">
            <v>-4.7274237147368812</v>
          </cell>
          <cell r="AP39">
            <v>-4.3755470775938834</v>
          </cell>
          <cell r="AQ39">
            <v>-4.1680522547085781</v>
          </cell>
          <cell r="AR39">
            <v>-52.2912890523831</v>
          </cell>
          <cell r="AS39">
            <v>-52.291289052383092</v>
          </cell>
          <cell r="AT39">
            <v>-3.9544849604135126</v>
          </cell>
          <cell r="AU39">
            <v>-4.0062689039815957</v>
          </cell>
          <cell r="AV39">
            <v>-3.8821518328898392</v>
          </cell>
          <cell r="AW39">
            <v>-3.800777064425708</v>
          </cell>
          <cell r="AX39">
            <v>-3.7999550970674845</v>
          </cell>
          <cell r="AY39">
            <v>-3.9454433194730529</v>
          </cell>
          <cell r="AZ39">
            <v>-4.1920335269401185</v>
          </cell>
          <cell r="BA39">
            <v>-4.670418529426227</v>
          </cell>
          <cell r="BB39">
            <v>-4.8463195440860671</v>
          </cell>
          <cell r="BC39">
            <v>-4.4945175147663869</v>
          </cell>
          <cell r="BD39">
            <v>-4.1599767999694004</v>
          </cell>
          <cell r="BE39">
            <v>-3.9627046339957479</v>
          </cell>
          <cell r="BF39">
            <v>-49.715051727435139</v>
          </cell>
          <cell r="BG39">
            <v>-49.715051727435139</v>
          </cell>
          <cell r="BH39">
            <v>-3.749563283738667</v>
          </cell>
          <cell r="BI39">
            <v>-3.7986637798674416</v>
          </cell>
          <cell r="BJ39">
            <v>-3.6809784637492666</v>
          </cell>
          <cell r="BK39">
            <v>-3.6038205412611921</v>
          </cell>
          <cell r="BL39">
            <v>-3.6030411683067674</v>
          </cell>
          <cell r="BM39">
            <v>-3.7409901812399915</v>
          </cell>
          <cell r="BN39">
            <v>-3.9748020675674911</v>
          </cell>
          <cell r="BO39">
            <v>-4.4283971270428406</v>
          </cell>
          <cell r="BP39">
            <v>-4.5951829392897903</v>
          </cell>
          <cell r="BQ39">
            <v>-4.2616113147958909</v>
          </cell>
          <cell r="BR39">
            <v>-3.9444065223449161</v>
          </cell>
          <cell r="BS39">
            <v>-3.7573570132829168</v>
          </cell>
          <cell r="BT39">
            <v>-47.138814402487171</v>
          </cell>
          <cell r="BU39">
            <v>-47.138814402487171</v>
          </cell>
        </row>
        <row r="40">
          <cell r="A40">
            <v>30</v>
          </cell>
          <cell r="B40">
            <v>7</v>
          </cell>
          <cell r="C40" t="str">
            <v>Total Forecasted RRB Payment</v>
          </cell>
          <cell r="D40">
            <v>-29.916</v>
          </cell>
          <cell r="E40">
            <v>-30.143999999999998</v>
          </cell>
          <cell r="F40">
            <v>-28.186</v>
          </cell>
          <cell r="G40">
            <v>-26.814999999999998</v>
          </cell>
          <cell r="H40">
            <v>-26.051000000000002</v>
          </cell>
          <cell r="I40">
            <v>-26.879000000000001</v>
          </cell>
          <cell r="J40">
            <v>-29.768999999999998</v>
          </cell>
          <cell r="K40">
            <v>-36.741</v>
          </cell>
          <cell r="L40">
            <v>-38.392000000000003</v>
          </cell>
          <cell r="M40">
            <v>-33.914000000000001</v>
          </cell>
          <cell r="N40">
            <v>-30.114999999999998</v>
          </cell>
          <cell r="O40">
            <v>-29.112000000000002</v>
          </cell>
          <cell r="P40">
            <v>-366.03399999999999</v>
          </cell>
          <cell r="R40">
            <v>-27.138402126578406</v>
          </cell>
          <cell r="S40">
            <v>-27.345233109492558</v>
          </cell>
          <cell r="T40">
            <v>-25.569026686045561</v>
          </cell>
          <cell r="U40">
            <v>-24.32531932825912</v>
          </cell>
          <cell r="V40">
            <v>-23.632254104809938</v>
          </cell>
          <cell r="W40">
            <v>-24.383377148024501</v>
          </cell>
          <cell r="X40">
            <v>-27.005050571804802</v>
          </cell>
          <cell r="Y40">
            <v>-33.329724312495564</v>
          </cell>
          <cell r="Z40">
            <v>-34.827434631755523</v>
          </cell>
          <cell r="AA40">
            <v>-30.765201555046801</v>
          </cell>
          <cell r="AB40">
            <v>-27.318925659911372</v>
          </cell>
          <cell r="AC40">
            <v>-26.409050765775856</v>
          </cell>
          <cell r="AD40">
            <v>-332.04900000000004</v>
          </cell>
          <cell r="AE40">
            <v>-332.04899999999998</v>
          </cell>
          <cell r="AF40">
            <v>-25.864229672653362</v>
          </cell>
          <cell r="AG40">
            <v>-26.061349754394399</v>
          </cell>
          <cell r="AH40">
            <v>-24.368537824355116</v>
          </cell>
          <cell r="AI40">
            <v>-23.183223648622803</v>
          </cell>
          <cell r="AJ40">
            <v>-22.522698462437916</v>
          </cell>
          <cell r="AK40">
            <v>-23.238555601392221</v>
          </cell>
          <cell r="AL40">
            <v>-25.73713909363611</v>
          </cell>
          <cell r="AM40">
            <v>-31.764863698454246</v>
          </cell>
          <cell r="AN40">
            <v>-33.192255167552744</v>
          </cell>
          <cell r="AO40">
            <v>-29.320747597217746</v>
          </cell>
          <cell r="AP40">
            <v>-26.036277463295757</v>
          </cell>
          <cell r="AQ40">
            <v>-25.169122015987586</v>
          </cell>
          <cell r="AR40">
            <v>-316.459</v>
          </cell>
          <cell r="AS40">
            <v>-316.459</v>
          </cell>
          <cell r="AT40">
            <v>-24.589975488615814</v>
          </cell>
          <cell r="AU40">
            <v>-24.777384046290781</v>
          </cell>
          <cell r="AV40">
            <v>-23.167971958889066</v>
          </cell>
          <cell r="AW40">
            <v>-22.041054710764573</v>
          </cell>
          <cell r="AX40">
            <v>-21.413071649081779</v>
          </cell>
          <cell r="AY40">
            <v>-22.093660621690884</v>
          </cell>
          <cell r="AZ40">
            <v>-24.469146286956949</v>
          </cell>
          <cell r="BA40">
            <v>-30.199902708491564</v>
          </cell>
          <cell r="BB40">
            <v>-31.55697081691865</v>
          </cell>
          <cell r="BC40">
            <v>-27.876200986793581</v>
          </cell>
          <cell r="BD40">
            <v>-24.753546992902297</v>
          </cell>
          <cell r="BE40">
            <v>-23.929113732604076</v>
          </cell>
          <cell r="BF40">
            <v>-300.86800000000005</v>
          </cell>
          <cell r="BG40">
            <v>-300.86799999999999</v>
          </cell>
          <cell r="BH40">
            <v>-23.315721304578261</v>
          </cell>
          <cell r="BI40">
            <v>-23.493418338187162</v>
          </cell>
          <cell r="BJ40">
            <v>-21.967406093423016</v>
          </cell>
          <cell r="BK40">
            <v>-20.89888577290634</v>
          </cell>
          <cell r="BL40">
            <v>-20.303444835725642</v>
          </cell>
          <cell r="BM40">
            <v>-20.948765641989539</v>
          </cell>
          <cell r="BN40">
            <v>-23.201153480277785</v>
          </cell>
          <cell r="BO40">
            <v>-28.634941718528879</v>
          </cell>
          <cell r="BP40">
            <v>-29.921686466284555</v>
          </cell>
          <cell r="BQ40">
            <v>-26.431654376369409</v>
          </cell>
          <cell r="BR40">
            <v>-23.470816522508834</v>
          </cell>
          <cell r="BS40">
            <v>-22.689105449220563</v>
          </cell>
          <cell r="BT40">
            <v>-285.27699999999999</v>
          </cell>
          <cell r="BU40">
            <v>-285.27699999999999</v>
          </cell>
        </row>
        <row r="41">
          <cell r="A41">
            <v>31</v>
          </cell>
          <cell r="C41" t="str">
            <v>Actual RRB Payment</v>
          </cell>
          <cell r="D41">
            <v>-54.360999999999997</v>
          </cell>
          <cell r="E41">
            <v>-27.940999999999999</v>
          </cell>
          <cell r="F41">
            <v>-25.036000000000001</v>
          </cell>
          <cell r="G41">
            <v>-26.495999999999999</v>
          </cell>
          <cell r="H41">
            <v>-21.728999999999999</v>
          </cell>
          <cell r="I41">
            <v>-24.555</v>
          </cell>
          <cell r="J41">
            <v>-26.372</v>
          </cell>
          <cell r="K41">
            <v>-30.181999999999999</v>
          </cell>
          <cell r="L41">
            <v>-31.2</v>
          </cell>
          <cell r="M41">
            <v>-28.513999999999999</v>
          </cell>
          <cell r="N41">
            <v>-24.587</v>
          </cell>
          <cell r="O41">
            <v>-24.861000000000001</v>
          </cell>
          <cell r="P41">
            <v>-345.834</v>
          </cell>
          <cell r="R41">
            <v>-26.61</v>
          </cell>
          <cell r="S41">
            <v>-29</v>
          </cell>
          <cell r="T41">
            <v>-28</v>
          </cell>
          <cell r="AD41">
            <v>-83.61</v>
          </cell>
          <cell r="AR41">
            <v>0</v>
          </cell>
          <cell r="BF41">
            <v>0</v>
          </cell>
          <cell r="BT41">
            <v>0</v>
          </cell>
        </row>
        <row r="42">
          <cell r="A42">
            <v>32</v>
          </cell>
          <cell r="C42" t="str">
            <v>Input RRB Payment</v>
          </cell>
          <cell r="D42">
            <v>-54.360999999999997</v>
          </cell>
          <cell r="E42">
            <v>-27.940999999999999</v>
          </cell>
          <cell r="F42">
            <v>-25.036000000000001</v>
          </cell>
          <cell r="G42">
            <v>-26.495999999999999</v>
          </cell>
          <cell r="H42">
            <v>-21.728999999999999</v>
          </cell>
          <cell r="I42">
            <v>-24.555</v>
          </cell>
          <cell r="J42">
            <v>-26.372</v>
          </cell>
          <cell r="K42">
            <v>-30.181999999999999</v>
          </cell>
          <cell r="L42">
            <v>-31.2</v>
          </cell>
          <cell r="M42">
            <v>-28.513999999999999</v>
          </cell>
          <cell r="N42">
            <v>-24.587</v>
          </cell>
          <cell r="O42">
            <v>-24.861000000000001</v>
          </cell>
          <cell r="P42">
            <v>-345.834</v>
          </cell>
          <cell r="R42">
            <v>-26.61</v>
          </cell>
          <cell r="S42">
            <v>-29</v>
          </cell>
          <cell r="T42">
            <v>-28</v>
          </cell>
          <cell r="U42">
            <v>-24.32531932825912</v>
          </cell>
          <cell r="V42">
            <v>-23.632254104809938</v>
          </cell>
          <cell r="W42">
            <v>-24.383377148024501</v>
          </cell>
          <cell r="X42">
            <v>-27.005050571804802</v>
          </cell>
          <cell r="Y42">
            <v>-33.329724312495564</v>
          </cell>
          <cell r="Z42">
            <v>-34.827434631755523</v>
          </cell>
          <cell r="AA42">
            <v>-30.765201555046801</v>
          </cell>
          <cell r="AB42">
            <v>-27.318925659911372</v>
          </cell>
          <cell r="AC42">
            <v>-26.409050765775856</v>
          </cell>
          <cell r="AD42">
            <v>-335.60633807788349</v>
          </cell>
          <cell r="AF42">
            <v>-25.864229672653362</v>
          </cell>
          <cell r="AG42">
            <v>-26.061349754394399</v>
          </cell>
          <cell r="AH42">
            <v>-24.368537824355116</v>
          </cell>
          <cell r="AI42">
            <v>-23.183223648622803</v>
          </cell>
          <cell r="AJ42">
            <v>-22.522698462437916</v>
          </cell>
          <cell r="AK42">
            <v>-23.238555601392221</v>
          </cell>
          <cell r="AL42">
            <v>-25.73713909363611</v>
          </cell>
          <cell r="AM42">
            <v>-31.764863698454246</v>
          </cell>
          <cell r="AN42">
            <v>-33.192255167552744</v>
          </cell>
          <cell r="AO42">
            <v>-29.320747597217746</v>
          </cell>
          <cell r="AP42">
            <v>-26.036277463295757</v>
          </cell>
          <cell r="AQ42">
            <v>-25.169122015987586</v>
          </cell>
          <cell r="AR42">
            <v>-316.45899999999995</v>
          </cell>
          <cell r="AT42">
            <v>-24.589975488615814</v>
          </cell>
          <cell r="AU42">
            <v>-24.777384046290781</v>
          </cell>
          <cell r="AV42">
            <v>-23.167971958889066</v>
          </cell>
          <cell r="AW42">
            <v>-22.041054710764573</v>
          </cell>
          <cell r="AX42">
            <v>-21.413071649081779</v>
          </cell>
          <cell r="AY42">
            <v>-22.093660621690884</v>
          </cell>
          <cell r="AZ42">
            <v>-24.469146286956949</v>
          </cell>
          <cell r="BA42">
            <v>-30.199902708491564</v>
          </cell>
          <cell r="BB42">
            <v>-31.55697081691865</v>
          </cell>
          <cell r="BC42">
            <v>-27.876200986793581</v>
          </cell>
          <cell r="BD42">
            <v>-24.753546992902297</v>
          </cell>
          <cell r="BE42">
            <v>-23.929113732604076</v>
          </cell>
          <cell r="BF42">
            <v>-300.86799999999999</v>
          </cell>
          <cell r="BH42">
            <v>-23.315721304578261</v>
          </cell>
          <cell r="BI42">
            <v>-23.493418338187162</v>
          </cell>
          <cell r="BJ42">
            <v>-21.967406093423016</v>
          </cell>
          <cell r="BK42">
            <v>-20.89888577290634</v>
          </cell>
          <cell r="BL42">
            <v>-20.303444835725642</v>
          </cell>
          <cell r="BM42">
            <v>-20.948765641989539</v>
          </cell>
          <cell r="BN42">
            <v>-23.201153480277785</v>
          </cell>
          <cell r="BO42">
            <v>-28.634941718528879</v>
          </cell>
          <cell r="BP42">
            <v>-29.921686466284555</v>
          </cell>
          <cell r="BQ42">
            <v>-26.431654376369409</v>
          </cell>
          <cell r="BR42">
            <v>-23.470816522508834</v>
          </cell>
          <cell r="BS42">
            <v>-22.689105449220563</v>
          </cell>
          <cell r="BT42">
            <v>-285.27699999999993</v>
          </cell>
        </row>
        <row r="43">
          <cell r="A43">
            <v>33</v>
          </cell>
        </row>
        <row r="44">
          <cell r="A44">
            <v>34</v>
          </cell>
          <cell r="C44" t="str">
            <v>Miscellaneous Expense</v>
          </cell>
          <cell r="D44">
            <v>36892</v>
          </cell>
          <cell r="E44">
            <v>36923</v>
          </cell>
          <cell r="F44">
            <v>36951</v>
          </cell>
          <cell r="G44">
            <v>36982</v>
          </cell>
          <cell r="H44">
            <v>37012</v>
          </cell>
          <cell r="I44">
            <v>37043</v>
          </cell>
          <cell r="J44">
            <v>37073</v>
          </cell>
          <cell r="K44">
            <v>37104</v>
          </cell>
          <cell r="L44">
            <v>37135</v>
          </cell>
          <cell r="M44">
            <v>37165</v>
          </cell>
          <cell r="N44">
            <v>37196</v>
          </cell>
          <cell r="O44">
            <v>37226</v>
          </cell>
          <cell r="P44" t="str">
            <v>Total</v>
          </cell>
          <cell r="R44">
            <v>37257</v>
          </cell>
          <cell r="S44">
            <v>37288</v>
          </cell>
          <cell r="T44">
            <v>37316</v>
          </cell>
          <cell r="U44">
            <v>37347</v>
          </cell>
          <cell r="V44">
            <v>37377</v>
          </cell>
          <cell r="W44">
            <v>37408</v>
          </cell>
          <cell r="X44">
            <v>37438</v>
          </cell>
          <cell r="Y44">
            <v>37469</v>
          </cell>
          <cell r="Z44">
            <v>37500</v>
          </cell>
          <cell r="AA44">
            <v>37530</v>
          </cell>
          <cell r="AB44">
            <v>37561</v>
          </cell>
          <cell r="AC44">
            <v>37591</v>
          </cell>
          <cell r="AD44" t="str">
            <v>Total</v>
          </cell>
          <cell r="AF44">
            <v>37622</v>
          </cell>
          <cell r="AG44">
            <v>37653</v>
          </cell>
          <cell r="AH44">
            <v>37681</v>
          </cell>
          <cell r="AI44">
            <v>37712</v>
          </cell>
          <cell r="AJ44">
            <v>37742</v>
          </cell>
          <cell r="AK44">
            <v>37773</v>
          </cell>
          <cell r="AL44">
            <v>37803</v>
          </cell>
          <cell r="AM44">
            <v>37834</v>
          </cell>
          <cell r="AN44">
            <v>37865</v>
          </cell>
          <cell r="AO44">
            <v>37895</v>
          </cell>
          <cell r="AP44">
            <v>37926</v>
          </cell>
          <cell r="AQ44">
            <v>37956</v>
          </cell>
          <cell r="AR44" t="str">
            <v>Total</v>
          </cell>
          <cell r="AT44">
            <v>37987</v>
          </cell>
          <cell r="AU44">
            <v>38018</v>
          </cell>
          <cell r="AV44">
            <v>38047</v>
          </cell>
          <cell r="AW44">
            <v>38078</v>
          </cell>
          <cell r="AX44">
            <v>38108</v>
          </cell>
          <cell r="AY44">
            <v>38139</v>
          </cell>
          <cell r="AZ44">
            <v>38169</v>
          </cell>
          <cell r="BA44">
            <v>38200</v>
          </cell>
          <cell r="BB44">
            <v>38231</v>
          </cell>
          <cell r="BC44">
            <v>38261</v>
          </cell>
          <cell r="BD44">
            <v>38292</v>
          </cell>
          <cell r="BE44">
            <v>38322</v>
          </cell>
          <cell r="BF44" t="str">
            <v>Total</v>
          </cell>
          <cell r="BH44">
            <v>38353</v>
          </cell>
          <cell r="BI44">
            <v>38384</v>
          </cell>
          <cell r="BJ44">
            <v>38412</v>
          </cell>
          <cell r="BK44">
            <v>38443</v>
          </cell>
          <cell r="BL44">
            <v>38473</v>
          </cell>
          <cell r="BM44">
            <v>38504</v>
          </cell>
          <cell r="BN44">
            <v>38534</v>
          </cell>
          <cell r="BO44">
            <v>38565</v>
          </cell>
          <cell r="BP44">
            <v>38596</v>
          </cell>
          <cell r="BQ44">
            <v>38626</v>
          </cell>
          <cell r="BR44">
            <v>38657</v>
          </cell>
          <cell r="BS44">
            <v>38687</v>
          </cell>
          <cell r="BT44" t="str">
            <v>Total</v>
          </cell>
        </row>
        <row r="45">
          <cell r="A45">
            <v>35</v>
          </cell>
          <cell r="C45" t="str">
            <v>Potential Tax Liability</v>
          </cell>
          <cell r="U45">
            <v>0</v>
          </cell>
          <cell r="W45">
            <v>0</v>
          </cell>
          <cell r="Z45">
            <v>0</v>
          </cell>
          <cell r="AC45">
            <v>0</v>
          </cell>
          <cell r="AD45">
            <v>0</v>
          </cell>
          <cell r="AI45">
            <v>0</v>
          </cell>
          <cell r="AK45">
            <v>0</v>
          </cell>
          <cell r="AN45">
            <v>0</v>
          </cell>
          <cell r="AQ45">
            <v>0</v>
          </cell>
          <cell r="AR45">
            <v>0</v>
          </cell>
        </row>
        <row r="46">
          <cell r="A46">
            <v>36</v>
          </cell>
          <cell r="C46" t="str">
            <v>Other  Expenses</v>
          </cell>
          <cell r="P46">
            <v>0</v>
          </cell>
          <cell r="AC46">
            <v>-100</v>
          </cell>
          <cell r="AD46">
            <v>-100</v>
          </cell>
          <cell r="AQ46">
            <v>-100</v>
          </cell>
          <cell r="AR46">
            <v>-100</v>
          </cell>
          <cell r="BE46">
            <v>-100</v>
          </cell>
          <cell r="BF46">
            <v>-100</v>
          </cell>
          <cell r="BS46">
            <v>-100</v>
          </cell>
          <cell r="BT46">
            <v>-100</v>
          </cell>
        </row>
        <row r="47">
          <cell r="A47">
            <v>37</v>
          </cell>
          <cell r="C47" t="str">
            <v>Recorded Other Expense</v>
          </cell>
          <cell r="M47">
            <v>-92.5</v>
          </cell>
          <cell r="N47">
            <v>-117</v>
          </cell>
          <cell r="P47">
            <v>-209.5</v>
          </cell>
        </row>
        <row r="48">
          <cell r="A48">
            <v>38</v>
          </cell>
          <cell r="C48" t="str">
            <v>Input for Other Expense</v>
          </cell>
          <cell r="D48">
            <v>0</v>
          </cell>
          <cell r="E48">
            <v>0</v>
          </cell>
          <cell r="F48">
            <v>0</v>
          </cell>
          <cell r="G48">
            <v>0</v>
          </cell>
          <cell r="H48">
            <v>0</v>
          </cell>
          <cell r="I48">
            <v>0</v>
          </cell>
          <cell r="J48">
            <v>0</v>
          </cell>
          <cell r="K48">
            <v>0</v>
          </cell>
          <cell r="L48">
            <v>0</v>
          </cell>
          <cell r="M48">
            <v>-92.5</v>
          </cell>
          <cell r="N48">
            <v>-117</v>
          </cell>
          <cell r="O48">
            <v>0</v>
          </cell>
          <cell r="P48">
            <v>-209.5</v>
          </cell>
          <cell r="R48">
            <v>0</v>
          </cell>
          <cell r="S48">
            <v>0</v>
          </cell>
          <cell r="T48">
            <v>0</v>
          </cell>
          <cell r="U48">
            <v>0</v>
          </cell>
          <cell r="V48">
            <v>0</v>
          </cell>
          <cell r="W48">
            <v>0</v>
          </cell>
          <cell r="X48">
            <v>0</v>
          </cell>
          <cell r="Y48">
            <v>0</v>
          </cell>
          <cell r="Z48">
            <v>0</v>
          </cell>
          <cell r="AA48">
            <v>0</v>
          </cell>
          <cell r="AB48">
            <v>0</v>
          </cell>
          <cell r="AC48">
            <v>-100</v>
          </cell>
          <cell r="AD48">
            <v>-100</v>
          </cell>
          <cell r="AF48">
            <v>0</v>
          </cell>
          <cell r="AG48">
            <v>0</v>
          </cell>
          <cell r="AH48">
            <v>0</v>
          </cell>
          <cell r="AI48">
            <v>0</v>
          </cell>
          <cell r="AJ48">
            <v>0</v>
          </cell>
          <cell r="AK48">
            <v>0</v>
          </cell>
          <cell r="AL48">
            <v>0</v>
          </cell>
          <cell r="AM48">
            <v>0</v>
          </cell>
          <cell r="AN48">
            <v>0</v>
          </cell>
          <cell r="AO48">
            <v>0</v>
          </cell>
          <cell r="AP48">
            <v>0</v>
          </cell>
          <cell r="AQ48">
            <v>-100</v>
          </cell>
          <cell r="AR48">
            <v>-100</v>
          </cell>
          <cell r="AT48">
            <v>0</v>
          </cell>
          <cell r="AU48">
            <v>0</v>
          </cell>
          <cell r="AV48">
            <v>0</v>
          </cell>
          <cell r="AW48">
            <v>0</v>
          </cell>
          <cell r="AX48">
            <v>0</v>
          </cell>
          <cell r="AY48">
            <v>0</v>
          </cell>
          <cell r="AZ48">
            <v>0</v>
          </cell>
          <cell r="BA48">
            <v>0</v>
          </cell>
          <cell r="BB48">
            <v>0</v>
          </cell>
          <cell r="BC48">
            <v>0</v>
          </cell>
          <cell r="BD48">
            <v>0</v>
          </cell>
          <cell r="BE48">
            <v>-100</v>
          </cell>
          <cell r="BF48">
            <v>-100</v>
          </cell>
          <cell r="BH48">
            <v>0</v>
          </cell>
          <cell r="BI48">
            <v>0</v>
          </cell>
          <cell r="BJ48">
            <v>0</v>
          </cell>
          <cell r="BK48">
            <v>0</v>
          </cell>
          <cell r="BL48">
            <v>0</v>
          </cell>
          <cell r="BM48">
            <v>0</v>
          </cell>
          <cell r="BN48">
            <v>0</v>
          </cell>
          <cell r="BO48">
            <v>0</v>
          </cell>
          <cell r="BP48">
            <v>0</v>
          </cell>
          <cell r="BQ48">
            <v>0</v>
          </cell>
          <cell r="BR48">
            <v>0</v>
          </cell>
          <cell r="BS48">
            <v>-100</v>
          </cell>
          <cell r="BT48">
            <v>-100</v>
          </cell>
        </row>
      </sheetData>
      <sheetData sheetId="13" refreshError="1"/>
      <sheetData sheetId="14" refreshError="1"/>
      <sheetData sheetId="15" refreshError="1">
        <row r="36">
          <cell r="B36" t="str">
            <v>Interest Schedule</v>
          </cell>
          <cell r="D36">
            <v>36892</v>
          </cell>
          <cell r="E36">
            <v>36923</v>
          </cell>
          <cell r="F36">
            <v>36951</v>
          </cell>
          <cell r="G36">
            <v>36982</v>
          </cell>
          <cell r="H36">
            <v>37012</v>
          </cell>
          <cell r="I36">
            <v>37043</v>
          </cell>
          <cell r="J36">
            <v>37073</v>
          </cell>
          <cell r="K36">
            <v>37104</v>
          </cell>
          <cell r="L36">
            <v>37135</v>
          </cell>
          <cell r="M36">
            <v>37165</v>
          </cell>
          <cell r="N36">
            <v>37196</v>
          </cell>
          <cell r="O36">
            <v>37226</v>
          </cell>
          <cell r="P36" t="str">
            <v>Total</v>
          </cell>
          <cell r="R36">
            <v>37257</v>
          </cell>
          <cell r="S36">
            <v>37288</v>
          </cell>
          <cell r="T36">
            <v>37316</v>
          </cell>
          <cell r="U36">
            <v>37347</v>
          </cell>
          <cell r="V36">
            <v>37377</v>
          </cell>
          <cell r="W36">
            <v>37408</v>
          </cell>
          <cell r="X36">
            <v>37438</v>
          </cell>
          <cell r="Y36">
            <v>37469</v>
          </cell>
          <cell r="Z36">
            <v>37500</v>
          </cell>
          <cell r="AA36">
            <v>37530</v>
          </cell>
          <cell r="AB36">
            <v>37561</v>
          </cell>
          <cell r="AC36">
            <v>37591</v>
          </cell>
          <cell r="AD36" t="str">
            <v>Total</v>
          </cell>
          <cell r="AF36">
            <v>37622</v>
          </cell>
          <cell r="AG36">
            <v>37653</v>
          </cell>
          <cell r="AH36">
            <v>37681</v>
          </cell>
          <cell r="AI36">
            <v>37712</v>
          </cell>
          <cell r="AJ36">
            <v>37742</v>
          </cell>
          <cell r="AK36">
            <v>37773</v>
          </cell>
          <cell r="AL36">
            <v>37803</v>
          </cell>
          <cell r="AM36">
            <v>37834</v>
          </cell>
          <cell r="AN36">
            <v>37865</v>
          </cell>
          <cell r="AO36">
            <v>37895</v>
          </cell>
          <cell r="AP36">
            <v>37926</v>
          </cell>
          <cell r="AQ36">
            <v>37956</v>
          </cell>
          <cell r="AR36" t="str">
            <v>Total</v>
          </cell>
          <cell r="AT36">
            <v>37987</v>
          </cell>
          <cell r="AU36">
            <v>38018</v>
          </cell>
          <cell r="AV36">
            <v>38047</v>
          </cell>
          <cell r="AW36">
            <v>38078</v>
          </cell>
          <cell r="AX36">
            <v>38108</v>
          </cell>
          <cell r="AY36">
            <v>38139</v>
          </cell>
          <cell r="AZ36">
            <v>38169</v>
          </cell>
          <cell r="BA36">
            <v>38200</v>
          </cell>
          <cell r="BB36">
            <v>38231</v>
          </cell>
          <cell r="BC36">
            <v>38261</v>
          </cell>
          <cell r="BD36">
            <v>38292</v>
          </cell>
          <cell r="BE36">
            <v>38322</v>
          </cell>
          <cell r="BF36" t="str">
            <v>Total</v>
          </cell>
          <cell r="BH36">
            <v>38353</v>
          </cell>
          <cell r="BI36">
            <v>38384</v>
          </cell>
          <cell r="BJ36">
            <v>38412</v>
          </cell>
          <cell r="BK36">
            <v>38443</v>
          </cell>
          <cell r="BL36">
            <v>38473</v>
          </cell>
          <cell r="BM36">
            <v>38504</v>
          </cell>
          <cell r="BN36">
            <v>38534</v>
          </cell>
          <cell r="BO36">
            <v>38565</v>
          </cell>
          <cell r="BP36">
            <v>38596</v>
          </cell>
          <cell r="BQ36">
            <v>38626</v>
          </cell>
          <cell r="BR36">
            <v>38657</v>
          </cell>
          <cell r="BS36">
            <v>38687</v>
          </cell>
          <cell r="BT36" t="str">
            <v>Total 2005</v>
          </cell>
        </row>
        <row r="37">
          <cell r="B37" t="str">
            <v>Interest - L/T - Accrued - Tax Purpose</v>
          </cell>
          <cell r="D37">
            <v>-26.843894203333328</v>
          </cell>
          <cell r="E37">
            <v>-26.36426024333333</v>
          </cell>
          <cell r="F37">
            <v>-26.11617695333333</v>
          </cell>
          <cell r="G37">
            <v>-26.116721593333331</v>
          </cell>
          <cell r="H37">
            <v>-26.11662690333333</v>
          </cell>
          <cell r="I37">
            <v>-26.116654583333329</v>
          </cell>
          <cell r="J37">
            <v>-26.116654583333329</v>
          </cell>
          <cell r="K37">
            <v>-26.116654583333329</v>
          </cell>
          <cell r="L37">
            <v>-26.116654583333329</v>
          </cell>
          <cell r="M37">
            <v>-26.116654583333329</v>
          </cell>
          <cell r="N37">
            <v>-26.116654583333329</v>
          </cell>
          <cell r="O37">
            <v>-26.116654583333329</v>
          </cell>
          <cell r="P37">
            <v>-314.37426198000003</v>
          </cell>
          <cell r="R37">
            <v>-24.054154583333332</v>
          </cell>
          <cell r="S37">
            <v>-24.054154583333332</v>
          </cell>
          <cell r="T37">
            <v>-25.107487916666663</v>
          </cell>
          <cell r="U37">
            <v>-25.107487916666663</v>
          </cell>
          <cell r="V37">
            <v>-25.107487916666663</v>
          </cell>
          <cell r="W37">
            <v>-23.359987916666665</v>
          </cell>
          <cell r="X37">
            <v>-23.359987916666665</v>
          </cell>
          <cell r="Y37">
            <v>-23.359987916666665</v>
          </cell>
          <cell r="Z37">
            <v>-23.359987916666665</v>
          </cell>
          <cell r="AA37">
            <v>-23.359987916666665</v>
          </cell>
          <cell r="AB37">
            <v>-22.422487916666665</v>
          </cell>
          <cell r="AC37">
            <v>-22.422487916666665</v>
          </cell>
          <cell r="AD37">
            <v>-285.07568833333329</v>
          </cell>
          <cell r="AF37">
            <v>-22.422487916666665</v>
          </cell>
          <cell r="AG37">
            <v>-22.422487916666665</v>
          </cell>
          <cell r="AH37">
            <v>-22.422487916666665</v>
          </cell>
          <cell r="AI37">
            <v>-22.422487916666665</v>
          </cell>
          <cell r="AJ37">
            <v>-22.422487916666665</v>
          </cell>
          <cell r="AK37">
            <v>-22.422487916666665</v>
          </cell>
          <cell r="AL37">
            <v>-21.771446249999997</v>
          </cell>
          <cell r="AM37">
            <v>-21.771446249999997</v>
          </cell>
          <cell r="AN37">
            <v>-21.771446249999997</v>
          </cell>
          <cell r="AO37">
            <v>-21.771446249999997</v>
          </cell>
          <cell r="AP37">
            <v>-21.771446249999997</v>
          </cell>
          <cell r="AQ37">
            <v>-19.099819229166663</v>
          </cell>
          <cell r="AR37">
            <v>-262.49197797916662</v>
          </cell>
          <cell r="AT37">
            <v>-19.099819229166663</v>
          </cell>
          <cell r="AU37">
            <v>-21.1671525625</v>
          </cell>
          <cell r="AV37">
            <v>-21.1671525625</v>
          </cell>
          <cell r="AW37">
            <v>-21.1671525625</v>
          </cell>
          <cell r="AX37">
            <v>-21.1671525625</v>
          </cell>
          <cell r="AY37">
            <v>-21.1671525625</v>
          </cell>
          <cell r="AZ37">
            <v>-21.1671525625</v>
          </cell>
          <cell r="BA37">
            <v>-21.1671525625</v>
          </cell>
          <cell r="BB37">
            <v>-23.695488709812494</v>
          </cell>
          <cell r="BC37">
            <v>-23.08350954314583</v>
          </cell>
          <cell r="BD37">
            <v>-23.08350954314583</v>
          </cell>
          <cell r="BE37">
            <v>-23.08350954314583</v>
          </cell>
          <cell r="BF37">
            <v>-260.21590450591668</v>
          </cell>
          <cell r="BH37">
            <v>-24.548256982880414</v>
          </cell>
          <cell r="BI37">
            <v>-24.548256982880414</v>
          </cell>
          <cell r="BJ37">
            <v>-24.548256982880414</v>
          </cell>
          <cell r="BK37">
            <v>-24.548256982880414</v>
          </cell>
          <cell r="BL37">
            <v>-24.548256982880414</v>
          </cell>
          <cell r="BM37">
            <v>-24.548256982880414</v>
          </cell>
          <cell r="BN37">
            <v>-24.548256982880414</v>
          </cell>
          <cell r="BO37">
            <v>-24.548256982880414</v>
          </cell>
          <cell r="BP37">
            <v>-24.548256982880414</v>
          </cell>
          <cell r="BQ37">
            <v>-24.548256982880414</v>
          </cell>
          <cell r="BR37">
            <v>-24.548256982880414</v>
          </cell>
          <cell r="BS37">
            <v>-24.548256982880414</v>
          </cell>
          <cell r="BT37">
            <v>-294.57908379456495</v>
          </cell>
        </row>
        <row r="38">
          <cell r="B38" t="str">
            <v>Total Accrued Interest on Deferred Liab</v>
          </cell>
          <cell r="D38">
            <v>0</v>
          </cell>
          <cell r="E38">
            <v>-2.4356476987208335</v>
          </cell>
          <cell r="F38">
            <v>-6.3708165784008717</v>
          </cell>
          <cell r="G38">
            <v>-7.5910415689915434</v>
          </cell>
          <cell r="H38">
            <v>-13.084308294449663</v>
          </cell>
          <cell r="I38">
            <v>-13.899595078887646</v>
          </cell>
          <cell r="J38">
            <v>-13.85225852359426</v>
          </cell>
          <cell r="K38">
            <v>-18.752959951244087</v>
          </cell>
          <cell r="L38">
            <v>-13.412451637834561</v>
          </cell>
          <cell r="M38">
            <v>-12.949067639122763</v>
          </cell>
          <cell r="N38">
            <v>-12.688969347352845</v>
          </cell>
          <cell r="O38">
            <v>-12.555865797541866</v>
          </cell>
          <cell r="P38">
            <v>-127.59298211614093</v>
          </cell>
          <cell r="R38">
            <v>-12.625696806547367</v>
          </cell>
          <cell r="S38">
            <v>-13.244812057156734</v>
          </cell>
          <cell r="T38">
            <v>0</v>
          </cell>
          <cell r="U38">
            <v>0</v>
          </cell>
          <cell r="V38">
            <v>0</v>
          </cell>
          <cell r="W38">
            <v>0</v>
          </cell>
          <cell r="X38">
            <v>0</v>
          </cell>
          <cell r="Y38">
            <v>0</v>
          </cell>
          <cell r="Z38">
            <v>0</v>
          </cell>
          <cell r="AA38">
            <v>0</v>
          </cell>
          <cell r="AB38">
            <v>0</v>
          </cell>
          <cell r="AC38">
            <v>0</v>
          </cell>
        </row>
        <row r="40">
          <cell r="B40" t="str">
            <v>Interest - L/T - on Deferred Debt</v>
          </cell>
          <cell r="D40">
            <v>0</v>
          </cell>
          <cell r="E40">
            <v>-0.97916666666666652</v>
          </cell>
          <cell r="F40">
            <v>-0.97916666666666652</v>
          </cell>
          <cell r="G40">
            <v>-0.97916666666666652</v>
          </cell>
          <cell r="H40">
            <v>-0.97916666666666652</v>
          </cell>
          <cell r="I40">
            <v>-0.97916666666666652</v>
          </cell>
          <cell r="J40">
            <v>-2.0625</v>
          </cell>
          <cell r="K40">
            <v>-2.0625</v>
          </cell>
          <cell r="L40">
            <v>-2.0625</v>
          </cell>
          <cell r="M40">
            <v>-2.0625</v>
          </cell>
          <cell r="N40">
            <v>-2.0625</v>
          </cell>
          <cell r="O40">
            <v>-2.0625</v>
          </cell>
          <cell r="P40">
            <v>-17.270833333333332</v>
          </cell>
          <cell r="R40">
            <v>-2.0625</v>
          </cell>
          <cell r="S40">
            <v>-2.0625</v>
          </cell>
          <cell r="T40">
            <v>0</v>
          </cell>
          <cell r="U40">
            <v>0</v>
          </cell>
          <cell r="V40">
            <v>0</v>
          </cell>
          <cell r="W40">
            <v>0</v>
          </cell>
          <cell r="X40">
            <v>0</v>
          </cell>
          <cell r="Y40">
            <v>0</v>
          </cell>
          <cell r="Z40">
            <v>0</v>
          </cell>
          <cell r="AA40">
            <v>0</v>
          </cell>
          <cell r="AB40">
            <v>0</v>
          </cell>
          <cell r="AC40">
            <v>0</v>
          </cell>
          <cell r="AD40">
            <v>-4.125</v>
          </cell>
          <cell r="AF40">
            <v>0</v>
          </cell>
          <cell r="AG40">
            <v>0</v>
          </cell>
          <cell r="AH40">
            <v>0</v>
          </cell>
          <cell r="AI40">
            <v>0</v>
          </cell>
          <cell r="AJ40">
            <v>0</v>
          </cell>
          <cell r="AK40">
            <v>0</v>
          </cell>
          <cell r="AL40">
            <v>0</v>
          </cell>
          <cell r="AM40">
            <v>0</v>
          </cell>
          <cell r="AN40">
            <v>0</v>
          </cell>
          <cell r="AO40">
            <v>0</v>
          </cell>
          <cell r="AP40">
            <v>0</v>
          </cell>
          <cell r="AQ40">
            <v>0</v>
          </cell>
          <cell r="AR40">
            <v>0</v>
          </cell>
          <cell r="AT40">
            <v>0</v>
          </cell>
          <cell r="AU40">
            <v>0</v>
          </cell>
          <cell r="AV40">
            <v>0</v>
          </cell>
          <cell r="AW40">
            <v>0</v>
          </cell>
          <cell r="AX40">
            <v>0</v>
          </cell>
          <cell r="AY40">
            <v>0</v>
          </cell>
          <cell r="AZ40">
            <v>0</v>
          </cell>
          <cell r="BA40">
            <v>0</v>
          </cell>
          <cell r="BB40">
            <v>0</v>
          </cell>
          <cell r="BC40">
            <v>0</v>
          </cell>
          <cell r="BD40">
            <v>0</v>
          </cell>
          <cell r="BE40">
            <v>0</v>
          </cell>
          <cell r="BF40">
            <v>0</v>
          </cell>
          <cell r="BH40">
            <v>0</v>
          </cell>
          <cell r="BI40">
            <v>0</v>
          </cell>
          <cell r="BJ40">
            <v>0</v>
          </cell>
          <cell r="BK40">
            <v>0</v>
          </cell>
          <cell r="BL40">
            <v>0</v>
          </cell>
          <cell r="BM40">
            <v>0</v>
          </cell>
          <cell r="BN40">
            <v>0</v>
          </cell>
          <cell r="BO40">
            <v>0</v>
          </cell>
          <cell r="BP40">
            <v>0</v>
          </cell>
          <cell r="BQ40">
            <v>0</v>
          </cell>
          <cell r="BR40">
            <v>0</v>
          </cell>
          <cell r="BS40">
            <v>0</v>
          </cell>
          <cell r="BT40">
            <v>0</v>
          </cell>
        </row>
        <row r="41">
          <cell r="B41" t="str">
            <v>Interest - L/T - Paid</v>
          </cell>
          <cell r="D41">
            <v>0</v>
          </cell>
          <cell r="E41">
            <v>-15.90625</v>
          </cell>
          <cell r="F41">
            <v>-27.665156249999999</v>
          </cell>
          <cell r="G41">
            <v>-30.46875</v>
          </cell>
          <cell r="H41">
            <v>-40.329375000000006</v>
          </cell>
          <cell r="I41">
            <v>-10.40625</v>
          </cell>
          <cell r="J41">
            <v>-29.796875</v>
          </cell>
          <cell r="K41">
            <v>-4.9938750000000001</v>
          </cell>
          <cell r="L41">
            <v>-14.546875</v>
          </cell>
          <cell r="M41">
            <v>-22.5</v>
          </cell>
          <cell r="N41">
            <v>-50.62113333333334</v>
          </cell>
          <cell r="O41">
            <v>-10.40625</v>
          </cell>
          <cell r="P41">
            <v>-257.64078958333334</v>
          </cell>
          <cell r="R41">
            <v>-23.921875</v>
          </cell>
          <cell r="S41">
            <v>-3.4950000000000001</v>
          </cell>
          <cell r="T41">
            <v>-14.546875</v>
          </cell>
          <cell r="U41">
            <v>-24.59375</v>
          </cell>
          <cell r="V41">
            <v>-48.244999999999997</v>
          </cell>
          <cell r="W41">
            <v>-3.90625</v>
          </cell>
          <cell r="X41">
            <v>-26.015625</v>
          </cell>
          <cell r="Y41">
            <v>0</v>
          </cell>
          <cell r="Z41">
            <v>-14.546875</v>
          </cell>
          <cell r="AA41">
            <v>-24.59375</v>
          </cell>
          <cell r="AB41">
            <v>-44.75</v>
          </cell>
          <cell r="AC41">
            <v>-6</v>
          </cell>
          <cell r="AD41">
            <v>-234.61500000000001</v>
          </cell>
          <cell r="AF41">
            <v>-23.921875</v>
          </cell>
          <cell r="AG41">
            <v>0</v>
          </cell>
          <cell r="AH41">
            <v>-14.546875</v>
          </cell>
          <cell r="AI41">
            <v>-18.96875</v>
          </cell>
          <cell r="AJ41">
            <v>-44.75</v>
          </cell>
          <cell r="AK41">
            <v>-3.90625</v>
          </cell>
          <cell r="AL41">
            <v>-26.015625</v>
          </cell>
          <cell r="AM41">
            <v>0</v>
          </cell>
          <cell r="AN41">
            <v>-14.546875</v>
          </cell>
          <cell r="AO41">
            <v>-18.96875</v>
          </cell>
          <cell r="AP41">
            <v>-44.75</v>
          </cell>
          <cell r="AQ41">
            <v>-2.0937500000000004</v>
          </cell>
          <cell r="AR41">
            <v>-212.46875</v>
          </cell>
          <cell r="AT41">
            <v>-23.921875</v>
          </cell>
          <cell r="AU41">
            <v>0</v>
          </cell>
          <cell r="AV41">
            <v>-14.546875</v>
          </cell>
          <cell r="AW41">
            <v>-18.96875</v>
          </cell>
          <cell r="AX41">
            <v>0</v>
          </cell>
          <cell r="AY41">
            <v>-28.720237874999999</v>
          </cell>
          <cell r="AZ41">
            <v>-26.015625</v>
          </cell>
          <cell r="BA41">
            <v>0</v>
          </cell>
          <cell r="BB41">
            <v>-14.546875</v>
          </cell>
          <cell r="BC41">
            <v>-18.96875</v>
          </cell>
          <cell r="BD41">
            <v>0</v>
          </cell>
          <cell r="BE41">
            <v>-30.813987874999999</v>
          </cell>
          <cell r="BF41">
            <v>-176.50297575000002</v>
          </cell>
          <cell r="BH41">
            <v>-23.921875</v>
          </cell>
          <cell r="BI41">
            <v>0</v>
          </cell>
          <cell r="BJ41">
            <v>-26.045016883875</v>
          </cell>
          <cell r="BK41">
            <v>-18.96875</v>
          </cell>
          <cell r="BL41">
            <v>0</v>
          </cell>
          <cell r="BM41">
            <v>-28.720237874999999</v>
          </cell>
          <cell r="BN41">
            <v>-34.804109638407496</v>
          </cell>
          <cell r="BO41">
            <v>0</v>
          </cell>
          <cell r="BP41">
            <v>-26.045016883875</v>
          </cell>
          <cell r="BQ41">
            <v>-18.96875</v>
          </cell>
          <cell r="BR41">
            <v>0</v>
          </cell>
          <cell r="BS41">
            <v>-30.813987874999999</v>
          </cell>
        </row>
        <row r="42">
          <cell r="B42" t="str">
            <v>Interest - PCB</v>
          </cell>
          <cell r="D42">
            <v>-1.6312396200000001</v>
          </cell>
          <cell r="E42">
            <v>-0.7916056600000001</v>
          </cell>
          <cell r="F42">
            <v>-3.7768223700000005</v>
          </cell>
          <cell r="G42">
            <v>-3.1883995099999995</v>
          </cell>
          <cell r="H42">
            <v>-3.9723200000000005E-3</v>
          </cell>
          <cell r="I42">
            <v>-11.609795</v>
          </cell>
          <cell r="J42">
            <v>-0.90400000000000003</v>
          </cell>
          <cell r="K42">
            <v>-0.54400000000000004</v>
          </cell>
          <cell r="L42">
            <v>-3.7773000000000003</v>
          </cell>
          <cell r="M42">
            <v>-3.1843325</v>
          </cell>
          <cell r="N42">
            <v>0</v>
          </cell>
          <cell r="O42">
            <v>-11.605795000000001</v>
          </cell>
          <cell r="P42">
            <v>-41.017261980000001</v>
          </cell>
          <cell r="R42">
            <v>-0.90400000000000003</v>
          </cell>
          <cell r="S42">
            <v>-0.54400000000000004</v>
          </cell>
          <cell r="T42">
            <v>-3.7733000000000003</v>
          </cell>
          <cell r="U42">
            <v>-3.1843325</v>
          </cell>
          <cell r="V42">
            <v>0</v>
          </cell>
          <cell r="W42">
            <v>-11.605795000000001</v>
          </cell>
          <cell r="X42">
            <v>-0.9</v>
          </cell>
          <cell r="Y42">
            <v>0</v>
          </cell>
          <cell r="Z42">
            <v>-10.657300000000001</v>
          </cell>
          <cell r="AA42">
            <v>-3.1843325</v>
          </cell>
          <cell r="AB42">
            <v>0</v>
          </cell>
          <cell r="AC42">
            <v>-11.605795000000001</v>
          </cell>
          <cell r="AD42">
            <v>-46.358855000000005</v>
          </cell>
          <cell r="AF42">
            <v>-0.9</v>
          </cell>
          <cell r="AG42">
            <v>0</v>
          </cell>
          <cell r="AH42">
            <v>-10.6333</v>
          </cell>
          <cell r="AI42">
            <v>-3.1843325</v>
          </cell>
          <cell r="AJ42">
            <v>0</v>
          </cell>
          <cell r="AK42">
            <v>-11.605795000000001</v>
          </cell>
          <cell r="AL42">
            <v>-0.9</v>
          </cell>
          <cell r="AM42">
            <v>0</v>
          </cell>
          <cell r="AN42">
            <v>-10.6333</v>
          </cell>
          <cell r="AO42">
            <v>-3.1843325</v>
          </cell>
          <cell r="AP42">
            <v>0</v>
          </cell>
          <cell r="AQ42">
            <v>-11.605795000000001</v>
          </cell>
          <cell r="AR42">
            <v>-52.646855000000002</v>
          </cell>
          <cell r="AT42">
            <v>-0.9</v>
          </cell>
          <cell r="AU42">
            <v>0</v>
          </cell>
          <cell r="AV42">
            <v>-10.6333</v>
          </cell>
          <cell r="AW42">
            <v>-3.1843325</v>
          </cell>
          <cell r="AX42">
            <v>0</v>
          </cell>
          <cell r="AY42">
            <v>-11.605795000000001</v>
          </cell>
          <cell r="AZ42">
            <v>-0.9</v>
          </cell>
          <cell r="BA42">
            <v>-12.404000000000002</v>
          </cell>
          <cell r="BB42">
            <v>-10.6333</v>
          </cell>
          <cell r="BC42">
            <v>-3.1843325</v>
          </cell>
          <cell r="BD42">
            <v>0</v>
          </cell>
          <cell r="BE42">
            <v>-11.605795000000001</v>
          </cell>
          <cell r="BF42">
            <v>-65.050854999999999</v>
          </cell>
          <cell r="BH42">
            <v>-0.9</v>
          </cell>
          <cell r="BI42">
            <v>-12.404000000000002</v>
          </cell>
          <cell r="BJ42">
            <v>-10.6333</v>
          </cell>
          <cell r="BK42">
            <v>-3.1843325</v>
          </cell>
          <cell r="BL42">
            <v>0</v>
          </cell>
          <cell r="BM42">
            <v>-11.605795000000001</v>
          </cell>
          <cell r="BN42">
            <v>-0.9</v>
          </cell>
          <cell r="BO42">
            <v>-12.404000000000002</v>
          </cell>
          <cell r="BP42">
            <v>-10.6333</v>
          </cell>
          <cell r="BQ42">
            <v>-3.1843325</v>
          </cell>
          <cell r="BR42">
            <v>0</v>
          </cell>
          <cell r="BS42">
            <v>-11.605795000000001</v>
          </cell>
          <cell r="BT42">
            <v>-77.454855000000009</v>
          </cell>
        </row>
        <row r="43">
          <cell r="B43" t="str">
            <v>Total L/T Interest Paid</v>
          </cell>
          <cell r="D43">
            <v>-1.6312396200000001</v>
          </cell>
          <cell r="E43">
            <v>-17.677022326666666</v>
          </cell>
          <cell r="F43">
            <v>-32.421145286666665</v>
          </cell>
          <cell r="G43">
            <v>-34.636316176666668</v>
          </cell>
          <cell r="H43">
            <v>-41.312513986666673</v>
          </cell>
          <cell r="I43">
            <v>-22.995211666666666</v>
          </cell>
          <cell r="J43">
            <v>-32.763375000000003</v>
          </cell>
          <cell r="K43">
            <v>-7.6003749999999997</v>
          </cell>
          <cell r="L43">
            <v>-20.386675</v>
          </cell>
          <cell r="M43">
            <v>-27.7468325</v>
          </cell>
          <cell r="N43">
            <v>-52.68363333333334</v>
          </cell>
          <cell r="O43">
            <v>-24.074545000000001</v>
          </cell>
          <cell r="P43">
            <v>-315.92888489666666</v>
          </cell>
          <cell r="R43">
            <v>-26.888375</v>
          </cell>
          <cell r="S43">
            <v>-6.1014999999999997</v>
          </cell>
          <cell r="T43">
            <v>-18.320174999999999</v>
          </cell>
          <cell r="U43">
            <v>-27.7780825</v>
          </cell>
          <cell r="V43">
            <v>-48.244999999999997</v>
          </cell>
          <cell r="W43">
            <v>-15.512045000000001</v>
          </cell>
          <cell r="X43">
            <v>-26.915624999999999</v>
          </cell>
          <cell r="Y43">
            <v>0</v>
          </cell>
          <cell r="Z43">
            <v>-25.204174999999999</v>
          </cell>
          <cell r="AA43">
            <v>-27.7780825</v>
          </cell>
          <cell r="AB43">
            <v>-44.75</v>
          </cell>
          <cell r="AC43">
            <v>-17.605795000000001</v>
          </cell>
          <cell r="AD43">
            <v>-285.09885500000001</v>
          </cell>
          <cell r="AF43">
            <v>-24.821874999999999</v>
          </cell>
          <cell r="AG43">
            <v>0</v>
          </cell>
          <cell r="AH43">
            <v>-25.180174999999998</v>
          </cell>
          <cell r="AI43">
            <v>-22.1530825</v>
          </cell>
          <cell r="AJ43">
            <v>-44.75</v>
          </cell>
          <cell r="AK43">
            <v>-15.512045000000001</v>
          </cell>
          <cell r="AL43">
            <v>-26.915624999999999</v>
          </cell>
          <cell r="AM43">
            <v>0</v>
          </cell>
          <cell r="AN43">
            <v>-25.180174999999998</v>
          </cell>
          <cell r="AO43">
            <v>-22.1530825</v>
          </cell>
          <cell r="AP43">
            <v>-44.75</v>
          </cell>
          <cell r="AQ43">
            <v>-13.699545000000001</v>
          </cell>
          <cell r="AR43">
            <v>-265.11560500000002</v>
          </cell>
          <cell r="AT43">
            <v>-24.821874999999999</v>
          </cell>
          <cell r="AU43">
            <v>0</v>
          </cell>
          <cell r="AV43">
            <v>-25.180174999999998</v>
          </cell>
          <cell r="AW43">
            <v>-22.1530825</v>
          </cell>
          <cell r="AX43">
            <v>0</v>
          </cell>
          <cell r="AY43">
            <v>-40.326032874999996</v>
          </cell>
          <cell r="AZ43">
            <v>-26.915624999999999</v>
          </cell>
          <cell r="BA43">
            <v>-12.404000000000002</v>
          </cell>
          <cell r="BB43">
            <v>-25.180174999999998</v>
          </cell>
          <cell r="BC43">
            <v>-22.1530825</v>
          </cell>
          <cell r="BD43">
            <v>0</v>
          </cell>
          <cell r="BE43">
            <v>-42.419782874999996</v>
          </cell>
          <cell r="BF43">
            <v>-241.55383075000003</v>
          </cell>
          <cell r="BH43">
            <v>-24.821874999999999</v>
          </cell>
          <cell r="BI43">
            <v>-12.404000000000002</v>
          </cell>
          <cell r="BJ43">
            <v>-36.678316883874999</v>
          </cell>
          <cell r="BK43">
            <v>-22.1530825</v>
          </cell>
          <cell r="BL43">
            <v>0</v>
          </cell>
          <cell r="BM43">
            <v>-40.326032874999996</v>
          </cell>
          <cell r="BN43">
            <v>-35.704109638407495</v>
          </cell>
          <cell r="BO43">
            <v>-12.404000000000002</v>
          </cell>
          <cell r="BP43">
            <v>-36.678316883874999</v>
          </cell>
          <cell r="BQ43">
            <v>-22.1530825</v>
          </cell>
          <cell r="BR43">
            <v>0</v>
          </cell>
          <cell r="BS43">
            <v>-42.419782874999996</v>
          </cell>
        </row>
        <row r="44">
          <cell r="B44" t="str">
            <v>Bank Loans</v>
          </cell>
          <cell r="D44">
            <v>-9.5920624999999973</v>
          </cell>
          <cell r="E44">
            <v>-9.5853125000000006</v>
          </cell>
          <cell r="F44">
            <v>-9.5853125000000006</v>
          </cell>
          <cell r="G44">
            <v>-7.6260500000000002</v>
          </cell>
          <cell r="H44">
            <v>-7.7676000000000016</v>
          </cell>
          <cell r="I44">
            <v>-7.9784249999999997</v>
          </cell>
          <cell r="J44">
            <v>-9.2812500000000018</v>
          </cell>
          <cell r="K44">
            <v>-9.1712499999999988</v>
          </cell>
          <cell r="L44">
            <v>-8.6212500000000016</v>
          </cell>
          <cell r="M44">
            <v>-7.6037499999999998</v>
          </cell>
          <cell r="N44">
            <v>-7.0354166666666673</v>
          </cell>
          <cell r="O44">
            <v>-6.6412500000000003</v>
          </cell>
          <cell r="P44">
            <v>-100.48892916666667</v>
          </cell>
          <cell r="R44">
            <v>-6.5312500000000009</v>
          </cell>
          <cell r="S44">
            <v>-6.5312500000000009</v>
          </cell>
          <cell r="T44">
            <v>0</v>
          </cell>
          <cell r="U44">
            <v>0</v>
          </cell>
          <cell r="V44">
            <v>0</v>
          </cell>
          <cell r="W44">
            <v>0</v>
          </cell>
          <cell r="X44">
            <v>0</v>
          </cell>
          <cell r="Y44">
            <v>0</v>
          </cell>
          <cell r="Z44">
            <v>0</v>
          </cell>
          <cell r="AA44">
            <v>0</v>
          </cell>
          <cell r="AB44">
            <v>0</v>
          </cell>
          <cell r="AC44">
            <v>0</v>
          </cell>
          <cell r="AD44">
            <v>-13.062500000000002</v>
          </cell>
          <cell r="AF44">
            <v>0</v>
          </cell>
          <cell r="AG44">
            <v>0</v>
          </cell>
          <cell r="AH44">
            <v>0</v>
          </cell>
          <cell r="AI44">
            <v>0</v>
          </cell>
          <cell r="AJ44">
            <v>0</v>
          </cell>
          <cell r="AK44">
            <v>0</v>
          </cell>
          <cell r="AL44">
            <v>0</v>
          </cell>
          <cell r="AM44">
            <v>0</v>
          </cell>
          <cell r="AN44">
            <v>0</v>
          </cell>
          <cell r="AO44">
            <v>0</v>
          </cell>
          <cell r="AP44">
            <v>0</v>
          </cell>
          <cell r="AQ44">
            <v>0</v>
          </cell>
          <cell r="AR44">
            <v>0</v>
          </cell>
          <cell r="AT44">
            <v>0</v>
          </cell>
          <cell r="AU44">
            <v>0</v>
          </cell>
          <cell r="AV44">
            <v>0</v>
          </cell>
          <cell r="AW44">
            <v>0</v>
          </cell>
          <cell r="AX44">
            <v>0</v>
          </cell>
          <cell r="AY44">
            <v>0</v>
          </cell>
          <cell r="AZ44">
            <v>0</v>
          </cell>
          <cell r="BA44">
            <v>0</v>
          </cell>
          <cell r="BB44">
            <v>0</v>
          </cell>
          <cell r="BC44">
            <v>0</v>
          </cell>
          <cell r="BD44">
            <v>0</v>
          </cell>
          <cell r="BE44">
            <v>0</v>
          </cell>
          <cell r="BF44">
            <v>0</v>
          </cell>
          <cell r="BH44">
            <v>0</v>
          </cell>
          <cell r="BI44">
            <v>0</v>
          </cell>
          <cell r="BJ44">
            <v>0</v>
          </cell>
          <cell r="BK44">
            <v>0</v>
          </cell>
          <cell r="BL44">
            <v>0</v>
          </cell>
          <cell r="BM44">
            <v>0</v>
          </cell>
          <cell r="BN44">
            <v>0</v>
          </cell>
          <cell r="BO44">
            <v>0</v>
          </cell>
          <cell r="BP44">
            <v>0</v>
          </cell>
          <cell r="BQ44">
            <v>0</v>
          </cell>
          <cell r="BR44">
            <v>0</v>
          </cell>
          <cell r="BS44">
            <v>0</v>
          </cell>
          <cell r="BT44">
            <v>0</v>
          </cell>
        </row>
        <row r="45">
          <cell r="B45" t="str">
            <v>Bridge Financing Cost on unused portion</v>
          </cell>
          <cell r="P45">
            <v>0</v>
          </cell>
          <cell r="R45">
            <v>0</v>
          </cell>
          <cell r="S45">
            <v>0</v>
          </cell>
          <cell r="T45">
            <v>-31.609500000000001</v>
          </cell>
          <cell r="U45">
            <v>0</v>
          </cell>
          <cell r="V45">
            <v>0</v>
          </cell>
          <cell r="W45">
            <v>0</v>
          </cell>
          <cell r="X45">
            <v>0</v>
          </cell>
          <cell r="Y45">
            <v>0</v>
          </cell>
          <cell r="Z45">
            <v>0</v>
          </cell>
          <cell r="AA45">
            <v>0</v>
          </cell>
          <cell r="AB45">
            <v>0</v>
          </cell>
          <cell r="AC45">
            <v>0</v>
          </cell>
          <cell r="AD45">
            <v>-31.609500000000001</v>
          </cell>
          <cell r="AF45">
            <v>0</v>
          </cell>
          <cell r="AG45">
            <v>0</v>
          </cell>
          <cell r="AH45">
            <v>0</v>
          </cell>
          <cell r="AI45">
            <v>0</v>
          </cell>
          <cell r="AJ45">
            <v>0</v>
          </cell>
          <cell r="AK45">
            <v>0</v>
          </cell>
          <cell r="AL45">
            <v>0</v>
          </cell>
          <cell r="AM45">
            <v>0</v>
          </cell>
          <cell r="AN45">
            <v>0</v>
          </cell>
          <cell r="AO45">
            <v>0</v>
          </cell>
          <cell r="AP45">
            <v>0</v>
          </cell>
          <cell r="AQ45">
            <v>0</v>
          </cell>
          <cell r="AR45">
            <v>0</v>
          </cell>
          <cell r="AT45">
            <v>0</v>
          </cell>
          <cell r="AU45">
            <v>-0.25</v>
          </cell>
          <cell r="AV45">
            <v>0</v>
          </cell>
          <cell r="AW45">
            <v>0</v>
          </cell>
          <cell r="AX45">
            <v>0</v>
          </cell>
          <cell r="AY45">
            <v>0</v>
          </cell>
          <cell r="AZ45">
            <v>0</v>
          </cell>
          <cell r="BA45">
            <v>0</v>
          </cell>
          <cell r="BB45">
            <v>0</v>
          </cell>
          <cell r="BC45">
            <v>0</v>
          </cell>
          <cell r="BD45">
            <v>0</v>
          </cell>
          <cell r="BE45">
            <v>0</v>
          </cell>
          <cell r="BF45">
            <v>-0.25</v>
          </cell>
          <cell r="BH45">
            <v>0</v>
          </cell>
          <cell r="BI45">
            <v>0</v>
          </cell>
          <cell r="BJ45">
            <v>0</v>
          </cell>
          <cell r="BK45">
            <v>0</v>
          </cell>
          <cell r="BL45">
            <v>0</v>
          </cell>
          <cell r="BM45">
            <v>0</v>
          </cell>
          <cell r="BN45">
            <v>0</v>
          </cell>
          <cell r="BO45">
            <v>0</v>
          </cell>
          <cell r="BP45">
            <v>0</v>
          </cell>
          <cell r="BQ45">
            <v>0</v>
          </cell>
          <cell r="BR45">
            <v>0</v>
          </cell>
          <cell r="BS45">
            <v>0</v>
          </cell>
          <cell r="BT45">
            <v>0</v>
          </cell>
        </row>
        <row r="46">
          <cell r="B46" t="str">
            <v>Revolver</v>
          </cell>
          <cell r="D46">
            <v>0</v>
          </cell>
          <cell r="E46">
            <v>0</v>
          </cell>
          <cell r="F46">
            <v>0</v>
          </cell>
          <cell r="G46">
            <v>0</v>
          </cell>
          <cell r="H46">
            <v>0</v>
          </cell>
          <cell r="I46">
            <v>0</v>
          </cell>
          <cell r="J46">
            <v>0</v>
          </cell>
          <cell r="K46">
            <v>0</v>
          </cell>
          <cell r="L46">
            <v>0</v>
          </cell>
          <cell r="M46">
            <v>0</v>
          </cell>
          <cell r="N46">
            <v>0</v>
          </cell>
          <cell r="O46">
            <v>0</v>
          </cell>
          <cell r="P46">
            <v>0</v>
          </cell>
          <cell r="R46">
            <v>0</v>
          </cell>
          <cell r="S46">
            <v>0</v>
          </cell>
          <cell r="T46">
            <v>0</v>
          </cell>
          <cell r="U46">
            <v>-1.62766575</v>
          </cell>
          <cell r="V46">
            <v>-1.62766575</v>
          </cell>
          <cell r="W46">
            <v>-1.62766575</v>
          </cell>
          <cell r="X46">
            <v>-1.8170575000000002</v>
          </cell>
          <cell r="Y46">
            <v>-1.8170575000000002</v>
          </cell>
          <cell r="Z46">
            <v>-1.8170575000000002</v>
          </cell>
          <cell r="AA46">
            <v>-1.9441332499999997</v>
          </cell>
          <cell r="AB46">
            <v>-1.9441332499999997</v>
          </cell>
          <cell r="AC46">
            <v>-1.9441332499999997</v>
          </cell>
          <cell r="AD46">
            <v>-16.166569500000001</v>
          </cell>
          <cell r="AF46">
            <v>-2.0684162499999998</v>
          </cell>
          <cell r="AG46">
            <v>-2.0684162499999998</v>
          </cell>
          <cell r="AH46">
            <v>-2.0684162499999998</v>
          </cell>
          <cell r="AI46">
            <v>-2.07191225</v>
          </cell>
          <cell r="AJ46">
            <v>-2.07191225</v>
          </cell>
          <cell r="AK46">
            <v>-2.07191225</v>
          </cell>
          <cell r="AL46">
            <v>-2.0686040000000001</v>
          </cell>
          <cell r="AM46">
            <v>-2.0686040000000001</v>
          </cell>
          <cell r="AN46">
            <v>-2.0686040000000001</v>
          </cell>
          <cell r="AO46">
            <v>-2.0717702499999997</v>
          </cell>
          <cell r="AP46">
            <v>-2.0717702499999997</v>
          </cell>
          <cell r="AQ46">
            <v>-2.0717702499999997</v>
          </cell>
          <cell r="AR46">
            <v>-24.842108250000003</v>
          </cell>
          <cell r="AT46">
            <v>0</v>
          </cell>
          <cell r="AU46">
            <v>0</v>
          </cell>
          <cell r="AV46">
            <v>0</v>
          </cell>
          <cell r="AW46">
            <v>0</v>
          </cell>
          <cell r="AX46">
            <v>0</v>
          </cell>
          <cell r="AY46">
            <v>0</v>
          </cell>
          <cell r="AZ46">
            <v>0</v>
          </cell>
          <cell r="BA46">
            <v>0</v>
          </cell>
          <cell r="BB46">
            <v>0</v>
          </cell>
          <cell r="BC46">
            <v>0</v>
          </cell>
          <cell r="BD46">
            <v>0</v>
          </cell>
          <cell r="BE46">
            <v>0</v>
          </cell>
          <cell r="BF46">
            <v>0</v>
          </cell>
          <cell r="BH46">
            <v>0</v>
          </cell>
          <cell r="BI46">
            <v>0</v>
          </cell>
          <cell r="BJ46">
            <v>0</v>
          </cell>
          <cell r="BK46">
            <v>0</v>
          </cell>
          <cell r="BL46">
            <v>0</v>
          </cell>
          <cell r="BM46">
            <v>0</v>
          </cell>
          <cell r="BN46">
            <v>0</v>
          </cell>
          <cell r="BO46">
            <v>0</v>
          </cell>
          <cell r="BP46">
            <v>0</v>
          </cell>
          <cell r="BQ46">
            <v>0</v>
          </cell>
          <cell r="BR46">
            <v>0</v>
          </cell>
          <cell r="BS46">
            <v>0</v>
          </cell>
          <cell r="BT46">
            <v>0</v>
          </cell>
        </row>
        <row r="47">
          <cell r="B47" t="str">
            <v xml:space="preserve">Term Loan A-For 1 Yr </v>
          </cell>
          <cell r="T47">
            <v>0</v>
          </cell>
          <cell r="W47">
            <v>-9.7659944999999997</v>
          </cell>
          <cell r="Z47">
            <v>-9.0852875000000015</v>
          </cell>
          <cell r="AC47">
            <v>-5.8323997499999987</v>
          </cell>
          <cell r="AD47">
            <v>-24.683681749999998</v>
          </cell>
          <cell r="AH47">
            <v>-6.2052487499999991</v>
          </cell>
          <cell r="AK47">
            <v>0</v>
          </cell>
          <cell r="AN47">
            <v>0</v>
          </cell>
          <cell r="AQ47">
            <v>0</v>
          </cell>
          <cell r="AR47">
            <v>-6.2052487499999991</v>
          </cell>
          <cell r="AV47">
            <v>0</v>
          </cell>
          <cell r="AY47">
            <v>0</v>
          </cell>
          <cell r="BB47">
            <v>0</v>
          </cell>
          <cell r="BE47">
            <v>0</v>
          </cell>
          <cell r="BF47">
            <v>0</v>
          </cell>
        </row>
        <row r="48">
          <cell r="B48" t="str">
            <v xml:space="preserve">Term Loan B-For 3 Yr </v>
          </cell>
          <cell r="T48">
            <v>0</v>
          </cell>
          <cell r="W48">
            <v>-12.26866025</v>
          </cell>
          <cell r="Z48">
            <v>-13.594402499999999</v>
          </cell>
          <cell r="AC48">
            <v>-14.483932750000001</v>
          </cell>
          <cell r="AD48">
            <v>-40.346995499999998</v>
          </cell>
          <cell r="AH48">
            <v>-15.35391375</v>
          </cell>
          <cell r="AK48">
            <v>-8.787649</v>
          </cell>
          <cell r="AN48">
            <v>-8.7744160000000004</v>
          </cell>
          <cell r="AQ48">
            <v>-8.7870809999999988</v>
          </cell>
          <cell r="AR48">
            <v>-41.703059750000001</v>
          </cell>
          <cell r="AV48">
            <v>0</v>
          </cell>
          <cell r="AY48">
            <v>0</v>
          </cell>
          <cell r="BB48">
            <v>0</v>
          </cell>
          <cell r="BE48">
            <v>0</v>
          </cell>
          <cell r="BF48">
            <v>0</v>
          </cell>
        </row>
        <row r="49">
          <cell r="B49" t="str">
            <v>Other S/T Interest</v>
          </cell>
          <cell r="D49">
            <v>-3.0097575000000001</v>
          </cell>
          <cell r="E49">
            <v>-3.0097575000000001</v>
          </cell>
          <cell r="F49">
            <v>-3.0097575000000001</v>
          </cell>
          <cell r="G49">
            <v>-3.0097575000000001</v>
          </cell>
          <cell r="H49">
            <v>-3.0097575000000001</v>
          </cell>
          <cell r="I49">
            <v>-3.0097575000000001</v>
          </cell>
          <cell r="J49">
            <v>-3.0097575000000001</v>
          </cell>
          <cell r="K49">
            <v>-3.0097575000000001</v>
          </cell>
          <cell r="L49">
            <v>-3.0097575000000001</v>
          </cell>
          <cell r="M49">
            <v>-2.9540908333333333</v>
          </cell>
          <cell r="N49">
            <v>-2.9540908333333333</v>
          </cell>
          <cell r="O49">
            <v>-2.9540908333333333</v>
          </cell>
          <cell r="P49">
            <v>-35.950089999999996</v>
          </cell>
          <cell r="R49">
            <v>-2.9540908333333333</v>
          </cell>
          <cell r="S49">
            <v>-2.9540908333333333</v>
          </cell>
          <cell r="T49">
            <v>0</v>
          </cell>
          <cell r="U49">
            <v>0</v>
          </cell>
          <cell r="V49">
            <v>0</v>
          </cell>
          <cell r="W49">
            <v>0</v>
          </cell>
          <cell r="X49">
            <v>0</v>
          </cell>
          <cell r="Y49">
            <v>0</v>
          </cell>
          <cell r="Z49">
            <v>0</v>
          </cell>
          <cell r="AA49">
            <v>0</v>
          </cell>
          <cell r="AB49">
            <v>0</v>
          </cell>
          <cell r="AC49">
            <v>0</v>
          </cell>
          <cell r="AD49">
            <v>-5.9081816666666667</v>
          </cell>
          <cell r="AF49">
            <v>0</v>
          </cell>
          <cell r="AG49">
            <v>0</v>
          </cell>
          <cell r="AH49">
            <v>0</v>
          </cell>
          <cell r="AI49">
            <v>0</v>
          </cell>
          <cell r="AJ49">
            <v>0</v>
          </cell>
          <cell r="AK49">
            <v>0</v>
          </cell>
          <cell r="AL49">
            <v>0</v>
          </cell>
          <cell r="AM49">
            <v>0</v>
          </cell>
          <cell r="AN49">
            <v>0</v>
          </cell>
          <cell r="AO49">
            <v>0</v>
          </cell>
          <cell r="AP49">
            <v>0</v>
          </cell>
          <cell r="AQ49">
            <v>0</v>
          </cell>
          <cell r="AR49">
            <v>0</v>
          </cell>
          <cell r="AT49">
            <v>0</v>
          </cell>
          <cell r="AU49">
            <v>0</v>
          </cell>
          <cell r="AV49">
            <v>0</v>
          </cell>
          <cell r="AW49">
            <v>0</v>
          </cell>
          <cell r="AX49">
            <v>0</v>
          </cell>
          <cell r="AY49">
            <v>0</v>
          </cell>
          <cell r="AZ49">
            <v>0</v>
          </cell>
          <cell r="BA49">
            <v>0</v>
          </cell>
          <cell r="BB49">
            <v>0</v>
          </cell>
          <cell r="BC49">
            <v>0</v>
          </cell>
          <cell r="BD49">
            <v>0</v>
          </cell>
          <cell r="BE49">
            <v>0</v>
          </cell>
          <cell r="BF49">
            <v>0</v>
          </cell>
          <cell r="BH49">
            <v>-1.7533292583333331</v>
          </cell>
          <cell r="BI49">
            <v>-1.1877391749999997</v>
          </cell>
          <cell r="BJ49">
            <v>-1.1877391749999997</v>
          </cell>
          <cell r="BK49">
            <v>-1.1877391749999997</v>
          </cell>
          <cell r="BL49">
            <v>-1.1877391749999997</v>
          </cell>
          <cell r="BM49">
            <v>-1.1877391749999997</v>
          </cell>
          <cell r="BN49">
            <v>-1.1877391749999997</v>
          </cell>
          <cell r="BO49">
            <v>-1.1877391749999997</v>
          </cell>
          <cell r="BP49">
            <v>-1.1877391749999997</v>
          </cell>
          <cell r="BQ49">
            <v>-1.1877391749999997</v>
          </cell>
          <cell r="BR49">
            <v>-1.1877391749999997</v>
          </cell>
          <cell r="BS49">
            <v>-1.1877391749999997</v>
          </cell>
          <cell r="BT49">
            <v>-14.818460183333327</v>
          </cell>
        </row>
        <row r="50">
          <cell r="B50" t="str">
            <v>Total S/T Interest Paid</v>
          </cell>
          <cell r="D50">
            <v>-12.601819999999996</v>
          </cell>
          <cell r="E50">
            <v>-12.59507</v>
          </cell>
          <cell r="F50">
            <v>-12.59507</v>
          </cell>
          <cell r="G50">
            <v>-10.6358075</v>
          </cell>
          <cell r="H50">
            <v>-10.777357500000001</v>
          </cell>
          <cell r="I50">
            <v>-10.988182500000001</v>
          </cell>
          <cell r="J50">
            <v>-12.291007500000003</v>
          </cell>
          <cell r="K50">
            <v>-12.1810075</v>
          </cell>
          <cell r="L50">
            <v>-11.631007500000003</v>
          </cell>
          <cell r="M50">
            <v>-10.557840833333334</v>
          </cell>
          <cell r="N50">
            <v>-9.9895075000000002</v>
          </cell>
          <cell r="O50">
            <v>-9.5953408333333332</v>
          </cell>
          <cell r="P50">
            <v>-136.43901916666667</v>
          </cell>
          <cell r="R50">
            <v>-9.4853408333333338</v>
          </cell>
          <cell r="S50">
            <v>-9.4853408333333338</v>
          </cell>
          <cell r="T50">
            <v>-31.609500000000001</v>
          </cell>
          <cell r="U50">
            <v>-1.62766575</v>
          </cell>
          <cell r="V50">
            <v>-1.62766575</v>
          </cell>
          <cell r="W50">
            <v>-23.6623205</v>
          </cell>
          <cell r="X50">
            <v>-1.8170575000000002</v>
          </cell>
          <cell r="Y50">
            <v>-1.8170575000000002</v>
          </cell>
          <cell r="Z50">
            <v>-24.496747500000001</v>
          </cell>
          <cell r="AA50">
            <v>-1.9441332499999997</v>
          </cell>
          <cell r="AB50">
            <v>-1.9441332499999997</v>
          </cell>
          <cell r="AC50">
            <v>-22.260465750000002</v>
          </cell>
          <cell r="AD50">
            <v>-131.77742841666668</v>
          </cell>
          <cell r="AF50">
            <v>-2.0684162499999998</v>
          </cell>
          <cell r="AG50">
            <v>-2.0684162499999998</v>
          </cell>
          <cell r="AH50">
            <v>-23.627578749999998</v>
          </cell>
          <cell r="AI50">
            <v>-2.07191225</v>
          </cell>
          <cell r="AJ50">
            <v>-2.07191225</v>
          </cell>
          <cell r="AK50">
            <v>-10.85956125</v>
          </cell>
          <cell r="AL50">
            <v>-2.0686040000000001</v>
          </cell>
          <cell r="AM50">
            <v>-2.0686040000000001</v>
          </cell>
          <cell r="AN50">
            <v>-10.843020000000001</v>
          </cell>
          <cell r="AO50">
            <v>-2.0717702499999997</v>
          </cell>
          <cell r="AP50">
            <v>-2.0717702499999997</v>
          </cell>
          <cell r="AQ50">
            <v>-10.858851249999999</v>
          </cell>
          <cell r="AR50">
            <v>-72.750416749999999</v>
          </cell>
          <cell r="AT50">
            <v>0</v>
          </cell>
          <cell r="AU50">
            <v>-0.25</v>
          </cell>
          <cell r="AV50">
            <v>0</v>
          </cell>
          <cell r="AW50">
            <v>0</v>
          </cell>
          <cell r="AX50">
            <v>0</v>
          </cell>
          <cell r="AY50">
            <v>0</v>
          </cell>
          <cell r="AZ50">
            <v>0</v>
          </cell>
          <cell r="BA50">
            <v>0</v>
          </cell>
          <cell r="BB50">
            <v>0</v>
          </cell>
          <cell r="BC50">
            <v>0</v>
          </cell>
          <cell r="BD50">
            <v>0</v>
          </cell>
          <cell r="BE50">
            <v>0</v>
          </cell>
          <cell r="BF50">
            <v>-0.25</v>
          </cell>
          <cell r="BH50">
            <v>-1.7533292583333331</v>
          </cell>
          <cell r="BI50">
            <v>-1.1877391749999997</v>
          </cell>
          <cell r="BJ50">
            <v>-1.1877391749999997</v>
          </cell>
          <cell r="BK50">
            <v>-1.1877391749999997</v>
          </cell>
          <cell r="BL50">
            <v>-1.1877391749999997</v>
          </cell>
          <cell r="BM50">
            <v>-1.1877391749999997</v>
          </cell>
          <cell r="BN50">
            <v>-1.1877391749999997</v>
          </cell>
          <cell r="BO50">
            <v>-1.1877391749999997</v>
          </cell>
          <cell r="BP50">
            <v>-1.1877391749999997</v>
          </cell>
          <cell r="BQ50">
            <v>-1.1877391749999997</v>
          </cell>
          <cell r="BR50">
            <v>-1.1877391749999997</v>
          </cell>
          <cell r="BS50">
            <v>-1.1877391749999997</v>
          </cell>
          <cell r="BT50">
            <v>-14.818460183333327</v>
          </cell>
        </row>
        <row r="51">
          <cell r="B51" t="str">
            <v>Interest on QF Deferral</v>
          </cell>
          <cell r="D51">
            <v>0</v>
          </cell>
          <cell r="E51">
            <v>-2.4356476987208335</v>
          </cell>
          <cell r="F51">
            <v>-6.3708165784008717</v>
          </cell>
          <cell r="G51">
            <v>-7.5910415689915434</v>
          </cell>
          <cell r="H51">
            <v>-7.6406253723106614</v>
          </cell>
          <cell r="I51">
            <v>-7.3717513227658067</v>
          </cell>
          <cell r="J51">
            <v>-7.4053159171902747</v>
          </cell>
          <cell r="K51">
            <v>-7.0838471775888836</v>
          </cell>
          <cell r="L51">
            <v>-7.1251696194581529</v>
          </cell>
          <cell r="M51">
            <v>-7.1667331089049915</v>
          </cell>
          <cell r="N51">
            <v>-7.2085390520402708</v>
          </cell>
          <cell r="O51">
            <v>-7.2505888631771729</v>
          </cell>
          <cell r="P51">
            <v>-74.650076279549467</v>
          </cell>
          <cell r="R51">
            <v>-7.2928839648790396</v>
          </cell>
          <cell r="S51">
            <v>-7.2928839648790396</v>
          </cell>
          <cell r="T51">
            <v>0</v>
          </cell>
          <cell r="U51">
            <v>0</v>
          </cell>
          <cell r="V51">
            <v>0</v>
          </cell>
          <cell r="W51">
            <v>0</v>
          </cell>
          <cell r="X51">
            <v>0</v>
          </cell>
          <cell r="Y51">
            <v>0</v>
          </cell>
          <cell r="Z51">
            <v>0</v>
          </cell>
          <cell r="AA51">
            <v>0</v>
          </cell>
          <cell r="AB51">
            <v>0</v>
          </cell>
          <cell r="AC51">
            <v>0</v>
          </cell>
          <cell r="AD51">
            <v>-14.585767929758079</v>
          </cell>
          <cell r="AF51">
            <v>0</v>
          </cell>
          <cell r="AG51">
            <v>0</v>
          </cell>
          <cell r="AH51">
            <v>0</v>
          </cell>
          <cell r="AI51">
            <v>0</v>
          </cell>
          <cell r="AJ51">
            <v>0</v>
          </cell>
          <cell r="AK51">
            <v>0</v>
          </cell>
          <cell r="AL51">
            <v>0</v>
          </cell>
          <cell r="AM51">
            <v>0</v>
          </cell>
          <cell r="AN51">
            <v>0</v>
          </cell>
          <cell r="AO51">
            <v>0</v>
          </cell>
          <cell r="AP51">
            <v>0</v>
          </cell>
          <cell r="AQ51">
            <v>0</v>
          </cell>
          <cell r="AR51">
            <v>0</v>
          </cell>
          <cell r="AT51">
            <v>0</v>
          </cell>
          <cell r="AU51">
            <v>0</v>
          </cell>
          <cell r="AV51">
            <v>0</v>
          </cell>
          <cell r="AW51">
            <v>0</v>
          </cell>
          <cell r="AX51">
            <v>0</v>
          </cell>
          <cell r="AY51">
            <v>0</v>
          </cell>
          <cell r="AZ51">
            <v>0</v>
          </cell>
          <cell r="BA51">
            <v>0</v>
          </cell>
          <cell r="BB51">
            <v>0</v>
          </cell>
          <cell r="BC51">
            <v>0</v>
          </cell>
          <cell r="BD51">
            <v>0</v>
          </cell>
          <cell r="BE51">
            <v>0</v>
          </cell>
          <cell r="BF51">
            <v>0</v>
          </cell>
          <cell r="BH51">
            <v>0</v>
          </cell>
          <cell r="BI51">
            <v>0</v>
          </cell>
          <cell r="BJ51">
            <v>0</v>
          </cell>
          <cell r="BK51">
            <v>0</v>
          </cell>
          <cell r="BL51">
            <v>0</v>
          </cell>
          <cell r="BM51">
            <v>0</v>
          </cell>
          <cell r="BN51">
            <v>0</v>
          </cell>
          <cell r="BO51">
            <v>0</v>
          </cell>
          <cell r="BP51">
            <v>0</v>
          </cell>
          <cell r="BQ51">
            <v>0</v>
          </cell>
          <cell r="BR51">
            <v>0</v>
          </cell>
          <cell r="BS51">
            <v>0</v>
          </cell>
          <cell r="BT51">
            <v>0</v>
          </cell>
        </row>
        <row r="52">
          <cell r="B52" t="str">
            <v>Interest Income</v>
          </cell>
          <cell r="D52">
            <v>2.6147049999999998</v>
          </cell>
          <cell r="E52">
            <v>6.0308165818055564</v>
          </cell>
          <cell r="F52">
            <v>6.8013273370833334</v>
          </cell>
          <cell r="G52">
            <v>7.7531915635416677</v>
          </cell>
          <cell r="H52">
            <v>6.5254144094444442</v>
          </cell>
          <cell r="I52">
            <v>6.701644867152778</v>
          </cell>
          <cell r="J52">
            <v>6.3001222424999996</v>
          </cell>
          <cell r="K52">
            <v>6.3491241829861114</v>
          </cell>
          <cell r="L52">
            <v>6.9572726086111096</v>
          </cell>
          <cell r="M52">
            <v>6.7925040943749995</v>
          </cell>
          <cell r="N52">
            <v>6.5168200641666676</v>
          </cell>
          <cell r="O52">
            <v>6.020815351145834</v>
          </cell>
          <cell r="P52">
            <v>75.363758302812499</v>
          </cell>
          <cell r="R52">
            <v>5.6104343811258239</v>
          </cell>
          <cell r="S52">
            <v>5.9177854724901158</v>
          </cell>
          <cell r="T52">
            <v>11.011258687304284</v>
          </cell>
          <cell r="U52">
            <v>4.4245612853899976</v>
          </cell>
          <cell r="V52">
            <v>4.2941866215960589</v>
          </cell>
          <cell r="W52">
            <v>4.3293829371107995</v>
          </cell>
          <cell r="X52">
            <v>3.3492808896693185</v>
          </cell>
          <cell r="Y52">
            <v>3.6888063094899919</v>
          </cell>
          <cell r="Z52">
            <v>3.662109421974018</v>
          </cell>
          <cell r="AA52">
            <v>3.2311777811030291</v>
          </cell>
          <cell r="AB52">
            <v>3.6821670727788351</v>
          </cell>
          <cell r="AC52">
            <v>4.7897705499651266</v>
          </cell>
          <cell r="AD52">
            <v>57.990921409997398</v>
          </cell>
          <cell r="AF52">
            <v>2.8352384432135502</v>
          </cell>
          <cell r="AG52">
            <v>3.9441203161351459</v>
          </cell>
          <cell r="AH52">
            <v>5.3069562761878109</v>
          </cell>
          <cell r="AI52">
            <v>2.2747705144863408</v>
          </cell>
          <cell r="AJ52">
            <v>2.3829118856222151</v>
          </cell>
          <cell r="AK52">
            <v>3.1765610471198884</v>
          </cell>
          <cell r="AL52">
            <v>3.4764969966813477</v>
          </cell>
          <cell r="AM52">
            <v>4.7725464386918777</v>
          </cell>
          <cell r="AN52">
            <v>6.4390467820839916</v>
          </cell>
          <cell r="AO52">
            <v>6.0948708252740547</v>
          </cell>
          <cell r="AP52">
            <v>7.6505339144595723</v>
          </cell>
          <cell r="AQ52">
            <v>4.1225584512831182</v>
          </cell>
          <cell r="AR52">
            <v>52.476611891238917</v>
          </cell>
          <cell r="AT52">
            <v>1.2688986237405013</v>
          </cell>
          <cell r="AU52">
            <v>2.2165111884220905</v>
          </cell>
          <cell r="AV52">
            <v>3.7744626144107927</v>
          </cell>
          <cell r="AW52">
            <v>3.3087935232959826</v>
          </cell>
          <cell r="AX52">
            <v>3.1264412052730886</v>
          </cell>
          <cell r="AY52">
            <v>3.5420792498991518</v>
          </cell>
          <cell r="AZ52">
            <v>1.2095395350951796</v>
          </cell>
          <cell r="BA52">
            <v>2.0799340653814542</v>
          </cell>
          <cell r="BB52">
            <v>2.2672966084846329</v>
          </cell>
          <cell r="BC52">
            <v>0.53876419714909918</v>
          </cell>
          <cell r="BD52">
            <v>1.3916863753943451</v>
          </cell>
          <cell r="BE52">
            <v>2.0819133369417266</v>
          </cell>
          <cell r="BF52">
            <v>26.806320523488047</v>
          </cell>
          <cell r="BH52">
            <v>5.3703696789282288E-2</v>
          </cell>
          <cell r="BI52">
            <v>1.197633364922144</v>
          </cell>
          <cell r="BJ52">
            <v>1.8721051252598124</v>
          </cell>
          <cell r="BK52">
            <v>0.97789074025380762</v>
          </cell>
          <cell r="BL52">
            <v>0.61625457612132573</v>
          </cell>
          <cell r="BM52">
            <v>0.97206073527673231</v>
          </cell>
          <cell r="BN52">
            <v>0.53267780040375512</v>
          </cell>
          <cell r="BO52">
            <v>1.4323181630611714</v>
          </cell>
          <cell r="BP52">
            <v>1.592250817709064</v>
          </cell>
          <cell r="BQ52">
            <v>0.66188367573367224</v>
          </cell>
          <cell r="BR52">
            <v>1.4708013286886317</v>
          </cell>
          <cell r="BS52">
            <v>2.1297277493576776</v>
          </cell>
          <cell r="BT52">
            <v>13.509307773577076</v>
          </cell>
        </row>
        <row r="53">
          <cell r="B53" t="str">
            <v>Total Interest - Forecast</v>
          </cell>
          <cell r="D53">
            <v>-11.618354619999998</v>
          </cell>
          <cell r="E53">
            <v>-26.676923443581945</v>
          </cell>
          <cell r="F53">
            <v>-44.585704527984198</v>
          </cell>
          <cell r="G53">
            <v>-45.109973682116539</v>
          </cell>
          <cell r="H53">
            <v>-53.205082449532888</v>
          </cell>
          <cell r="I53">
            <v>-34.653500622279694</v>
          </cell>
          <cell r="J53">
            <v>-46.159576174690272</v>
          </cell>
          <cell r="K53">
            <v>-20.516105494602769</v>
          </cell>
          <cell r="L53">
            <v>-32.185579510847049</v>
          </cell>
          <cell r="M53">
            <v>-38.678902347863328</v>
          </cell>
          <cell r="N53">
            <v>-63.364859821206949</v>
          </cell>
          <cell r="O53">
            <v>-34.899659345364668</v>
          </cell>
          <cell r="P53">
            <v>-588.09324120673693</v>
          </cell>
          <cell r="R53">
            <v>-38.056165417086547</v>
          </cell>
          <cell r="S53">
            <v>-16.961939325722255</v>
          </cell>
          <cell r="T53">
            <v>-38.918416312695719</v>
          </cell>
          <cell r="U53">
            <v>-24.98118696461</v>
          </cell>
          <cell r="V53">
            <v>-45.578479128403934</v>
          </cell>
          <cell r="W53">
            <v>-34.8449825628892</v>
          </cell>
          <cell r="X53">
            <v>-25.383401610330679</v>
          </cell>
          <cell r="Y53">
            <v>1.8717488094899917</v>
          </cell>
          <cell r="Z53">
            <v>-46.038813078025989</v>
          </cell>
          <cell r="AA53">
            <v>-26.491037968896972</v>
          </cell>
          <cell r="AB53">
            <v>-43.011966177221169</v>
          </cell>
          <cell r="AC53">
            <v>-35.076490200034875</v>
          </cell>
          <cell r="AD53">
            <v>-373.47112993642742</v>
          </cell>
          <cell r="AF53">
            <v>-24.055052806786446</v>
          </cell>
          <cell r="AG53">
            <v>1.8757040661351461</v>
          </cell>
          <cell r="AH53">
            <v>-43.500797473812185</v>
          </cell>
          <cell r="AI53">
            <v>-21.950224235513659</v>
          </cell>
          <cell r="AJ53">
            <v>-44.439000364377783</v>
          </cell>
          <cell r="AK53">
            <v>-23.19504520288011</v>
          </cell>
          <cell r="AL53">
            <v>-25.507732003318651</v>
          </cell>
          <cell r="AM53">
            <v>2.7039424386918776</v>
          </cell>
          <cell r="AN53">
            <v>-29.58414821791601</v>
          </cell>
          <cell r="AO53">
            <v>-18.129981924725946</v>
          </cell>
          <cell r="AP53">
            <v>-39.171236335540428</v>
          </cell>
          <cell r="AQ53">
            <v>-20.435837798716882</v>
          </cell>
          <cell r="AR53">
            <v>-285.3894098587611</v>
          </cell>
          <cell r="AT53">
            <v>-23.552976376259497</v>
          </cell>
          <cell r="AU53">
            <v>1.9665111884220905</v>
          </cell>
          <cell r="AV53">
            <v>-21.405712385589204</v>
          </cell>
          <cell r="AW53">
            <v>-18.844288976704018</v>
          </cell>
          <cell r="AX53">
            <v>3.1264412052730886</v>
          </cell>
          <cell r="AY53">
            <v>-36.783953625100843</v>
          </cell>
          <cell r="AZ53">
            <v>-25.70608546490482</v>
          </cell>
          <cell r="BA53">
            <v>-10.324065934618547</v>
          </cell>
          <cell r="BB53">
            <v>-22.912878391515367</v>
          </cell>
          <cell r="BC53">
            <v>-21.614318302850901</v>
          </cell>
          <cell r="BD53">
            <v>1.3916863753943451</v>
          </cell>
          <cell r="BE53">
            <v>-40.337869538058271</v>
          </cell>
          <cell r="BF53">
            <v>-214.99751022651199</v>
          </cell>
          <cell r="BH53">
            <v>-26.521500561544052</v>
          </cell>
          <cell r="BI53">
            <v>-12.394105810077857</v>
          </cell>
          <cell r="BJ53">
            <v>-35.993950933615181</v>
          </cell>
          <cell r="BK53">
            <v>-22.362930934746192</v>
          </cell>
          <cell r="BL53">
            <v>-0.57148459887867398</v>
          </cell>
          <cell r="BM53">
            <v>-40.541711314723258</v>
          </cell>
          <cell r="BN53">
            <v>-36.359171013003738</v>
          </cell>
          <cell r="BO53">
            <v>-12.159421011938829</v>
          </cell>
          <cell r="BP53">
            <v>-36.273805241165931</v>
          </cell>
          <cell r="BQ53">
            <v>-22.678937999266328</v>
          </cell>
          <cell r="BR53">
            <v>0.28306215368863197</v>
          </cell>
          <cell r="BS53">
            <v>-41.477794300642316</v>
          </cell>
        </row>
        <row r="54">
          <cell r="B54" t="str">
            <v>Interest - L/T - Paid</v>
          </cell>
          <cell r="D54">
            <v>-1.9</v>
          </cell>
          <cell r="E54">
            <v>-16.792000000000002</v>
          </cell>
          <cell r="F54">
            <v>-31.643000000000001</v>
          </cell>
          <cell r="G54">
            <v>-48.058999999999997</v>
          </cell>
          <cell r="H54">
            <v>-40.404000000000003</v>
          </cell>
          <cell r="I54">
            <v>-22.085999999999999</v>
          </cell>
          <cell r="J54">
            <v>-30.765999999999998</v>
          </cell>
          <cell r="K54">
            <v>-5.0650000000000004</v>
          </cell>
          <cell r="L54">
            <v>-18.324999999999999</v>
          </cell>
          <cell r="M54">
            <v>-28.640999999999998</v>
          </cell>
          <cell r="N54">
            <v>-52.313000000000002</v>
          </cell>
          <cell r="O54">
            <v>-24.969000000000001</v>
          </cell>
          <cell r="P54">
            <v>-320.96299999999997</v>
          </cell>
          <cell r="R54">
            <v>-31</v>
          </cell>
          <cell r="T54">
            <v>-14.736000000000001</v>
          </cell>
          <cell r="AD54">
            <v>-45.736000000000004</v>
          </cell>
          <cell r="AR54">
            <v>0</v>
          </cell>
          <cell r="BF54">
            <v>0</v>
          </cell>
          <cell r="BT54">
            <v>0</v>
          </cell>
        </row>
        <row r="55">
          <cell r="B55" t="str">
            <v>Interest - S/T</v>
          </cell>
          <cell r="D55">
            <v>-1</v>
          </cell>
          <cell r="E55">
            <v>0</v>
          </cell>
          <cell r="F55">
            <v>0</v>
          </cell>
          <cell r="G55">
            <v>-5.0119999999999996</v>
          </cell>
          <cell r="H55">
            <v>-5.9329999999999998</v>
          </cell>
          <cell r="I55">
            <v>-15.051</v>
          </cell>
          <cell r="J55">
            <v>-13.952999999999999</v>
          </cell>
          <cell r="K55">
            <v>-4.0510000000000002</v>
          </cell>
          <cell r="L55">
            <v>-12.117000000000001</v>
          </cell>
          <cell r="M55">
            <v>-38.444000000000003</v>
          </cell>
          <cell r="N55">
            <v>-6.94</v>
          </cell>
          <cell r="O55">
            <v>-7.4749999999999996</v>
          </cell>
          <cell r="P55">
            <v>-109.976</v>
          </cell>
          <cell r="R55">
            <v>-10</v>
          </cell>
          <cell r="T55">
            <v>-37.322999999999993</v>
          </cell>
          <cell r="AD55">
            <v>-47.322999999999993</v>
          </cell>
          <cell r="AR55">
            <v>0</v>
          </cell>
          <cell r="BF55">
            <v>0</v>
          </cell>
          <cell r="BT55">
            <v>0</v>
          </cell>
        </row>
        <row r="56">
          <cell r="B56" t="str">
            <v>Interest on QF Deferral</v>
          </cell>
          <cell r="P56">
            <v>0</v>
          </cell>
          <cell r="AD56">
            <v>0</v>
          </cell>
          <cell r="AR56">
            <v>0</v>
          </cell>
          <cell r="BF56">
            <v>0</v>
          </cell>
          <cell r="BT56">
            <v>0</v>
          </cell>
        </row>
        <row r="57">
          <cell r="B57" t="str">
            <v>Cash Investment Income</v>
          </cell>
          <cell r="P57">
            <v>0</v>
          </cell>
          <cell r="T57">
            <v>11</v>
          </cell>
          <cell r="AD57">
            <v>11</v>
          </cell>
          <cell r="AR57">
            <v>0</v>
          </cell>
          <cell r="BF57">
            <v>0</v>
          </cell>
          <cell r="BT57">
            <v>0</v>
          </cell>
        </row>
        <row r="58">
          <cell r="B58" t="str">
            <v>Total Interest Paid - Actual</v>
          </cell>
          <cell r="D58">
            <v>-2.9</v>
          </cell>
          <cell r="E58">
            <v>-16.792000000000002</v>
          </cell>
          <cell r="F58">
            <v>-31.643000000000001</v>
          </cell>
          <cell r="G58">
            <v>-53.070999999999998</v>
          </cell>
          <cell r="H58">
            <v>-46.337000000000003</v>
          </cell>
          <cell r="I58">
            <v>-37.137</v>
          </cell>
          <cell r="J58">
            <v>-44.718999999999994</v>
          </cell>
          <cell r="K58">
            <v>-9.1159999999999997</v>
          </cell>
          <cell r="L58">
            <v>-30.442</v>
          </cell>
          <cell r="M58">
            <v>-67.085000000000008</v>
          </cell>
          <cell r="N58">
            <v>-59.253</v>
          </cell>
          <cell r="P58">
            <v>-430.93899999999996</v>
          </cell>
          <cell r="R58">
            <v>-41</v>
          </cell>
          <cell r="S58">
            <v>0</v>
          </cell>
          <cell r="T58">
            <v>-41.058999999999997</v>
          </cell>
          <cell r="AD58">
            <v>-82.058999999999997</v>
          </cell>
          <cell r="AR58">
            <v>0</v>
          </cell>
        </row>
        <row r="59">
          <cell r="B59" t="str">
            <v>Total Interest Paid - Input</v>
          </cell>
          <cell r="D59">
            <v>-2.9</v>
          </cell>
          <cell r="E59">
            <v>-16.792000000000002</v>
          </cell>
          <cell r="F59">
            <v>-31.643000000000001</v>
          </cell>
          <cell r="G59">
            <v>-53.070999999999998</v>
          </cell>
          <cell r="H59">
            <v>-46.337000000000003</v>
          </cell>
          <cell r="I59">
            <v>-37.137</v>
          </cell>
          <cell r="J59">
            <v>-44.718999999999994</v>
          </cell>
          <cell r="K59">
            <v>-9.1159999999999997</v>
          </cell>
          <cell r="L59">
            <v>-30.442</v>
          </cell>
          <cell r="M59">
            <v>-67.085000000000008</v>
          </cell>
          <cell r="N59">
            <v>-59.253</v>
          </cell>
          <cell r="O59">
            <v>-34.899659345364668</v>
          </cell>
          <cell r="P59">
            <v>-433.39465934536463</v>
          </cell>
          <cell r="R59">
            <v>-41</v>
          </cell>
          <cell r="S59">
            <v>-16.961939325722255</v>
          </cell>
          <cell r="T59">
            <v>-41.058999999999997</v>
          </cell>
          <cell r="U59">
            <v>-24.98118696461</v>
          </cell>
          <cell r="V59">
            <v>-45.578479128403934</v>
          </cell>
          <cell r="W59">
            <v>-34.8449825628892</v>
          </cell>
          <cell r="X59">
            <v>-25.383401610330679</v>
          </cell>
          <cell r="Y59">
            <v>1.8717488094899917</v>
          </cell>
          <cell r="Z59">
            <v>-46.038813078025989</v>
          </cell>
          <cell r="AA59">
            <v>-26.491037968896972</v>
          </cell>
          <cell r="AB59">
            <v>-43.011966177221169</v>
          </cell>
          <cell r="AC59">
            <v>-35.076490200034875</v>
          </cell>
          <cell r="AD59">
            <v>-378.55554820664508</v>
          </cell>
          <cell r="AF59">
            <v>-24.055052806786446</v>
          </cell>
          <cell r="AG59">
            <v>1.8757040661351461</v>
          </cell>
          <cell r="AH59">
            <v>-43.500797473812185</v>
          </cell>
          <cell r="AI59">
            <v>-21.950224235513659</v>
          </cell>
          <cell r="AJ59">
            <v>-44.439000364377783</v>
          </cell>
          <cell r="AK59">
            <v>-23.19504520288011</v>
          </cell>
          <cell r="AL59">
            <v>-25.507732003318651</v>
          </cell>
          <cell r="AM59">
            <v>2.7039424386918776</v>
          </cell>
          <cell r="AN59">
            <v>-29.58414821791601</v>
          </cell>
          <cell r="AO59">
            <v>-18.129981924725946</v>
          </cell>
          <cell r="AP59">
            <v>-39.171236335540428</v>
          </cell>
          <cell r="AQ59">
            <v>-20.435837798716882</v>
          </cell>
          <cell r="AR59">
            <v>-285.38940985876104</v>
          </cell>
          <cell r="AT59">
            <v>-23.552976376259497</v>
          </cell>
          <cell r="AU59">
            <v>1.9665111884220905</v>
          </cell>
          <cell r="AV59">
            <v>-21.405712385589204</v>
          </cell>
          <cell r="AW59">
            <v>-18.844288976704018</v>
          </cell>
          <cell r="AX59">
            <v>3.1264412052730886</v>
          </cell>
          <cell r="AY59">
            <v>-36.783953625100843</v>
          </cell>
          <cell r="AZ59">
            <v>-25.70608546490482</v>
          </cell>
          <cell r="BA59">
            <v>-10.324065934618547</v>
          </cell>
          <cell r="BB59">
            <v>-22.912878391515367</v>
          </cell>
          <cell r="BC59">
            <v>-21.614318302850901</v>
          </cell>
          <cell r="BD59">
            <v>1.3916863753943451</v>
          </cell>
          <cell r="BE59">
            <v>-40.337869538058271</v>
          </cell>
          <cell r="BF59">
            <v>-214.99751022651193</v>
          </cell>
          <cell r="BH59">
            <v>-26.521500561544052</v>
          </cell>
          <cell r="BI59">
            <v>-12.394105810077857</v>
          </cell>
          <cell r="BJ59">
            <v>-35.993950933615181</v>
          </cell>
          <cell r="BK59">
            <v>-22.362930934746192</v>
          </cell>
          <cell r="BL59">
            <v>-0.57148459887867398</v>
          </cell>
          <cell r="BM59">
            <v>-40.541711314723258</v>
          </cell>
          <cell r="BN59">
            <v>-36.359171013003738</v>
          </cell>
          <cell r="BO59">
            <v>-12.159421011938829</v>
          </cell>
          <cell r="BP59">
            <v>-36.273805241165931</v>
          </cell>
          <cell r="BQ59">
            <v>-22.678937999266328</v>
          </cell>
          <cell r="BR59">
            <v>0.28306215368863197</v>
          </cell>
          <cell r="BS59">
            <v>-41.477794300642316</v>
          </cell>
          <cell r="BT59">
            <v>-287.05175156591372</v>
          </cell>
        </row>
      </sheetData>
      <sheetData sheetId="16" refreshError="1"/>
      <sheetData sheetId="17" refreshError="1"/>
      <sheetData sheetId="18" refreshError="1"/>
      <sheetData sheetId="19" refreshError="1"/>
      <sheetData sheetId="20" refreshError="1">
        <row r="3">
          <cell r="D3">
            <v>36892</v>
          </cell>
          <cell r="E3">
            <v>36923</v>
          </cell>
          <cell r="F3">
            <v>36951</v>
          </cell>
          <cell r="G3">
            <v>36982</v>
          </cell>
          <cell r="H3">
            <v>37012</v>
          </cell>
          <cell r="I3">
            <v>37043</v>
          </cell>
          <cell r="J3">
            <v>37073</v>
          </cell>
          <cell r="K3">
            <v>37104</v>
          </cell>
          <cell r="L3">
            <v>37135</v>
          </cell>
          <cell r="M3">
            <v>37165</v>
          </cell>
          <cell r="N3">
            <v>37196</v>
          </cell>
          <cell r="O3">
            <v>37226</v>
          </cell>
          <cell r="P3">
            <v>37257</v>
          </cell>
          <cell r="Q3">
            <v>37288</v>
          </cell>
          <cell r="R3">
            <v>37316</v>
          </cell>
          <cell r="S3">
            <v>37347</v>
          </cell>
          <cell r="T3">
            <v>37377</v>
          </cell>
          <cell r="U3">
            <v>37408</v>
          </cell>
          <cell r="V3">
            <v>37438</v>
          </cell>
          <cell r="W3">
            <v>37469</v>
          </cell>
          <cell r="X3">
            <v>37500</v>
          </cell>
          <cell r="Y3">
            <v>37530</v>
          </cell>
          <cell r="Z3">
            <v>37561</v>
          </cell>
          <cell r="AA3">
            <v>37591</v>
          </cell>
          <cell r="AB3">
            <v>37622</v>
          </cell>
          <cell r="AC3">
            <v>37653</v>
          </cell>
          <cell r="AD3">
            <v>37681</v>
          </cell>
          <cell r="AE3">
            <v>37712</v>
          </cell>
          <cell r="AF3">
            <v>37742</v>
          </cell>
          <cell r="AG3">
            <v>37773</v>
          </cell>
          <cell r="AH3">
            <v>37803</v>
          </cell>
          <cell r="AI3">
            <v>37834</v>
          </cell>
          <cell r="AJ3">
            <v>37865</v>
          </cell>
          <cell r="AK3">
            <v>37895</v>
          </cell>
          <cell r="AL3">
            <v>37926</v>
          </cell>
          <cell r="AM3">
            <v>37956</v>
          </cell>
          <cell r="AN3">
            <v>37987</v>
          </cell>
          <cell r="AO3">
            <v>38018</v>
          </cell>
          <cell r="AP3">
            <v>38047</v>
          </cell>
          <cell r="AQ3">
            <v>38078</v>
          </cell>
          <cell r="AR3">
            <v>38108</v>
          </cell>
          <cell r="AS3">
            <v>38139</v>
          </cell>
          <cell r="AT3">
            <v>38169</v>
          </cell>
          <cell r="AU3">
            <v>38200</v>
          </cell>
          <cell r="AV3">
            <v>38231</v>
          </cell>
          <cell r="AW3">
            <v>38261</v>
          </cell>
          <cell r="AX3">
            <v>38292</v>
          </cell>
          <cell r="AY3">
            <v>38322</v>
          </cell>
        </row>
        <row r="4">
          <cell r="C4" t="str">
            <v>Libor</v>
          </cell>
          <cell r="D4">
            <v>5.62E-2</v>
          </cell>
          <cell r="E4">
            <v>5.2600000000000001E-2</v>
          </cell>
          <cell r="F4">
            <v>4.8899999999999999E-2</v>
          </cell>
          <cell r="G4">
            <v>4.5499999999999999E-2</v>
          </cell>
          <cell r="H4">
            <v>4.0099999999999997E-2</v>
          </cell>
          <cell r="I4">
            <v>3.73E-2</v>
          </cell>
          <cell r="J4">
            <v>3.6600000000000001E-2</v>
          </cell>
          <cell r="K4">
            <v>3.4700000000000002E-2</v>
          </cell>
          <cell r="L4">
            <v>2.8500000000000001E-2</v>
          </cell>
          <cell r="M4">
            <v>2.3099999999999999E-2</v>
          </cell>
          <cell r="N4">
            <v>2.0299999999999999E-2</v>
          </cell>
          <cell r="O4">
            <v>1.84E-2</v>
          </cell>
          <cell r="P4">
            <v>3.290212E-2</v>
          </cell>
          <cell r="Q4">
            <v>3.290212E-2</v>
          </cell>
          <cell r="R4">
            <v>3.290212E-2</v>
          </cell>
          <cell r="S4">
            <v>4.0106630000000004E-2</v>
          </cell>
          <cell r="T4">
            <v>4.0106630000000004E-2</v>
          </cell>
          <cell r="U4">
            <v>4.0106630000000004E-2</v>
          </cell>
          <cell r="V4">
            <v>4.7682299999999997E-2</v>
          </cell>
          <cell r="W4">
            <v>4.7682299999999997E-2</v>
          </cell>
          <cell r="X4">
            <v>4.7682299999999997E-2</v>
          </cell>
          <cell r="Y4">
            <v>5.2765329999999999E-2</v>
          </cell>
          <cell r="Z4">
            <v>5.2765329999999999E-2</v>
          </cell>
          <cell r="AA4">
            <v>5.2765329999999999E-2</v>
          </cell>
          <cell r="AB4">
            <v>5.773665E-2</v>
          </cell>
          <cell r="AC4">
            <v>5.773665E-2</v>
          </cell>
          <cell r="AD4">
            <v>5.773665E-2</v>
          </cell>
          <cell r="AE4">
            <v>5.7876490000000003E-2</v>
          </cell>
          <cell r="AF4">
            <v>5.7876490000000003E-2</v>
          </cell>
          <cell r="AG4">
            <v>5.7876490000000003E-2</v>
          </cell>
          <cell r="AH4">
            <v>5.7744160000000003E-2</v>
          </cell>
          <cell r="AI4">
            <v>5.7744160000000003E-2</v>
          </cell>
          <cell r="AJ4">
            <v>5.7744160000000003E-2</v>
          </cell>
          <cell r="AK4">
            <v>5.7870809999999995E-2</v>
          </cell>
          <cell r="AL4">
            <v>5.7870809999999995E-2</v>
          </cell>
          <cell r="AM4">
            <v>5.7870809999999995E-2</v>
          </cell>
          <cell r="AN4">
            <v>5.7870809999999995E-2</v>
          </cell>
          <cell r="AO4">
            <v>5.7870809999999995E-2</v>
          </cell>
          <cell r="AP4">
            <v>5.7870809999999995E-2</v>
          </cell>
          <cell r="AQ4">
            <v>5.7870809999999995E-2</v>
          </cell>
          <cell r="AR4">
            <v>5.7870809999999995E-2</v>
          </cell>
          <cell r="AS4">
            <v>5.7870809999999995E-2</v>
          </cell>
          <cell r="AT4">
            <v>5.7870809999999995E-2</v>
          </cell>
          <cell r="AU4">
            <v>5.7870809999999995E-2</v>
          </cell>
          <cell r="AV4">
            <v>5.7870809999999995E-2</v>
          </cell>
          <cell r="AW4">
            <v>5.7870809999999995E-2</v>
          </cell>
          <cell r="AX4">
            <v>5.7870809999999995E-2</v>
          </cell>
          <cell r="AY4">
            <v>5.7870809999999995E-2</v>
          </cell>
        </row>
        <row r="5">
          <cell r="C5" t="str">
            <v>3M CP</v>
          </cell>
          <cell r="D5">
            <v>5.5100000000000003E-2</v>
          </cell>
          <cell r="E5">
            <v>5.1900000000000002E-2</v>
          </cell>
          <cell r="F5">
            <v>4.8099999999999997E-2</v>
          </cell>
          <cell r="G5">
            <v>4.4699999999999997E-2</v>
          </cell>
          <cell r="H5">
            <v>3.9600000000000003E-2</v>
          </cell>
          <cell r="I5">
            <v>3.6900000000000002E-2</v>
          </cell>
          <cell r="J5">
            <v>3.6200000000000003E-2</v>
          </cell>
          <cell r="K5">
            <v>3.44E-2</v>
          </cell>
          <cell r="L5">
            <v>2.8400000000000002E-2</v>
          </cell>
          <cell r="M5">
            <v>2.29E-2</v>
          </cell>
          <cell r="N5">
            <v>0.02</v>
          </cell>
          <cell r="O5">
            <v>1.8100000000000002E-2</v>
          </cell>
          <cell r="P5">
            <v>1.72E-2</v>
          </cell>
          <cell r="Q5">
            <v>3.146169E-2</v>
          </cell>
          <cell r="R5">
            <v>3.146169E-2</v>
          </cell>
          <cell r="S5">
            <v>3.8434789999999996E-2</v>
          </cell>
          <cell r="T5">
            <v>3.8434789999999996E-2</v>
          </cell>
          <cell r="U5">
            <v>3.8434789999999996E-2</v>
          </cell>
          <cell r="V5">
            <v>4.5875739999999998E-2</v>
          </cell>
          <cell r="W5">
            <v>4.5875739999999998E-2</v>
          </cell>
          <cell r="X5">
            <v>4.5875739999999998E-2</v>
          </cell>
          <cell r="Y5">
            <v>5.086396E-2</v>
          </cell>
          <cell r="Z5">
            <v>5.086396E-2</v>
          </cell>
          <cell r="AA5">
            <v>5.086396E-2</v>
          </cell>
          <cell r="AB5">
            <v>5.5692199999999997E-2</v>
          </cell>
          <cell r="AC5">
            <v>5.5692199999999997E-2</v>
          </cell>
          <cell r="AD5">
            <v>5.5692199999999997E-2</v>
          </cell>
          <cell r="AE5">
            <v>5.587669E-2</v>
          </cell>
          <cell r="AF5">
            <v>5.587669E-2</v>
          </cell>
          <cell r="AG5">
            <v>5.587669E-2</v>
          </cell>
          <cell r="AH5">
            <v>5.5702129999999996E-2</v>
          </cell>
          <cell r="AI5">
            <v>5.5702129999999996E-2</v>
          </cell>
          <cell r="AJ5">
            <v>5.5702129999999996E-2</v>
          </cell>
          <cell r="AK5">
            <v>5.5869179999999997E-2</v>
          </cell>
          <cell r="AL5">
            <v>5.5869179999999997E-2</v>
          </cell>
          <cell r="AM5">
            <v>5.5869179999999997E-2</v>
          </cell>
          <cell r="AN5">
            <v>5.5869179999999997E-2</v>
          </cell>
          <cell r="AO5">
            <v>5.5869179999999997E-2</v>
          </cell>
          <cell r="AP5">
            <v>5.5869179999999997E-2</v>
          </cell>
          <cell r="AQ5">
            <v>5.5869179999999997E-2</v>
          </cell>
          <cell r="AR5">
            <v>5.5869179999999997E-2</v>
          </cell>
          <cell r="AS5">
            <v>5.5869179999999997E-2</v>
          </cell>
          <cell r="AT5">
            <v>5.5869179999999997E-2</v>
          </cell>
          <cell r="AU5">
            <v>5.5869179999999997E-2</v>
          </cell>
          <cell r="AV5">
            <v>5.5869179999999997E-2</v>
          </cell>
          <cell r="AW5">
            <v>5.5869179999999997E-2</v>
          </cell>
          <cell r="AX5">
            <v>5.5869179999999997E-2</v>
          </cell>
          <cell r="AY5">
            <v>5.5869179999999997E-2</v>
          </cell>
        </row>
        <row r="6">
          <cell r="C6" t="str">
            <v>Prime</v>
          </cell>
          <cell r="D6">
            <v>9.0499999999999997E-2</v>
          </cell>
          <cell r="E6">
            <v>8.5000000000000006E-2</v>
          </cell>
          <cell r="F6">
            <v>8.3199999999999996E-2</v>
          </cell>
          <cell r="G6">
            <v>7.8E-2</v>
          </cell>
          <cell r="H6">
            <v>7.2400000000000006E-2</v>
          </cell>
          <cell r="I6">
            <v>6.9800000000000001E-2</v>
          </cell>
          <cell r="J6">
            <v>6.7500000000000004E-2</v>
          </cell>
          <cell r="K6">
            <v>6.6699999999999995E-2</v>
          </cell>
          <cell r="L6">
            <v>6.2799999999999995E-2</v>
          </cell>
          <cell r="M6">
            <v>5.5300000000000002E-2</v>
          </cell>
          <cell r="N6">
            <v>5.0999999999999997E-2</v>
          </cell>
          <cell r="O6">
            <v>4.8399999999999999E-2</v>
          </cell>
          <cell r="P6">
            <v>4.7500000000000001E-2</v>
          </cell>
          <cell r="Q6">
            <v>0.06</v>
          </cell>
          <cell r="R6">
            <v>0.06</v>
          </cell>
          <cell r="S6">
            <v>6.7500000000000004E-2</v>
          </cell>
          <cell r="T6">
            <v>6.7500000000000004E-2</v>
          </cell>
          <cell r="U6">
            <v>6.7500000000000004E-2</v>
          </cell>
          <cell r="V6">
            <v>7.4999999999999997E-2</v>
          </cell>
          <cell r="W6">
            <v>7.4999999999999997E-2</v>
          </cell>
          <cell r="X6">
            <v>7.4999999999999997E-2</v>
          </cell>
          <cell r="Y6">
            <v>0.08</v>
          </cell>
          <cell r="Z6">
            <v>0.08</v>
          </cell>
          <cell r="AA6">
            <v>0.08</v>
          </cell>
          <cell r="AB6">
            <v>8.5000000000000006E-2</v>
          </cell>
          <cell r="AC6">
            <v>8.5000000000000006E-2</v>
          </cell>
          <cell r="AD6">
            <v>8.5000000000000006E-2</v>
          </cell>
          <cell r="AE6">
            <v>8.5000000000000006E-2</v>
          </cell>
          <cell r="AF6">
            <v>8.5000000000000006E-2</v>
          </cell>
          <cell r="AG6">
            <v>8.5000000000000006E-2</v>
          </cell>
          <cell r="AH6">
            <v>8.5000000000000006E-2</v>
          </cell>
          <cell r="AI6">
            <v>8.5000000000000006E-2</v>
          </cell>
          <cell r="AJ6">
            <v>8.5000000000000006E-2</v>
          </cell>
          <cell r="AK6">
            <v>8.5000000000000006E-2</v>
          </cell>
          <cell r="AL6">
            <v>8.5000000000000006E-2</v>
          </cell>
          <cell r="AM6">
            <v>8.5000000000000006E-2</v>
          </cell>
          <cell r="AN6">
            <v>8.5000000000000006E-2</v>
          </cell>
          <cell r="AO6">
            <v>8.5000000000000006E-2</v>
          </cell>
          <cell r="AP6">
            <v>8.5000000000000006E-2</v>
          </cell>
          <cell r="AQ6">
            <v>8.5000000000000006E-2</v>
          </cell>
          <cell r="AR6">
            <v>8.5000000000000006E-2</v>
          </cell>
          <cell r="AS6">
            <v>8.5000000000000006E-2</v>
          </cell>
          <cell r="AT6">
            <v>8.5000000000000006E-2</v>
          </cell>
          <cell r="AU6">
            <v>8.5000000000000006E-2</v>
          </cell>
          <cell r="AV6">
            <v>8.5000000000000006E-2</v>
          </cell>
          <cell r="AW6">
            <v>8.5000000000000006E-2</v>
          </cell>
          <cell r="AX6">
            <v>8.5000000000000006E-2</v>
          </cell>
          <cell r="AY6">
            <v>8.5000000000000006E-2</v>
          </cell>
        </row>
        <row r="17">
          <cell r="C17" t="str">
            <v>Month</v>
          </cell>
          <cell r="D17">
            <v>36892</v>
          </cell>
          <cell r="E17">
            <v>36923</v>
          </cell>
          <cell r="F17">
            <v>36951</v>
          </cell>
          <cell r="G17">
            <v>36982</v>
          </cell>
          <cell r="H17">
            <v>37012</v>
          </cell>
          <cell r="I17">
            <v>37043</v>
          </cell>
          <cell r="J17">
            <v>37073</v>
          </cell>
          <cell r="K17">
            <v>37104</v>
          </cell>
          <cell r="L17">
            <v>37135</v>
          </cell>
          <cell r="M17">
            <v>37165</v>
          </cell>
          <cell r="N17">
            <v>37196</v>
          </cell>
          <cell r="O17">
            <v>37226</v>
          </cell>
          <cell r="P17">
            <v>37257</v>
          </cell>
          <cell r="Q17">
            <v>37288</v>
          </cell>
          <cell r="R17">
            <v>37316</v>
          </cell>
          <cell r="S17">
            <v>37347</v>
          </cell>
          <cell r="T17">
            <v>37377</v>
          </cell>
          <cell r="U17">
            <v>37408</v>
          </cell>
          <cell r="V17">
            <v>37438</v>
          </cell>
          <cell r="W17">
            <v>37469</v>
          </cell>
          <cell r="X17">
            <v>37500</v>
          </cell>
          <cell r="Y17">
            <v>37530</v>
          </cell>
          <cell r="Z17">
            <v>37561</v>
          </cell>
          <cell r="AA17">
            <v>37591</v>
          </cell>
          <cell r="AB17">
            <v>37622</v>
          </cell>
          <cell r="AC17">
            <v>37653</v>
          </cell>
          <cell r="AD17">
            <v>37681</v>
          </cell>
          <cell r="AE17">
            <v>37712</v>
          </cell>
          <cell r="AF17">
            <v>37742</v>
          </cell>
          <cell r="AG17">
            <v>37773</v>
          </cell>
          <cell r="AH17">
            <v>37803</v>
          </cell>
          <cell r="AI17">
            <v>37834</v>
          </cell>
          <cell r="AJ17">
            <v>37865</v>
          </cell>
          <cell r="AK17">
            <v>37895</v>
          </cell>
          <cell r="AL17">
            <v>37926</v>
          </cell>
          <cell r="AM17">
            <v>37956</v>
          </cell>
          <cell r="AN17">
            <v>37987</v>
          </cell>
          <cell r="AO17">
            <v>38018</v>
          </cell>
          <cell r="AP17">
            <v>38047</v>
          </cell>
          <cell r="AQ17">
            <v>38078</v>
          </cell>
          <cell r="AR17">
            <v>38108</v>
          </cell>
          <cell r="AS17">
            <v>38139</v>
          </cell>
          <cell r="AT17">
            <v>38169</v>
          </cell>
          <cell r="AU17">
            <v>38200</v>
          </cell>
          <cell r="AV17">
            <v>38231</v>
          </cell>
          <cell r="AW17">
            <v>38261</v>
          </cell>
          <cell r="AX17">
            <v>38292</v>
          </cell>
          <cell r="AY17">
            <v>38322</v>
          </cell>
        </row>
        <row r="18">
          <cell r="C18" t="str">
            <v>Rate</v>
          </cell>
          <cell r="D18">
            <v>6.9760454545454528E-2</v>
          </cell>
          <cell r="E18">
            <v>6.9711363636363641E-2</v>
          </cell>
          <cell r="F18">
            <v>6.9711363636363641E-2</v>
          </cell>
          <cell r="G18">
            <v>5.546218181818182E-2</v>
          </cell>
          <cell r="H18">
            <v>5.6491636363636369E-2</v>
          </cell>
          <cell r="I18">
            <v>5.8024909090909092E-2</v>
          </cell>
          <cell r="J18">
            <v>6.7500000000000004E-2</v>
          </cell>
          <cell r="K18">
            <v>6.6699999999999995E-2</v>
          </cell>
          <cell r="L18">
            <v>6.2700000000000006E-2</v>
          </cell>
          <cell r="M18">
            <v>5.5300000000000002E-2</v>
          </cell>
          <cell r="N18">
            <v>5.1166666666666673E-2</v>
          </cell>
          <cell r="O18">
            <v>4.8300000000000003E-2</v>
          </cell>
          <cell r="P18">
            <v>4.7500000000000001E-2</v>
          </cell>
          <cell r="Q18">
            <v>4.7500000000000001E-2</v>
          </cell>
          <cell r="R18">
            <v>0.06</v>
          </cell>
          <cell r="S18">
            <v>6.7500000000000004E-2</v>
          </cell>
          <cell r="T18">
            <v>6.7500000000000004E-2</v>
          </cell>
          <cell r="U18">
            <v>6.7500000000000004E-2</v>
          </cell>
          <cell r="V18">
            <v>7.4999999999999997E-2</v>
          </cell>
          <cell r="W18">
            <v>7.4999999999999997E-2</v>
          </cell>
          <cell r="X18">
            <v>7.4999999999999997E-2</v>
          </cell>
          <cell r="Y18">
            <v>0.08</v>
          </cell>
          <cell r="Z18">
            <v>0.08</v>
          </cell>
          <cell r="AA18">
            <v>0.08</v>
          </cell>
          <cell r="AB18">
            <v>8.5000000000000006E-2</v>
          </cell>
          <cell r="AC18">
            <v>8.5000000000000006E-2</v>
          </cell>
          <cell r="AD18">
            <v>8.5000000000000006E-2</v>
          </cell>
          <cell r="AE18">
            <v>8.5000000000000006E-2</v>
          </cell>
          <cell r="AF18">
            <v>8.5000000000000006E-2</v>
          </cell>
          <cell r="AG18">
            <v>8.5000000000000006E-2</v>
          </cell>
          <cell r="AH18">
            <v>8.5000000000000006E-2</v>
          </cell>
          <cell r="AI18">
            <v>8.5000000000000006E-2</v>
          </cell>
          <cell r="AJ18">
            <v>8.5000000000000006E-2</v>
          </cell>
          <cell r="AK18">
            <v>8.5000000000000006E-2</v>
          </cell>
          <cell r="AL18">
            <v>8.5000000000000006E-2</v>
          </cell>
          <cell r="AM18">
            <v>8.5000000000000006E-2</v>
          </cell>
          <cell r="AN18">
            <v>8.5000000000000006E-2</v>
          </cell>
          <cell r="AO18">
            <v>8.5000000000000006E-2</v>
          </cell>
          <cell r="AP18">
            <v>8.5000000000000006E-2</v>
          </cell>
          <cell r="AQ18">
            <v>8.5000000000000006E-2</v>
          </cell>
          <cell r="AR18">
            <v>8.5000000000000006E-2</v>
          </cell>
          <cell r="AS18">
            <v>8.5000000000000006E-2</v>
          </cell>
          <cell r="AT18">
            <v>8.5000000000000006E-2</v>
          </cell>
          <cell r="AU18">
            <v>8.5000000000000006E-2</v>
          </cell>
          <cell r="AV18">
            <v>8.5000000000000006E-2</v>
          </cell>
          <cell r="AW18">
            <v>8.5000000000000006E-2</v>
          </cell>
          <cell r="AX18">
            <v>8.5000000000000006E-2</v>
          </cell>
          <cell r="AY18">
            <v>8.5000000000000006E-2</v>
          </cell>
        </row>
        <row r="52">
          <cell r="A52">
            <v>1</v>
          </cell>
          <cell r="C52" t="str">
            <v>Month</v>
          </cell>
          <cell r="D52">
            <v>36892</v>
          </cell>
          <cell r="E52">
            <v>36923</v>
          </cell>
          <cell r="F52">
            <v>36951</v>
          </cell>
          <cell r="G52">
            <v>36982</v>
          </cell>
          <cell r="H52">
            <v>37012</v>
          </cell>
          <cell r="I52">
            <v>37043</v>
          </cell>
          <cell r="J52">
            <v>37073</v>
          </cell>
          <cell r="K52">
            <v>37104</v>
          </cell>
          <cell r="L52">
            <v>37135</v>
          </cell>
          <cell r="M52">
            <v>37165</v>
          </cell>
          <cell r="N52">
            <v>37196</v>
          </cell>
          <cell r="O52">
            <v>37226</v>
          </cell>
          <cell r="P52">
            <v>37257</v>
          </cell>
          <cell r="Q52">
            <v>37288</v>
          </cell>
          <cell r="R52">
            <v>37316</v>
          </cell>
          <cell r="S52">
            <v>37347</v>
          </cell>
          <cell r="T52">
            <v>37377</v>
          </cell>
          <cell r="U52">
            <v>37408</v>
          </cell>
          <cell r="V52">
            <v>37438</v>
          </cell>
          <cell r="W52">
            <v>37469</v>
          </cell>
          <cell r="X52">
            <v>37500</v>
          </cell>
          <cell r="Y52">
            <v>37530</v>
          </cell>
          <cell r="Z52">
            <v>37561</v>
          </cell>
          <cell r="AA52">
            <v>37591</v>
          </cell>
          <cell r="AB52">
            <v>37622</v>
          </cell>
          <cell r="AC52">
            <v>37653</v>
          </cell>
          <cell r="AD52">
            <v>37681</v>
          </cell>
          <cell r="AE52">
            <v>37712</v>
          </cell>
          <cell r="AF52">
            <v>37742</v>
          </cell>
          <cell r="AG52">
            <v>37773</v>
          </cell>
          <cell r="AH52">
            <v>37803</v>
          </cell>
          <cell r="AI52">
            <v>37834</v>
          </cell>
          <cell r="AJ52">
            <v>37865</v>
          </cell>
          <cell r="AK52">
            <v>37895</v>
          </cell>
          <cell r="AL52">
            <v>37926</v>
          </cell>
          <cell r="AM52">
            <v>37956</v>
          </cell>
          <cell r="AN52">
            <v>37987</v>
          </cell>
          <cell r="AO52">
            <v>38018</v>
          </cell>
          <cell r="AP52">
            <v>38047</v>
          </cell>
          <cell r="AQ52">
            <v>38078</v>
          </cell>
          <cell r="AR52">
            <v>38108</v>
          </cell>
          <cell r="AS52">
            <v>38139</v>
          </cell>
          <cell r="AT52">
            <v>38169</v>
          </cell>
          <cell r="AU52">
            <v>38200</v>
          </cell>
          <cell r="AV52">
            <v>38231</v>
          </cell>
          <cell r="AW52">
            <v>38261</v>
          </cell>
          <cell r="AX52">
            <v>38292</v>
          </cell>
          <cell r="AY52">
            <v>38322</v>
          </cell>
        </row>
        <row r="53">
          <cell r="A53">
            <v>2</v>
          </cell>
          <cell r="C53" t="str">
            <v>QF (~60%)</v>
          </cell>
          <cell r="D53">
            <v>7.0000000000000007E-2</v>
          </cell>
          <cell r="E53">
            <v>7.0000000000000007E-2</v>
          </cell>
          <cell r="F53">
            <v>7.0000000000000007E-2</v>
          </cell>
          <cell r="G53">
            <v>7.0000000000000007E-2</v>
          </cell>
          <cell r="H53">
            <v>7.0000000000000007E-2</v>
          </cell>
          <cell r="I53">
            <v>7.0000000000000007E-2</v>
          </cell>
          <cell r="J53">
            <v>7.0000000000000007E-2</v>
          </cell>
          <cell r="K53">
            <v>7.0000000000000007E-2</v>
          </cell>
          <cell r="L53">
            <v>7.0000000000000007E-2</v>
          </cell>
          <cell r="M53">
            <v>7.0000000000000007E-2</v>
          </cell>
          <cell r="N53">
            <v>7.0000000000000007E-2</v>
          </cell>
          <cell r="O53">
            <v>7.0000000000000007E-2</v>
          </cell>
          <cell r="P53">
            <v>7.0000000000000007E-2</v>
          </cell>
          <cell r="Q53">
            <v>7.0000000000000007E-2</v>
          </cell>
          <cell r="R53">
            <v>7.0000000000000007E-2</v>
          </cell>
          <cell r="S53">
            <v>7.0000000000000007E-2</v>
          </cell>
          <cell r="T53">
            <v>7.0000000000000007E-2</v>
          </cell>
          <cell r="U53">
            <v>7.0000000000000007E-2</v>
          </cell>
          <cell r="V53">
            <v>7.0000000000000007E-2</v>
          </cell>
          <cell r="W53">
            <v>7.0000000000000007E-2</v>
          </cell>
          <cell r="X53">
            <v>7.0000000000000007E-2</v>
          </cell>
          <cell r="Y53">
            <v>7.0000000000000007E-2</v>
          </cell>
          <cell r="Z53">
            <v>7.0000000000000007E-2</v>
          </cell>
          <cell r="AA53">
            <v>7.0000000000000007E-2</v>
          </cell>
          <cell r="AB53">
            <v>7.0000000000000007E-2</v>
          </cell>
          <cell r="AC53">
            <v>7.0000000000000007E-2</v>
          </cell>
          <cell r="AD53">
            <v>7.0000000000000007E-2</v>
          </cell>
          <cell r="AE53">
            <v>7.0000000000000007E-2</v>
          </cell>
          <cell r="AF53">
            <v>7.0000000000000007E-2</v>
          </cell>
          <cell r="AG53">
            <v>7.0000000000000007E-2</v>
          </cell>
          <cell r="AH53">
            <v>7.0000000000000007E-2</v>
          </cell>
          <cell r="AI53">
            <v>7.0000000000000007E-2</v>
          </cell>
          <cell r="AJ53">
            <v>7.0000000000000007E-2</v>
          </cell>
          <cell r="AK53">
            <v>7.0000000000000007E-2</v>
          </cell>
          <cell r="AL53">
            <v>7.0000000000000007E-2</v>
          </cell>
          <cell r="AM53">
            <v>7.0000000000000007E-2</v>
          </cell>
          <cell r="AN53">
            <v>7.0000000000000007E-2</v>
          </cell>
          <cell r="AO53">
            <v>7.0000000000000007E-2</v>
          </cell>
          <cell r="AP53">
            <v>7.0000000000000007E-2</v>
          </cell>
          <cell r="AQ53">
            <v>7.0000000000000007E-2</v>
          </cell>
          <cell r="AR53">
            <v>7.0000000000000007E-2</v>
          </cell>
          <cell r="AS53">
            <v>7.0000000000000007E-2</v>
          </cell>
          <cell r="AT53">
            <v>7.0000000000000007E-2</v>
          </cell>
          <cell r="AU53">
            <v>7.0000000000000007E-2</v>
          </cell>
          <cell r="AV53">
            <v>7.0000000000000007E-2</v>
          </cell>
          <cell r="AW53">
            <v>7.0000000000000007E-2</v>
          </cell>
          <cell r="AX53">
            <v>7.0000000000000007E-2</v>
          </cell>
          <cell r="AY53">
            <v>7.0000000000000007E-2</v>
          </cell>
        </row>
        <row r="54">
          <cell r="A54">
            <v>3</v>
          </cell>
          <cell r="C54" t="str">
            <v>PX/ISO (~40%)</v>
          </cell>
          <cell r="D54">
            <v>0.1105</v>
          </cell>
          <cell r="E54">
            <v>0.10500000000000001</v>
          </cell>
          <cell r="F54">
            <v>0.1032</v>
          </cell>
          <cell r="G54">
            <v>9.8000000000000004E-2</v>
          </cell>
          <cell r="H54">
            <v>9.240000000000001E-2</v>
          </cell>
          <cell r="I54">
            <v>8.9800000000000005E-2</v>
          </cell>
          <cell r="J54">
            <v>8.7500000000000008E-2</v>
          </cell>
          <cell r="K54">
            <v>8.6699999999999999E-2</v>
          </cell>
          <cell r="L54">
            <v>8.2799999999999999E-2</v>
          </cell>
          <cell r="M54">
            <v>7.5300000000000006E-2</v>
          </cell>
          <cell r="N54">
            <v>7.0999999999999994E-2</v>
          </cell>
          <cell r="O54">
            <v>6.8400000000000002E-2</v>
          </cell>
          <cell r="P54">
            <v>6.7500000000000004E-2</v>
          </cell>
          <cell r="Q54">
            <v>0.08</v>
          </cell>
          <cell r="R54">
            <v>0.08</v>
          </cell>
          <cell r="S54">
            <v>8.7500000000000008E-2</v>
          </cell>
          <cell r="T54">
            <v>8.7500000000000008E-2</v>
          </cell>
          <cell r="U54">
            <v>8.7500000000000008E-2</v>
          </cell>
          <cell r="V54">
            <v>9.5000000000000001E-2</v>
          </cell>
          <cell r="W54">
            <v>9.5000000000000001E-2</v>
          </cell>
          <cell r="X54">
            <v>9.5000000000000001E-2</v>
          </cell>
          <cell r="Y54">
            <v>0.1</v>
          </cell>
          <cell r="Z54">
            <v>0.1</v>
          </cell>
          <cell r="AA54">
            <v>0.1</v>
          </cell>
          <cell r="AB54">
            <v>0.10500000000000001</v>
          </cell>
          <cell r="AC54">
            <v>0.10500000000000001</v>
          </cell>
          <cell r="AD54">
            <v>0.10500000000000001</v>
          </cell>
          <cell r="AE54">
            <v>0.10500000000000001</v>
          </cell>
          <cell r="AF54">
            <v>0.10500000000000001</v>
          </cell>
          <cell r="AG54">
            <v>0.10500000000000001</v>
          </cell>
          <cell r="AH54">
            <v>0.10500000000000001</v>
          </cell>
          <cell r="AI54">
            <v>0.10500000000000001</v>
          </cell>
          <cell r="AJ54">
            <v>0.10500000000000001</v>
          </cell>
          <cell r="AK54">
            <v>0.10500000000000001</v>
          </cell>
          <cell r="AL54">
            <v>0.10500000000000001</v>
          </cell>
          <cell r="AM54">
            <v>0.10500000000000001</v>
          </cell>
          <cell r="AN54">
            <v>0.10500000000000001</v>
          </cell>
          <cell r="AO54">
            <v>0.10500000000000001</v>
          </cell>
          <cell r="AP54">
            <v>0.10500000000000001</v>
          </cell>
          <cell r="AQ54">
            <v>0.10500000000000001</v>
          </cell>
          <cell r="AR54">
            <v>0.10500000000000001</v>
          </cell>
          <cell r="AS54">
            <v>0.10500000000000001</v>
          </cell>
          <cell r="AT54">
            <v>0.10500000000000001</v>
          </cell>
          <cell r="AU54">
            <v>0.10500000000000001</v>
          </cell>
          <cell r="AV54">
            <v>0.10500000000000001</v>
          </cell>
          <cell r="AW54">
            <v>0.10500000000000001</v>
          </cell>
          <cell r="AX54">
            <v>0.10500000000000001</v>
          </cell>
          <cell r="AY54">
            <v>0.10500000000000001</v>
          </cell>
        </row>
        <row r="55">
          <cell r="A55">
            <v>4</v>
          </cell>
          <cell r="C55" t="str">
            <v>PX Credit (~&lt;1%) (3)</v>
          </cell>
          <cell r="D55">
            <v>7.0399000000000003E-2</v>
          </cell>
          <cell r="E55">
            <v>7.0359000000000005E-2</v>
          </cell>
          <cell r="F55">
            <v>6.9409999999999999E-2</v>
          </cell>
          <cell r="G55">
            <v>6.7877000000000007E-2</v>
          </cell>
          <cell r="H55">
            <v>6.8321000000000007E-2</v>
          </cell>
          <cell r="I55">
            <v>6.8321000000000007E-2</v>
          </cell>
          <cell r="J55">
            <v>6.8321000000000007E-2</v>
          </cell>
          <cell r="K55">
            <v>6.8321000000000007E-2</v>
          </cell>
          <cell r="L55">
            <v>6.8321000000000007E-2</v>
          </cell>
          <cell r="M55">
            <v>6.8321000000000007E-2</v>
          </cell>
          <cell r="N55">
            <v>6.8321000000000007E-2</v>
          </cell>
          <cell r="O55">
            <v>6.8726999999999996E-2</v>
          </cell>
          <cell r="P55">
            <v>6.8726999999999996E-2</v>
          </cell>
          <cell r="Q55">
            <v>6.8321000000000007E-2</v>
          </cell>
          <cell r="R55">
            <v>3.146169E-2</v>
          </cell>
          <cell r="S55">
            <v>3.8434789999999996E-2</v>
          </cell>
          <cell r="T55">
            <v>3.8434789999999996E-2</v>
          </cell>
          <cell r="U55">
            <v>3.8434789999999996E-2</v>
          </cell>
          <cell r="V55">
            <v>4.5875739999999998E-2</v>
          </cell>
          <cell r="W55">
            <v>4.5875739999999998E-2</v>
          </cell>
          <cell r="X55">
            <v>4.5875739999999998E-2</v>
          </cell>
          <cell r="Y55">
            <v>5.086396E-2</v>
          </cell>
          <cell r="Z55">
            <v>5.086396E-2</v>
          </cell>
          <cell r="AA55">
            <v>5.086396E-2</v>
          </cell>
          <cell r="AB55">
            <v>5.5692199999999997E-2</v>
          </cell>
          <cell r="AC55">
            <v>5.5692199999999997E-2</v>
          </cell>
          <cell r="AD55">
            <v>5.5692199999999997E-2</v>
          </cell>
          <cell r="AE55">
            <v>5.587669E-2</v>
          </cell>
          <cell r="AF55">
            <v>5.587669E-2</v>
          </cell>
          <cell r="AG55">
            <v>5.587669E-2</v>
          </cell>
          <cell r="AH55">
            <v>5.5702129999999996E-2</v>
          </cell>
          <cell r="AI55">
            <v>5.5702129999999996E-2</v>
          </cell>
          <cell r="AJ55">
            <v>5.5702129999999996E-2</v>
          </cell>
          <cell r="AK55">
            <v>5.5869179999999997E-2</v>
          </cell>
          <cell r="AL55">
            <v>5.5869179999999997E-2</v>
          </cell>
          <cell r="AM55">
            <v>5.5869179999999997E-2</v>
          </cell>
          <cell r="AN55">
            <v>5.5869179999999997E-2</v>
          </cell>
          <cell r="AO55">
            <v>5.5869179999999997E-2</v>
          </cell>
          <cell r="AP55">
            <v>5.5869179999999997E-2</v>
          </cell>
          <cell r="AQ55">
            <v>5.5869179999999997E-2</v>
          </cell>
          <cell r="AR55">
            <v>5.5869179999999997E-2</v>
          </cell>
          <cell r="AS55">
            <v>5.5869179999999997E-2</v>
          </cell>
          <cell r="AT55">
            <v>5.5869179999999997E-2</v>
          </cell>
          <cell r="AU55">
            <v>5.5869179999999997E-2</v>
          </cell>
          <cell r="AV55">
            <v>5.5869179999999997E-2</v>
          </cell>
          <cell r="AW55">
            <v>5.5869179999999997E-2</v>
          </cell>
          <cell r="AX55">
            <v>5.5869179999999997E-2</v>
          </cell>
          <cell r="AY55">
            <v>5.5869179999999997E-2</v>
          </cell>
        </row>
        <row r="56">
          <cell r="A56">
            <v>5</v>
          </cell>
          <cell r="C56" t="str">
            <v>WACC Rate (4)</v>
          </cell>
          <cell r="D56">
            <v>8.6199999999999999E-2</v>
          </cell>
          <cell r="E56">
            <v>8.4000000000000019E-2</v>
          </cell>
          <cell r="F56">
            <v>8.3280000000000007E-2</v>
          </cell>
          <cell r="G56">
            <v>8.1200000000000008E-2</v>
          </cell>
          <cell r="H56">
            <v>7.8960000000000002E-2</v>
          </cell>
          <cell r="I56">
            <v>7.7920000000000003E-2</v>
          </cell>
          <cell r="J56">
            <v>7.7000000000000013E-2</v>
          </cell>
          <cell r="K56">
            <v>7.6679999999999998E-2</v>
          </cell>
          <cell r="L56">
            <v>7.5120000000000006E-2</v>
          </cell>
          <cell r="M56">
            <v>7.2120000000000004E-2</v>
          </cell>
          <cell r="N56">
            <v>7.0400000000000004E-2</v>
          </cell>
          <cell r="O56">
            <v>6.9360000000000005E-2</v>
          </cell>
          <cell r="P56">
            <v>6.9000000000000006E-2</v>
          </cell>
          <cell r="Q56">
            <v>7.400000000000001E-2</v>
          </cell>
          <cell r="R56">
            <v>7.400000000000001E-2</v>
          </cell>
          <cell r="S56">
            <v>7.7000000000000013E-2</v>
          </cell>
          <cell r="T56">
            <v>7.7000000000000013E-2</v>
          </cell>
          <cell r="U56">
            <v>7.7000000000000013E-2</v>
          </cell>
          <cell r="V56">
            <v>8.0000000000000016E-2</v>
          </cell>
          <cell r="W56">
            <v>8.0000000000000016E-2</v>
          </cell>
          <cell r="X56">
            <v>8.0000000000000016E-2</v>
          </cell>
          <cell r="Y56">
            <v>8.2000000000000017E-2</v>
          </cell>
          <cell r="Z56">
            <v>8.2000000000000017E-2</v>
          </cell>
          <cell r="AA56">
            <v>8.2000000000000017E-2</v>
          </cell>
          <cell r="AB56">
            <v>8.4000000000000019E-2</v>
          </cell>
          <cell r="AC56">
            <v>8.4000000000000019E-2</v>
          </cell>
          <cell r="AD56">
            <v>8.4000000000000019E-2</v>
          </cell>
          <cell r="AE56">
            <v>8.4000000000000019E-2</v>
          </cell>
          <cell r="AF56">
            <v>8.4000000000000019E-2</v>
          </cell>
          <cell r="AG56">
            <v>8.4000000000000019E-2</v>
          </cell>
          <cell r="AH56">
            <v>8.4000000000000019E-2</v>
          </cell>
          <cell r="AI56">
            <v>8.4000000000000019E-2</v>
          </cell>
          <cell r="AJ56">
            <v>8.4000000000000019E-2</v>
          </cell>
          <cell r="AK56">
            <v>8.4000000000000019E-2</v>
          </cell>
          <cell r="AL56">
            <v>8.4000000000000019E-2</v>
          </cell>
          <cell r="AM56">
            <v>8.4000000000000019E-2</v>
          </cell>
          <cell r="AN56">
            <v>8.4000000000000019E-2</v>
          </cell>
          <cell r="AO56">
            <v>8.4000000000000019E-2</v>
          </cell>
          <cell r="AP56">
            <v>8.4000000000000019E-2</v>
          </cell>
          <cell r="AQ56">
            <v>8.4000000000000019E-2</v>
          </cell>
          <cell r="AR56">
            <v>8.4000000000000019E-2</v>
          </cell>
          <cell r="AS56">
            <v>8.4000000000000019E-2</v>
          </cell>
          <cell r="AT56">
            <v>8.4000000000000019E-2</v>
          </cell>
          <cell r="AU56">
            <v>8.4000000000000019E-2</v>
          </cell>
          <cell r="AV56">
            <v>8.4000000000000019E-2</v>
          </cell>
          <cell r="AW56">
            <v>8.4000000000000019E-2</v>
          </cell>
          <cell r="AX56">
            <v>8.4000000000000019E-2</v>
          </cell>
          <cell r="AY56">
            <v>8.4000000000000019E-2</v>
          </cell>
        </row>
        <row r="61">
          <cell r="C61" t="str">
            <v>Month</v>
          </cell>
          <cell r="D61">
            <v>36892</v>
          </cell>
          <cell r="E61">
            <v>36923</v>
          </cell>
          <cell r="F61">
            <v>36951</v>
          </cell>
          <cell r="G61">
            <v>36982</v>
          </cell>
          <cell r="H61">
            <v>37012</v>
          </cell>
          <cell r="I61">
            <v>37043</v>
          </cell>
          <cell r="J61">
            <v>37073</v>
          </cell>
          <cell r="K61">
            <v>37104</v>
          </cell>
          <cell r="L61">
            <v>37135</v>
          </cell>
          <cell r="M61">
            <v>37165</v>
          </cell>
          <cell r="N61">
            <v>37196</v>
          </cell>
          <cell r="O61">
            <v>37226</v>
          </cell>
          <cell r="P61">
            <v>37257</v>
          </cell>
          <cell r="Q61">
            <v>37288</v>
          </cell>
          <cell r="R61">
            <v>37316</v>
          </cell>
          <cell r="S61">
            <v>37347</v>
          </cell>
          <cell r="T61">
            <v>37377</v>
          </cell>
          <cell r="U61">
            <v>37408</v>
          </cell>
          <cell r="V61">
            <v>37438</v>
          </cell>
          <cell r="W61">
            <v>37469</v>
          </cell>
          <cell r="X61">
            <v>37500</v>
          </cell>
          <cell r="Y61">
            <v>37530</v>
          </cell>
          <cell r="Z61">
            <v>37561</v>
          </cell>
          <cell r="AA61">
            <v>37591</v>
          </cell>
          <cell r="AB61">
            <v>37622</v>
          </cell>
          <cell r="AC61">
            <v>37653</v>
          </cell>
          <cell r="AD61">
            <v>37681</v>
          </cell>
          <cell r="AE61">
            <v>37712</v>
          </cell>
          <cell r="AF61">
            <v>37742</v>
          </cell>
          <cell r="AG61">
            <v>37773</v>
          </cell>
          <cell r="AH61">
            <v>37803</v>
          </cell>
          <cell r="AI61">
            <v>37834</v>
          </cell>
          <cell r="AJ61">
            <v>37865</v>
          </cell>
          <cell r="AK61">
            <v>37895</v>
          </cell>
          <cell r="AL61">
            <v>37926</v>
          </cell>
          <cell r="AM61">
            <v>37956</v>
          </cell>
          <cell r="AN61">
            <v>37987</v>
          </cell>
          <cell r="AO61">
            <v>38018</v>
          </cell>
          <cell r="AP61">
            <v>38047</v>
          </cell>
          <cell r="AQ61">
            <v>38078</v>
          </cell>
          <cell r="AR61">
            <v>38108</v>
          </cell>
          <cell r="AS61">
            <v>38139</v>
          </cell>
          <cell r="AT61">
            <v>38169</v>
          </cell>
          <cell r="AU61">
            <v>38200</v>
          </cell>
          <cell r="AV61">
            <v>38231</v>
          </cell>
          <cell r="AW61">
            <v>38261</v>
          </cell>
          <cell r="AX61">
            <v>38292</v>
          </cell>
          <cell r="AY61">
            <v>38322</v>
          </cell>
        </row>
        <row r="62">
          <cell r="C62" t="str">
            <v>Rate</v>
          </cell>
          <cell r="D62">
            <v>5.62E-2</v>
          </cell>
          <cell r="E62">
            <v>5.2600000000000001E-2</v>
          </cell>
          <cell r="F62">
            <v>4.8899999999999999E-2</v>
          </cell>
          <cell r="G62">
            <v>4.5499999999999999E-2</v>
          </cell>
          <cell r="H62">
            <v>4.0099999999999997E-2</v>
          </cell>
          <cell r="I62">
            <v>3.73E-2</v>
          </cell>
          <cell r="J62">
            <v>3.6600000000000001E-2</v>
          </cell>
          <cell r="K62">
            <v>3.4700000000000002E-2</v>
          </cell>
          <cell r="L62">
            <v>3.4299999999999997E-2</v>
          </cell>
          <cell r="M62">
            <v>2.8899999999999999E-2</v>
          </cell>
          <cell r="N62">
            <v>2.46E-2</v>
          </cell>
          <cell r="O62">
            <v>2.145E-2</v>
          </cell>
          <cell r="P62">
            <v>1.9537521769930833E-2</v>
          </cell>
          <cell r="Q62">
            <v>1.9107088722280223E-2</v>
          </cell>
          <cell r="R62">
            <v>3.290212E-2</v>
          </cell>
          <cell r="S62">
            <v>4.0106630000000004E-2</v>
          </cell>
          <cell r="T62">
            <v>4.0106630000000004E-2</v>
          </cell>
          <cell r="U62">
            <v>4.0106630000000004E-2</v>
          </cell>
          <cell r="V62">
            <v>4.7682299999999997E-2</v>
          </cell>
          <cell r="W62">
            <v>4.7682299999999997E-2</v>
          </cell>
          <cell r="X62">
            <v>4.7682299999999997E-2</v>
          </cell>
          <cell r="Y62">
            <v>5.2765329999999999E-2</v>
          </cell>
          <cell r="Z62">
            <v>5.2765329999999999E-2</v>
          </cell>
          <cell r="AA62">
            <v>5.2765329999999999E-2</v>
          </cell>
          <cell r="AB62">
            <v>5.773665E-2</v>
          </cell>
          <cell r="AC62">
            <v>5.773665E-2</v>
          </cell>
          <cell r="AD62">
            <v>5.773665E-2</v>
          </cell>
          <cell r="AE62">
            <v>5.7876490000000003E-2</v>
          </cell>
          <cell r="AF62">
            <v>5.7876490000000003E-2</v>
          </cell>
          <cell r="AG62">
            <v>5.7876490000000003E-2</v>
          </cell>
          <cell r="AH62">
            <v>5.7744160000000003E-2</v>
          </cell>
          <cell r="AI62">
            <v>5.7744160000000003E-2</v>
          </cell>
          <cell r="AJ62">
            <v>5.7744160000000003E-2</v>
          </cell>
          <cell r="AK62">
            <v>5.7870809999999995E-2</v>
          </cell>
          <cell r="AL62">
            <v>5.7870809999999995E-2</v>
          </cell>
          <cell r="AM62">
            <v>5.7870809999999995E-2</v>
          </cell>
          <cell r="AN62">
            <v>5.7870809999999995E-2</v>
          </cell>
          <cell r="AO62">
            <v>5.7870809999999995E-2</v>
          </cell>
          <cell r="AP62">
            <v>5.7870809999999995E-2</v>
          </cell>
          <cell r="AQ62">
            <v>5.7870809999999995E-2</v>
          </cell>
          <cell r="AR62">
            <v>5.7870809999999995E-2</v>
          </cell>
          <cell r="AS62">
            <v>5.7870809999999995E-2</v>
          </cell>
          <cell r="AT62">
            <v>5.7870809999999995E-2</v>
          </cell>
          <cell r="AU62">
            <v>5.7870809999999995E-2</v>
          </cell>
          <cell r="AV62">
            <v>5.7870809999999995E-2</v>
          </cell>
          <cell r="AW62">
            <v>5.7870809999999995E-2</v>
          </cell>
          <cell r="AX62">
            <v>5.7870809999999995E-2</v>
          </cell>
          <cell r="AY62">
            <v>5.7870809999999995E-2</v>
          </cell>
        </row>
        <row r="73">
          <cell r="C73" t="str">
            <v>Month</v>
          </cell>
          <cell r="D73">
            <v>36892</v>
          </cell>
          <cell r="E73">
            <v>36923</v>
          </cell>
          <cell r="F73">
            <v>36951</v>
          </cell>
          <cell r="G73">
            <v>36982</v>
          </cell>
          <cell r="H73">
            <v>37012</v>
          </cell>
          <cell r="I73">
            <v>37043</v>
          </cell>
          <cell r="J73">
            <v>37073</v>
          </cell>
          <cell r="K73">
            <v>37104</v>
          </cell>
          <cell r="L73">
            <v>37135</v>
          </cell>
          <cell r="M73">
            <v>37165</v>
          </cell>
          <cell r="N73">
            <v>37196</v>
          </cell>
          <cell r="O73">
            <v>37226</v>
          </cell>
          <cell r="P73">
            <v>37257</v>
          </cell>
          <cell r="Q73">
            <v>37288</v>
          </cell>
          <cell r="R73">
            <v>37316</v>
          </cell>
          <cell r="S73">
            <v>37347</v>
          </cell>
          <cell r="T73">
            <v>37377</v>
          </cell>
          <cell r="U73">
            <v>37408</v>
          </cell>
          <cell r="V73">
            <v>37438</v>
          </cell>
          <cell r="W73">
            <v>37469</v>
          </cell>
          <cell r="X73">
            <v>37500</v>
          </cell>
          <cell r="Y73">
            <v>37530</v>
          </cell>
          <cell r="Z73">
            <v>37561</v>
          </cell>
          <cell r="AA73">
            <v>37591</v>
          </cell>
          <cell r="AB73">
            <v>37622</v>
          </cell>
          <cell r="AC73">
            <v>37653</v>
          </cell>
          <cell r="AD73">
            <v>37681</v>
          </cell>
          <cell r="AE73">
            <v>37712</v>
          </cell>
          <cell r="AF73">
            <v>37742</v>
          </cell>
          <cell r="AG73">
            <v>37773</v>
          </cell>
          <cell r="AH73">
            <v>37803</v>
          </cell>
          <cell r="AI73">
            <v>37834</v>
          </cell>
          <cell r="AJ73">
            <v>37865</v>
          </cell>
          <cell r="AK73">
            <v>37895</v>
          </cell>
          <cell r="AL73">
            <v>37926</v>
          </cell>
          <cell r="AM73">
            <v>37956</v>
          </cell>
          <cell r="AN73">
            <v>37987</v>
          </cell>
          <cell r="AO73">
            <v>38018</v>
          </cell>
          <cell r="AP73">
            <v>38047</v>
          </cell>
          <cell r="AQ73">
            <v>38078</v>
          </cell>
          <cell r="AR73">
            <v>38108</v>
          </cell>
          <cell r="AS73">
            <v>38139</v>
          </cell>
          <cell r="AT73">
            <v>38169</v>
          </cell>
          <cell r="AU73">
            <v>38200</v>
          </cell>
          <cell r="AV73">
            <v>38231</v>
          </cell>
          <cell r="AW73">
            <v>38261</v>
          </cell>
          <cell r="AX73">
            <v>38292</v>
          </cell>
          <cell r="AY73">
            <v>38322</v>
          </cell>
        </row>
        <row r="74">
          <cell r="B74">
            <v>2.5000000000000001E-2</v>
          </cell>
          <cell r="C74" t="str">
            <v>Rate</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5.7902120000000001E-2</v>
          </cell>
          <cell r="S74">
            <v>6.5106629999999999E-2</v>
          </cell>
          <cell r="T74">
            <v>6.5106629999999999E-2</v>
          </cell>
          <cell r="U74">
            <v>6.5106629999999999E-2</v>
          </cell>
          <cell r="V74">
            <v>7.2682300000000005E-2</v>
          </cell>
          <cell r="W74">
            <v>7.2682300000000005E-2</v>
          </cell>
          <cell r="X74">
            <v>7.2682300000000005E-2</v>
          </cell>
          <cell r="Y74">
            <v>7.7765329999999994E-2</v>
          </cell>
          <cell r="Z74">
            <v>7.7765329999999994E-2</v>
          </cell>
          <cell r="AA74">
            <v>7.7765329999999994E-2</v>
          </cell>
          <cell r="AB74">
            <v>8.2736649999999995E-2</v>
          </cell>
          <cell r="AC74">
            <v>8.2736649999999995E-2</v>
          </cell>
          <cell r="AD74">
            <v>8.2736649999999995E-2</v>
          </cell>
          <cell r="AE74">
            <v>8.2876489999999997E-2</v>
          </cell>
          <cell r="AF74">
            <v>8.2876489999999997E-2</v>
          </cell>
          <cell r="AG74">
            <v>8.2876489999999997E-2</v>
          </cell>
          <cell r="AH74">
            <v>8.2744160000000011E-2</v>
          </cell>
          <cell r="AI74">
            <v>8.2744160000000011E-2</v>
          </cell>
          <cell r="AJ74">
            <v>8.2744160000000011E-2</v>
          </cell>
          <cell r="AK74">
            <v>8.2870809999999989E-2</v>
          </cell>
          <cell r="AL74">
            <v>8.2870809999999989E-2</v>
          </cell>
          <cell r="AM74">
            <v>8.2870809999999989E-2</v>
          </cell>
          <cell r="AN74">
            <v>8.2870809999999989E-2</v>
          </cell>
          <cell r="AO74">
            <v>8.2870809999999989E-2</v>
          </cell>
          <cell r="AP74">
            <v>8.2870809999999989E-2</v>
          </cell>
          <cell r="AQ74">
            <v>8.2870809999999989E-2</v>
          </cell>
          <cell r="AR74">
            <v>8.2870809999999989E-2</v>
          </cell>
          <cell r="AS74">
            <v>8.2870809999999989E-2</v>
          </cell>
          <cell r="AT74">
            <v>8.2870809999999989E-2</v>
          </cell>
          <cell r="AU74">
            <v>8.2870809999999989E-2</v>
          </cell>
          <cell r="AV74">
            <v>8.2870809999999989E-2</v>
          </cell>
          <cell r="AW74">
            <v>8.2870809999999989E-2</v>
          </cell>
          <cell r="AX74">
            <v>8.2870809999999989E-2</v>
          </cell>
          <cell r="AY74">
            <v>8.2870809999999989E-2</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rent"/>
      <sheetName val="Database"/>
      <sheetName val="Module1"/>
      <sheetName val="Module2"/>
      <sheetName val="Module3"/>
      <sheetName val="Sheet1"/>
      <sheetName val="Sheet2"/>
      <sheetName val="Sheet3"/>
      <sheetName val="Sheet4"/>
      <sheetName val="Sheet5"/>
      <sheetName val="Sheet6"/>
      <sheetName val="Drop Downs"/>
      <sheetName val="OU Drop Down List"/>
      <sheetName val="T&amp;D Op Plan Flat File ('16)"/>
      <sheetName val="Data Tab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t Data Real$"/>
      <sheetName val="Drop Downs"/>
    </sheetNames>
    <sheetDataSet>
      <sheetData sheetId="0" refreshError="1">
        <row r="62">
          <cell r="G62">
            <v>0</v>
          </cell>
        </row>
      </sheetData>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Model Inputs"/>
      <sheetName val="Gen Rate Structure"/>
      <sheetName val="ProSym Inputs"/>
      <sheetName val="SCE Financials"/>
      <sheetName val="SDG&amp;E Financials"/>
      <sheetName val="Power Supply Cost Table 24"/>
      <sheetName val="Revenue Requirement Table 18"/>
      <sheetName val="DWR Proforma - Accrued"/>
      <sheetName val="Cash Flows"/>
      <sheetName val="DWR Summary $MWh"/>
      <sheetName val="DS Coverage"/>
      <sheetName val="JP Morgan Input"/>
      <sheetName val="Common Rate Base Detail"/>
      <sheetName val="ProSym Processor"/>
      <sheetName val="ProSym Spot Summary"/>
      <sheetName val="Volume Analysis"/>
      <sheetName val="JPM Output"/>
      <sheetName val="Navigant v CAPUC Filed"/>
      <sheetName val="Presentation Graphics"/>
      <sheetName val="DWR Financials"/>
      <sheetName val="DWR Energy Requirements &amp; Sales"/>
      <sheetName val="DWR Revenue Requirement"/>
      <sheetName val="Revenue Requirement Tables"/>
      <sheetName val="Rate Increase Breakdown"/>
      <sheetName val="Per Unit Revenue Requirement"/>
      <sheetName val="BLTables"/>
      <sheetName val="BLCapIFd"/>
      <sheetName val="BLTaxable"/>
      <sheetName val="BLTaxExempt"/>
      <sheetName val="BLComb"/>
      <sheetName val="BLMonthly"/>
      <sheetName val=""/>
    </sheetNames>
    <sheetDataSet>
      <sheetData sheetId="0" refreshError="1"/>
      <sheetData sheetId="1" refreshError="1">
        <row r="108">
          <cell r="H108">
            <v>0</v>
          </cell>
        </row>
        <row r="109">
          <cell r="H109">
            <v>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L"/>
      <sheetName val="Income Stmt"/>
      <sheetName val="Sheet1"/>
      <sheetName val="Cash Flow"/>
      <sheetName val="Balance Sheet"/>
      <sheetName val="Value Added"/>
      <sheetName val="Edison Funding"/>
      <sheetName val="Reserves"/>
      <sheetName val="Sheet8"/>
      <sheetName val="Sheet9"/>
      <sheetName val="Sheet10"/>
      <sheetName val="Sheet11"/>
      <sheetName val="Sheet12"/>
      <sheetName val="Sheet13"/>
      <sheetName val="Sheet14"/>
      <sheetName val="Sheet15"/>
      <sheetName val="Sheet16"/>
      <sheetName val="Module2"/>
      <sheetName val="Module5"/>
      <sheetName val="Module1"/>
      <sheetName val="Module3"/>
      <sheetName val="Module4"/>
      <sheetName val="Module6"/>
      <sheetName val="Module7"/>
      <sheetName val="Module8"/>
      <sheetName val="Module9"/>
    </sheetNames>
    <sheetDataSet>
      <sheetData sheetId="0" refreshError="1"/>
      <sheetData sheetId="1" refreshError="1">
        <row r="5">
          <cell r="AK5" t="str">
            <v>For Main Menu, Press HOME</v>
          </cell>
        </row>
        <row r="7">
          <cell r="AL7" t="str">
            <v>Date of Last Update or Change</v>
          </cell>
          <cell r="AN7">
            <v>36410</v>
          </cell>
        </row>
        <row r="8">
          <cell r="AP8" t="str">
            <v>Cell</v>
          </cell>
        </row>
        <row r="9">
          <cell r="AN9" t="str">
            <v>Amount</v>
          </cell>
          <cell r="AP9" t="str">
            <v>Reference</v>
          </cell>
        </row>
        <row r="10">
          <cell r="AL10" t="str">
            <v>Start points for financial reporting</v>
          </cell>
        </row>
        <row r="12">
          <cell r="AL12" t="str">
            <v>Current Year - January</v>
          </cell>
        </row>
        <row r="13">
          <cell r="AL13" t="str">
            <v xml:space="preserve">     Beginning Cash Balance</v>
          </cell>
          <cell r="AN13">
            <v>79999</v>
          </cell>
          <cell r="AP13" t="str">
            <v>AM267</v>
          </cell>
        </row>
        <row r="14">
          <cell r="AL14" t="str">
            <v xml:space="preserve">     Beginning Debt Balance</v>
          </cell>
          <cell r="AN14">
            <v>447299</v>
          </cell>
          <cell r="AP14" t="str">
            <v>AM282</v>
          </cell>
        </row>
        <row r="16">
          <cell r="AL16" t="str">
            <v>Current Year  - Totals</v>
          </cell>
        </row>
        <row r="17">
          <cell r="AL17" t="str">
            <v xml:space="preserve">     Amortization of Leasehold Improvements</v>
          </cell>
          <cell r="AN17">
            <v>-46</v>
          </cell>
          <cell r="AP17" t="str">
            <v>B327</v>
          </cell>
        </row>
        <row r="18">
          <cell r="AL18" t="str">
            <v xml:space="preserve">     Amortization of Furniture &amp; Equipment</v>
          </cell>
          <cell r="AN18">
            <v>-443.63</v>
          </cell>
          <cell r="AP18" t="str">
            <v>B328</v>
          </cell>
        </row>
        <row r="19">
          <cell r="AL19" t="str">
            <v xml:space="preserve">     </v>
          </cell>
        </row>
        <row r="20">
          <cell r="AL20" t="str">
            <v xml:space="preserve">     Labor Expense</v>
          </cell>
          <cell r="AN20">
            <v>-5450</v>
          </cell>
          <cell r="AP20" t="str">
            <v>B334</v>
          </cell>
        </row>
        <row r="21">
          <cell r="AL21" t="str">
            <v xml:space="preserve">     Benefits &amp; Payroll Taxes</v>
          </cell>
          <cell r="AN21">
            <v>-1600</v>
          </cell>
          <cell r="AP21" t="str">
            <v>B335</v>
          </cell>
        </row>
        <row r="22">
          <cell r="AL22" t="str">
            <v xml:space="preserve">     Controllable Expenses</v>
          </cell>
          <cell r="AN22">
            <v>-1839</v>
          </cell>
          <cell r="AP22" t="str">
            <v>B336</v>
          </cell>
        </row>
        <row r="23">
          <cell r="AL23" t="str">
            <v xml:space="preserve">     Professional Expenses</v>
          </cell>
          <cell r="AN23">
            <v>-1149</v>
          </cell>
          <cell r="AP23" t="str">
            <v>B337</v>
          </cell>
        </row>
        <row r="24">
          <cell r="AL24" t="str">
            <v xml:space="preserve">    </v>
          </cell>
        </row>
        <row r="25">
          <cell r="AL25" t="str">
            <v xml:space="preserve">     Corporate O/H - General</v>
          </cell>
          <cell r="AN25">
            <v>-874</v>
          </cell>
          <cell r="AP25" t="str">
            <v>B346</v>
          </cell>
        </row>
        <row r="26">
          <cell r="AL26" t="str">
            <v xml:space="preserve">     Corporate O/H - Insurance</v>
          </cell>
          <cell r="AN26">
            <v>-100</v>
          </cell>
          <cell r="AP26" t="str">
            <v>B347</v>
          </cell>
        </row>
        <row r="28">
          <cell r="AL28" t="str">
            <v xml:space="preserve">      Total Current Year Operating Expense</v>
          </cell>
          <cell r="AN28">
            <v>-11501.630000000001</v>
          </cell>
        </row>
        <row r="31">
          <cell r="AL31" t="str">
            <v>REMINDERS -  Occasional Update May Be Needed</v>
          </cell>
        </row>
        <row r="32">
          <cell r="AL32" t="str">
            <v>Current Year -  Monthly Amounts</v>
          </cell>
        </row>
        <row r="33">
          <cell r="AL33" t="str">
            <v xml:space="preserve">     Amortization of Debt</v>
          </cell>
          <cell r="AP33" t="str">
            <v>AM284..AX284</v>
          </cell>
        </row>
        <row r="34">
          <cell r="AL34" t="str">
            <v>Current &amp; Next Year - Monthly Amounts</v>
          </cell>
          <cell r="AP34" t="str">
            <v>AM308..AX308</v>
          </cell>
        </row>
        <row r="35">
          <cell r="AL35" t="str">
            <v xml:space="preserve">     Interest Rate Swap Expense</v>
          </cell>
          <cell r="AP35" t="str">
            <v>BA308..BL308</v>
          </cell>
        </row>
        <row r="42">
          <cell r="A42" t="str">
            <v>Edison Capital</v>
          </cell>
        </row>
        <row r="43">
          <cell r="A43" t="str">
            <v>Income Statement</v>
          </cell>
        </row>
        <row r="44">
          <cell r="A44" t="str">
            <v>Five Year Outlook - Mid-March Analysis</v>
          </cell>
          <cell r="AL44" t="str">
            <v>Base Case</v>
          </cell>
          <cell r="AW44" t="str">
            <v>Actuals thru December 1998</v>
          </cell>
          <cell r="BK44" t="str">
            <v>Actuals thru June 1999</v>
          </cell>
        </row>
        <row r="47">
          <cell r="A47" t="str">
            <v>AFTER TAX NET INCOME</v>
          </cell>
          <cell r="B47">
            <v>1998</v>
          </cell>
          <cell r="C47">
            <v>1999</v>
          </cell>
          <cell r="D47">
            <v>2000</v>
          </cell>
          <cell r="E47">
            <v>2001</v>
          </cell>
          <cell r="F47">
            <v>2002</v>
          </cell>
          <cell r="G47">
            <v>2003</v>
          </cell>
          <cell r="H47">
            <v>2004</v>
          </cell>
          <cell r="I47">
            <v>2005</v>
          </cell>
          <cell r="J47">
            <v>2006</v>
          </cell>
          <cell r="K47">
            <v>2007</v>
          </cell>
          <cell r="L47">
            <v>2008</v>
          </cell>
          <cell r="AL47" t="str">
            <v>AFTER TAX NET INCOME</v>
          </cell>
          <cell r="AM47" t="str">
            <v>Jan</v>
          </cell>
          <cell r="AN47" t="str">
            <v>Feb</v>
          </cell>
          <cell r="AO47" t="str">
            <v>Mar</v>
          </cell>
          <cell r="AP47" t="str">
            <v>Apr</v>
          </cell>
          <cell r="AQ47" t="str">
            <v>May</v>
          </cell>
          <cell r="AR47" t="str">
            <v>Jun</v>
          </cell>
          <cell r="AS47" t="str">
            <v>Jul</v>
          </cell>
          <cell r="AT47" t="str">
            <v>Aug</v>
          </cell>
          <cell r="AU47" t="str">
            <v>Sep</v>
          </cell>
          <cell r="AV47" t="str">
            <v>Oct</v>
          </cell>
          <cell r="AW47" t="str">
            <v>Nov</v>
          </cell>
          <cell r="AX47" t="str">
            <v>Dec</v>
          </cell>
          <cell r="AY47">
            <v>1998</v>
          </cell>
          <cell r="BA47" t="str">
            <v>Jan</v>
          </cell>
          <cell r="BB47" t="str">
            <v>Feb</v>
          </cell>
          <cell r="BC47" t="str">
            <v>Mar</v>
          </cell>
          <cell r="BD47" t="str">
            <v>Apr</v>
          </cell>
          <cell r="BE47" t="str">
            <v>May</v>
          </cell>
          <cell r="BF47" t="str">
            <v>Jun</v>
          </cell>
          <cell r="BG47" t="str">
            <v>Jul</v>
          </cell>
          <cell r="BH47" t="str">
            <v>Aug</v>
          </cell>
          <cell r="BI47" t="str">
            <v>Sep</v>
          </cell>
          <cell r="BJ47" t="str">
            <v>Oct</v>
          </cell>
          <cell r="BK47" t="str">
            <v>Nov</v>
          </cell>
          <cell r="BL47" t="str">
            <v>Dec</v>
          </cell>
          <cell r="BM47">
            <v>1999</v>
          </cell>
        </row>
        <row r="48">
          <cell r="A48" t="str">
            <v>Affordable Housing:</v>
          </cell>
          <cell r="AL48" t="str">
            <v>Affordable Housing:</v>
          </cell>
        </row>
        <row r="49">
          <cell r="A49" t="str">
            <v xml:space="preserve">  In-Service Projects </v>
          </cell>
          <cell r="B49">
            <v>42736.837102051402</v>
          </cell>
          <cell r="C49">
            <v>48542.671697996091</v>
          </cell>
          <cell r="D49">
            <v>34262.379178720679</v>
          </cell>
          <cell r="E49">
            <v>31266.791554711734</v>
          </cell>
          <cell r="F49">
            <v>28571.493404804616</v>
          </cell>
          <cell r="G49">
            <v>21249.274408111974</v>
          </cell>
          <cell r="H49">
            <v>17106.94848179254</v>
          </cell>
          <cell r="I49">
            <v>10080.542545016231</v>
          </cell>
          <cell r="J49">
            <v>7884.6393755489553</v>
          </cell>
          <cell r="K49">
            <v>5941.9744142254103</v>
          </cell>
          <cell r="L49">
            <v>1209.8890019698069</v>
          </cell>
          <cell r="AL49" t="str">
            <v xml:space="preserve">  In-Service Projects </v>
          </cell>
          <cell r="AM49">
            <v>2163.2139995950811</v>
          </cell>
          <cell r="AN49">
            <v>3296.5601426979847</v>
          </cell>
          <cell r="AO49">
            <v>2479.2587293461634</v>
          </cell>
          <cell r="AP49">
            <v>2668.8791343846087</v>
          </cell>
          <cell r="AQ49">
            <v>2975.8791343846087</v>
          </cell>
          <cell r="AR49">
            <v>2714.112839590005</v>
          </cell>
          <cell r="AS49">
            <v>3252.8075707556586</v>
          </cell>
          <cell r="AT49">
            <v>3211.7464129134592</v>
          </cell>
          <cell r="AU49">
            <v>2967.1796346684591</v>
          </cell>
          <cell r="AV49">
            <v>3807.9883444784587</v>
          </cell>
          <cell r="AW49">
            <v>4336.113434198458</v>
          </cell>
          <cell r="AX49">
            <v>8863.0977250384567</v>
          </cell>
          <cell r="AY49">
            <v>42736.837102051402</v>
          </cell>
          <cell r="BA49">
            <v>3053.0555588833467</v>
          </cell>
          <cell r="BB49">
            <v>3428.0555588833467</v>
          </cell>
          <cell r="BC49">
            <v>3298.0555588833467</v>
          </cell>
          <cell r="BD49">
            <v>2943.8753209133047</v>
          </cell>
          <cell r="BE49">
            <v>4911.9137883066396</v>
          </cell>
          <cell r="BF49">
            <v>2830.4051303037286</v>
          </cell>
          <cell r="BG49">
            <v>12677.13513030373</v>
          </cell>
          <cell r="BH49">
            <v>2711.1351303037291</v>
          </cell>
          <cell r="BI49">
            <v>2616.1351303037291</v>
          </cell>
          <cell r="BJ49">
            <v>2723.1351303037291</v>
          </cell>
          <cell r="BK49">
            <v>2799.6351303037291</v>
          </cell>
          <cell r="BL49">
            <v>4550.1351303037291</v>
          </cell>
          <cell r="BM49">
            <v>48542.671697996091</v>
          </cell>
        </row>
        <row r="50">
          <cell r="A50" t="str">
            <v xml:space="preserve">  Board Approved</v>
          </cell>
          <cell r="B50">
            <v>-247.55728040620085</v>
          </cell>
          <cell r="C50">
            <v>-503.19361968019484</v>
          </cell>
          <cell r="D50">
            <v>100</v>
          </cell>
          <cell r="E50">
            <v>8954.9669919479238</v>
          </cell>
          <cell r="F50">
            <v>9951.50172686306</v>
          </cell>
          <cell r="G50">
            <v>10575.471592331398</v>
          </cell>
          <cell r="H50">
            <v>10315.60532535651</v>
          </cell>
          <cell r="I50">
            <v>10314.382887377862</v>
          </cell>
          <cell r="J50">
            <v>10597.754577281581</v>
          </cell>
          <cell r="K50">
            <v>10944.738678375519</v>
          </cell>
          <cell r="L50">
            <v>10451.028787275562</v>
          </cell>
          <cell r="AL50" t="str">
            <v xml:space="preserve">  Board Appr'd Projects</v>
          </cell>
          <cell r="AM50">
            <v>0.17227141656665879</v>
          </cell>
          <cell r="AN50">
            <v>0.17227141656665879</v>
          </cell>
          <cell r="AO50">
            <v>0.17227141656665879</v>
          </cell>
          <cell r="AP50">
            <v>2.029811017122146</v>
          </cell>
          <cell r="AQ50">
            <v>2.029811017122146</v>
          </cell>
          <cell r="AR50">
            <v>2.029811017122146</v>
          </cell>
          <cell r="AS50">
            <v>-10.4924068112112</v>
          </cell>
          <cell r="AT50">
            <v>-10.4924068112112</v>
          </cell>
          <cell r="AU50">
            <v>-10.4924068112112</v>
          </cell>
          <cell r="AV50">
            <v>-10.4924068112112</v>
          </cell>
          <cell r="AW50">
            <v>-92.257289721211222</v>
          </cell>
          <cell r="AX50">
            <v>-119.93661074121123</v>
          </cell>
          <cell r="AY50">
            <v>-247.55728040620085</v>
          </cell>
          <cell r="BA50">
            <v>52.589351117033317</v>
          </cell>
          <cell r="BB50">
            <v>85.333052606124241</v>
          </cell>
          <cell r="BC50">
            <v>100.01596413812425</v>
          </cell>
          <cell r="BD50">
            <v>75.049075367544532</v>
          </cell>
          <cell r="BE50">
            <v>58.750332745044524</v>
          </cell>
          <cell r="BF50">
            <v>74.872482717346244</v>
          </cell>
          <cell r="BG50">
            <v>21.651969094774174</v>
          </cell>
          <cell r="BH50">
            <v>35.910053358774171</v>
          </cell>
          <cell r="BI50">
            <v>22.29271504596781</v>
          </cell>
          <cell r="BJ50">
            <v>-69.920067388873477</v>
          </cell>
          <cell r="BK50">
            <v>-162.10735183302336</v>
          </cell>
          <cell r="BL50">
            <v>-797.63119664903138</v>
          </cell>
          <cell r="BM50">
            <v>-503.19361968019484</v>
          </cell>
        </row>
        <row r="51">
          <cell r="A51" t="str">
            <v xml:space="preserve">  Proposed Projects</v>
          </cell>
          <cell r="B51">
            <v>0</v>
          </cell>
          <cell r="C51">
            <v>237.16442535031484</v>
          </cell>
          <cell r="D51">
            <v>1318.0566082031178</v>
          </cell>
          <cell r="E51">
            <v>2885.3230482062208</v>
          </cell>
          <cell r="F51">
            <v>4821.1958949460723</v>
          </cell>
          <cell r="G51">
            <v>7148.1549795565516</v>
          </cell>
          <cell r="H51">
            <v>9873.641856981958</v>
          </cell>
          <cell r="I51">
            <v>16142.781024585951</v>
          </cell>
          <cell r="J51">
            <v>33186.034463328353</v>
          </cell>
          <cell r="K51">
            <v>54401.442224055878</v>
          </cell>
          <cell r="L51">
            <v>61821.990861490594</v>
          </cell>
          <cell r="AL51" t="str">
            <v xml:space="preserve">  Proposed Projects</v>
          </cell>
          <cell r="AM51">
            <v>0</v>
          </cell>
          <cell r="AN51">
            <v>0</v>
          </cell>
          <cell r="AO51">
            <v>0</v>
          </cell>
          <cell r="AP51">
            <v>0</v>
          </cell>
          <cell r="AQ51">
            <v>0</v>
          </cell>
          <cell r="AR51">
            <v>0</v>
          </cell>
          <cell r="AS51">
            <v>0</v>
          </cell>
          <cell r="AT51">
            <v>0</v>
          </cell>
          <cell r="AU51">
            <v>0</v>
          </cell>
          <cell r="AV51">
            <v>0</v>
          </cell>
          <cell r="AW51">
            <v>0</v>
          </cell>
          <cell r="AX51">
            <v>0</v>
          </cell>
          <cell r="AY51">
            <v>0</v>
          </cell>
          <cell r="BA51">
            <v>0</v>
          </cell>
          <cell r="BB51">
            <v>0</v>
          </cell>
          <cell r="BC51">
            <v>0</v>
          </cell>
          <cell r="BD51">
            <v>0</v>
          </cell>
          <cell r="BE51">
            <v>0</v>
          </cell>
          <cell r="BF51">
            <v>0</v>
          </cell>
          <cell r="BG51">
            <v>39.527404225052479</v>
          </cell>
          <cell r="BH51">
            <v>39.527404225052479</v>
          </cell>
          <cell r="BI51">
            <v>39.527404225052479</v>
          </cell>
          <cell r="BJ51">
            <v>39.527404225052479</v>
          </cell>
          <cell r="BK51">
            <v>39.527404225052479</v>
          </cell>
          <cell r="BL51">
            <v>39.527404225052479</v>
          </cell>
          <cell r="BM51">
            <v>237.16442535031484</v>
          </cell>
        </row>
        <row r="52">
          <cell r="A52" t="str">
            <v xml:space="preserve">  Gain on Syndication </v>
          </cell>
          <cell r="B52">
            <v>0</v>
          </cell>
          <cell r="C52">
            <v>21343.256000000001</v>
          </cell>
          <cell r="D52">
            <v>18083</v>
          </cell>
          <cell r="E52">
            <v>17000</v>
          </cell>
          <cell r="F52">
            <v>21250</v>
          </cell>
          <cell r="G52">
            <v>25500</v>
          </cell>
          <cell r="H52">
            <v>29750</v>
          </cell>
          <cell r="I52">
            <v>0</v>
          </cell>
          <cell r="J52">
            <v>0</v>
          </cell>
          <cell r="K52">
            <v>0</v>
          </cell>
          <cell r="L52">
            <v>0</v>
          </cell>
          <cell r="AL52" t="str">
            <v xml:space="preserve">  New Syndication Fees</v>
          </cell>
          <cell r="AM52">
            <v>0</v>
          </cell>
          <cell r="AN52">
            <v>0</v>
          </cell>
          <cell r="AO52">
            <v>0</v>
          </cell>
          <cell r="AP52">
            <v>0</v>
          </cell>
          <cell r="AQ52">
            <v>0</v>
          </cell>
          <cell r="AR52">
            <v>0</v>
          </cell>
          <cell r="AS52">
            <v>0</v>
          </cell>
          <cell r="AT52">
            <v>0</v>
          </cell>
          <cell r="AU52">
            <v>0</v>
          </cell>
          <cell r="AV52">
            <v>0</v>
          </cell>
          <cell r="AW52">
            <v>0</v>
          </cell>
          <cell r="AX52">
            <v>0</v>
          </cell>
          <cell r="AY52">
            <v>0</v>
          </cell>
          <cell r="BA52">
            <v>0</v>
          </cell>
          <cell r="BB52">
            <v>0</v>
          </cell>
          <cell r="BC52">
            <v>8239.41</v>
          </cell>
          <cell r="BD52">
            <v>0</v>
          </cell>
          <cell r="BE52">
            <v>0</v>
          </cell>
          <cell r="BF52">
            <v>3979.018</v>
          </cell>
          <cell r="BG52">
            <v>0</v>
          </cell>
          <cell r="BH52">
            <v>0</v>
          </cell>
          <cell r="BI52">
            <v>4611.7640000000001</v>
          </cell>
          <cell r="BJ52">
            <v>0</v>
          </cell>
          <cell r="BK52">
            <v>0</v>
          </cell>
          <cell r="BL52">
            <v>4513.0640000000003</v>
          </cell>
          <cell r="BM52">
            <v>21343.256000000001</v>
          </cell>
        </row>
        <row r="53">
          <cell r="A53" t="str">
            <v xml:space="preserve">    Total Affordable Housing</v>
          </cell>
          <cell r="B53">
            <v>42489.279821645199</v>
          </cell>
          <cell r="C53">
            <v>69619.89850366622</v>
          </cell>
          <cell r="D53">
            <v>53763.435786923794</v>
          </cell>
          <cell r="E53">
            <v>60107.081594865878</v>
          </cell>
          <cell r="F53">
            <v>64594.191026613749</v>
          </cell>
          <cell r="G53">
            <v>64472.900979999926</v>
          </cell>
          <cell r="H53">
            <v>67046.19566413101</v>
          </cell>
          <cell r="I53">
            <v>36537.706456980042</v>
          </cell>
          <cell r="J53">
            <v>51668.428416158888</v>
          </cell>
          <cell r="K53">
            <v>71288.155316656805</v>
          </cell>
          <cell r="L53">
            <v>73482.908650735961</v>
          </cell>
          <cell r="AL53" t="str">
            <v xml:space="preserve">    Total Affordable Housing</v>
          </cell>
          <cell r="AM53">
            <v>2163.3862710116478</v>
          </cell>
          <cell r="AN53">
            <v>3296.7324141145514</v>
          </cell>
          <cell r="AO53">
            <v>2479.43100076273</v>
          </cell>
          <cell r="AP53">
            <v>2670.9089454017308</v>
          </cell>
          <cell r="AQ53">
            <v>2977.9089454017308</v>
          </cell>
          <cell r="AR53">
            <v>2716.1426506071271</v>
          </cell>
          <cell r="AS53">
            <v>3242.3151639444472</v>
          </cell>
          <cell r="AT53">
            <v>3201.2540061022478</v>
          </cell>
          <cell r="AU53">
            <v>2956.6872278572478</v>
          </cell>
          <cell r="AV53">
            <v>3797.4959376672473</v>
          </cell>
          <cell r="AW53">
            <v>4243.8561444772467</v>
          </cell>
          <cell r="AX53">
            <v>8743.1611142972451</v>
          </cell>
          <cell r="AY53">
            <v>42489.279821645207</v>
          </cell>
          <cell r="BA53">
            <v>3105.6449100003802</v>
          </cell>
          <cell r="BB53">
            <v>3513.3886114894708</v>
          </cell>
          <cell r="BC53">
            <v>11637.48152302147</v>
          </cell>
          <cell r="BD53">
            <v>3018.9243962808491</v>
          </cell>
          <cell r="BE53">
            <v>4970.6641210516846</v>
          </cell>
          <cell r="BF53">
            <v>6884.295613021075</v>
          </cell>
          <cell r="BG53">
            <v>12738.314503623556</v>
          </cell>
          <cell r="BH53">
            <v>2786.572587887556</v>
          </cell>
          <cell r="BI53">
            <v>7289.7192495747495</v>
          </cell>
          <cell r="BJ53">
            <v>2692.7424671399081</v>
          </cell>
          <cell r="BK53">
            <v>2677.0551826957585</v>
          </cell>
          <cell r="BL53">
            <v>8305.0953378797512</v>
          </cell>
          <cell r="BM53">
            <v>69619.898503666205</v>
          </cell>
        </row>
        <row r="54">
          <cell r="A54" t="str">
            <v>Leveraged Leases:</v>
          </cell>
          <cell r="AL54" t="str">
            <v>Leveraged Leases:</v>
          </cell>
        </row>
        <row r="55">
          <cell r="A55" t="str">
            <v xml:space="preserve">  Current Projects</v>
          </cell>
          <cell r="B55">
            <v>113387.94710016002</v>
          </cell>
          <cell r="C55">
            <v>125809.48071350003</v>
          </cell>
          <cell r="D55">
            <v>89754.196500913909</v>
          </cell>
          <cell r="E55">
            <v>50259.889989949632</v>
          </cell>
          <cell r="F55">
            <v>22237.397135529623</v>
          </cell>
          <cell r="G55">
            <v>9197.0353850096217</v>
          </cell>
          <cell r="H55">
            <v>7797.0534674096216</v>
          </cell>
          <cell r="I55">
            <v>7087.9860725296203</v>
          </cell>
          <cell r="J55">
            <v>7214.4733660496204</v>
          </cell>
          <cell r="K55">
            <v>6967.7200481496202</v>
          </cell>
          <cell r="L55">
            <v>7224.4562093496224</v>
          </cell>
          <cell r="AL55" t="str">
            <v xml:space="preserve">  Current Projects</v>
          </cell>
          <cell r="AM55">
            <v>4342.375041133334</v>
          </cell>
          <cell r="AN55">
            <v>4550.3458940733344</v>
          </cell>
          <cell r="AO55">
            <v>9508.6401491733322</v>
          </cell>
          <cell r="AP55">
            <v>10004.691789413333</v>
          </cell>
          <cell r="AQ55">
            <v>9826.4168140333368</v>
          </cell>
          <cell r="AR55">
            <v>9738.8315592333329</v>
          </cell>
          <cell r="AS55">
            <v>10112.368679333335</v>
          </cell>
          <cell r="AT55">
            <v>12048.233251373331</v>
          </cell>
          <cell r="AU55">
            <v>11571.034796213335</v>
          </cell>
          <cell r="AV55">
            <v>10957.781386853336</v>
          </cell>
          <cell r="AW55">
            <v>11213.080904753335</v>
          </cell>
          <cell r="AX55">
            <v>9514.1468345733338</v>
          </cell>
          <cell r="AY55">
            <v>113387.94710016002</v>
          </cell>
          <cell r="BA55">
            <v>11175.116913340002</v>
          </cell>
          <cell r="BB55">
            <v>11366.809443640002</v>
          </cell>
          <cell r="BC55">
            <v>11119.977652560003</v>
          </cell>
          <cell r="BD55">
            <v>11328.22358136</v>
          </cell>
          <cell r="BE55">
            <v>10800.527455020003</v>
          </cell>
          <cell r="BF55">
            <v>10296.901807120003</v>
          </cell>
          <cell r="BG55">
            <v>10179.52580354</v>
          </cell>
          <cell r="BH55">
            <v>10345.38393826</v>
          </cell>
          <cell r="BI55">
            <v>9849.2825273800026</v>
          </cell>
          <cell r="BJ55">
            <v>9308.2357513800016</v>
          </cell>
          <cell r="BK55">
            <v>9438.8775816400012</v>
          </cell>
          <cell r="BL55">
            <v>10600.618258260001</v>
          </cell>
          <cell r="BM55">
            <v>125809.48071350002</v>
          </cell>
        </row>
        <row r="56">
          <cell r="A56" t="str">
            <v xml:space="preserve">  Proposed Projects (Swiss Com-Pickle)</v>
          </cell>
          <cell r="B56">
            <v>0</v>
          </cell>
          <cell r="C56">
            <v>5181.2645664000001</v>
          </cell>
          <cell r="D56">
            <v>48731</v>
          </cell>
          <cell r="E56">
            <v>39151.114659800005</v>
          </cell>
          <cell r="F56">
            <v>55122.183027600011</v>
          </cell>
          <cell r="G56">
            <v>81612.008183600003</v>
          </cell>
          <cell r="H56">
            <v>85461.961244400009</v>
          </cell>
          <cell r="I56">
            <v>99489.628771000018</v>
          </cell>
          <cell r="J56">
            <v>112482.85774180002</v>
          </cell>
          <cell r="K56">
            <v>124197.07134640003</v>
          </cell>
          <cell r="L56">
            <v>134350.26794800002</v>
          </cell>
          <cell r="AL56" t="str">
            <v xml:space="preserve">  Proposed Projects</v>
          </cell>
          <cell r="AM56">
            <v>0</v>
          </cell>
          <cell r="AN56">
            <v>0</v>
          </cell>
          <cell r="AO56">
            <v>0</v>
          </cell>
          <cell r="AP56">
            <v>0</v>
          </cell>
          <cell r="AQ56">
            <v>0</v>
          </cell>
          <cell r="AR56">
            <v>0</v>
          </cell>
          <cell r="AS56">
            <v>0</v>
          </cell>
          <cell r="AT56">
            <v>0</v>
          </cell>
          <cell r="AU56">
            <v>0</v>
          </cell>
          <cell r="AV56">
            <v>0</v>
          </cell>
          <cell r="AW56">
            <v>0</v>
          </cell>
          <cell r="AX56">
            <v>0</v>
          </cell>
          <cell r="AY56">
            <v>0</v>
          </cell>
          <cell r="BA56">
            <v>0</v>
          </cell>
          <cell r="BB56">
            <v>0</v>
          </cell>
          <cell r="BC56">
            <v>0</v>
          </cell>
          <cell r="BD56">
            <v>0</v>
          </cell>
          <cell r="BE56">
            <v>0</v>
          </cell>
          <cell r="BF56">
            <v>0</v>
          </cell>
          <cell r="BG56">
            <v>0</v>
          </cell>
          <cell r="BH56">
            <v>0</v>
          </cell>
          <cell r="BI56">
            <v>0</v>
          </cell>
          <cell r="BJ56">
            <v>1727.0881888000001</v>
          </cell>
          <cell r="BK56">
            <v>1727.0881888000001</v>
          </cell>
          <cell r="BL56">
            <v>1727.0881888000001</v>
          </cell>
          <cell r="BM56">
            <v>5181.2645664000001</v>
          </cell>
        </row>
        <row r="57">
          <cell r="A57" t="str">
            <v xml:space="preserve">    Total Leveraged Leases</v>
          </cell>
          <cell r="B57">
            <v>113387.94710016002</v>
          </cell>
          <cell r="C57">
            <v>130990.74527990003</v>
          </cell>
          <cell r="D57">
            <v>138485.19650091391</v>
          </cell>
          <cell r="E57">
            <v>89411.004649749637</v>
          </cell>
          <cell r="F57">
            <v>77359.580163129634</v>
          </cell>
          <cell r="G57">
            <v>90809.043568609632</v>
          </cell>
          <cell r="H57">
            <v>93259.014711809636</v>
          </cell>
          <cell r="I57">
            <v>106577.61484352963</v>
          </cell>
          <cell r="J57">
            <v>119697.33110784963</v>
          </cell>
          <cell r="K57">
            <v>131164.79139454965</v>
          </cell>
          <cell r="L57">
            <v>141574.72415734964</v>
          </cell>
          <cell r="AL57" t="str">
            <v xml:space="preserve">    Total Leveraged Leases</v>
          </cell>
          <cell r="AM57">
            <v>4342.375041133334</v>
          </cell>
          <cell r="AN57">
            <v>4550.3458940733344</v>
          </cell>
          <cell r="AO57">
            <v>9508.6401491733322</v>
          </cell>
          <cell r="AP57">
            <v>10004.691789413333</v>
          </cell>
          <cell r="AQ57">
            <v>9826.4168140333368</v>
          </cell>
          <cell r="AR57">
            <v>9738.8315592333329</v>
          </cell>
          <cell r="AS57">
            <v>10112.368679333335</v>
          </cell>
          <cell r="AT57">
            <v>12048.233251373331</v>
          </cell>
          <cell r="AU57">
            <v>11571.034796213335</v>
          </cell>
          <cell r="AV57">
            <v>10957.781386853336</v>
          </cell>
          <cell r="AW57">
            <v>11213.080904753335</v>
          </cell>
          <cell r="AX57">
            <v>9514.1468345733338</v>
          </cell>
          <cell r="AY57">
            <v>113387.94710016002</v>
          </cell>
          <cell r="BA57">
            <v>11175.116913340002</v>
          </cell>
          <cell r="BB57">
            <v>11366.809443640002</v>
          </cell>
          <cell r="BC57">
            <v>11119.977652560003</v>
          </cell>
          <cell r="BD57">
            <v>11328.22358136</v>
          </cell>
          <cell r="BE57">
            <v>10800.527455020003</v>
          </cell>
          <cell r="BF57">
            <v>10296.901807120003</v>
          </cell>
          <cell r="BG57">
            <v>10179.52580354</v>
          </cell>
          <cell r="BH57">
            <v>10345.38393826</v>
          </cell>
          <cell r="BI57">
            <v>9849.2825273800026</v>
          </cell>
          <cell r="BJ57">
            <v>11035.323940180002</v>
          </cell>
          <cell r="BK57">
            <v>11165.965770440002</v>
          </cell>
          <cell r="BL57">
            <v>12327.706447060002</v>
          </cell>
          <cell r="BM57">
            <v>130990.74527990002</v>
          </cell>
        </row>
        <row r="58">
          <cell r="A58" t="str">
            <v>Energy Partnerships:</v>
          </cell>
          <cell r="AL58" t="str">
            <v>Energy Partnerships:</v>
          </cell>
        </row>
        <row r="59">
          <cell r="A59" t="str">
            <v xml:space="preserve">  Current Projects</v>
          </cell>
          <cell r="B59">
            <v>1425.2742255550002</v>
          </cell>
          <cell r="C59">
            <v>61.323630000000009</v>
          </cell>
          <cell r="D59">
            <v>130.94708000000003</v>
          </cell>
          <cell r="E59">
            <v>223.38332000000003</v>
          </cell>
          <cell r="F59">
            <v>301.00606000000005</v>
          </cell>
          <cell r="G59">
            <v>385.14674000000002</v>
          </cell>
          <cell r="H59">
            <v>475.21282000000008</v>
          </cell>
          <cell r="I59">
            <v>571.79684000000009</v>
          </cell>
          <cell r="J59">
            <v>682.0092800000001</v>
          </cell>
          <cell r="K59">
            <v>799.33220000000006</v>
          </cell>
          <cell r="L59">
            <v>926.13576000000012</v>
          </cell>
          <cell r="AL59" t="str">
            <v xml:space="preserve">  Current Projects</v>
          </cell>
          <cell r="AM59">
            <v>10.472</v>
          </cell>
          <cell r="AN59">
            <v>10.472</v>
          </cell>
          <cell r="AO59">
            <v>63.149061825000075</v>
          </cell>
          <cell r="AP59">
            <v>10.472</v>
          </cell>
          <cell r="AQ59">
            <v>10.472</v>
          </cell>
          <cell r="AR59">
            <v>265.64013822500004</v>
          </cell>
          <cell r="AS59">
            <v>10.472</v>
          </cell>
          <cell r="AT59">
            <v>10</v>
          </cell>
          <cell r="AU59">
            <v>29.167887280000031</v>
          </cell>
          <cell r="AV59">
            <v>10</v>
          </cell>
          <cell r="AW59">
            <v>10</v>
          </cell>
          <cell r="AX59">
            <v>984.95713822500011</v>
          </cell>
          <cell r="AY59">
            <v>1425.2742255550002</v>
          </cell>
          <cell r="BA59">
            <v>0</v>
          </cell>
          <cell r="BB59">
            <v>0</v>
          </cell>
          <cell r="BC59">
            <v>15.330907500000002</v>
          </cell>
          <cell r="BD59">
            <v>0</v>
          </cell>
          <cell r="BE59">
            <v>0</v>
          </cell>
          <cell r="BF59">
            <v>15.330907500000002</v>
          </cell>
          <cell r="BG59">
            <v>0</v>
          </cell>
          <cell r="BH59">
            <v>0</v>
          </cell>
          <cell r="BI59">
            <v>15.330907500000002</v>
          </cell>
          <cell r="BJ59">
            <v>0</v>
          </cell>
          <cell r="BK59">
            <v>0</v>
          </cell>
          <cell r="BL59">
            <v>15.330907500000002</v>
          </cell>
          <cell r="BM59">
            <v>61.323630000000009</v>
          </cell>
        </row>
        <row r="60">
          <cell r="A60" t="str">
            <v xml:space="preserve">  Proposed Projects</v>
          </cell>
          <cell r="B60">
            <v>0</v>
          </cell>
          <cell r="C60">
            <v>0</v>
          </cell>
          <cell r="D60">
            <v>0</v>
          </cell>
          <cell r="E60">
            <v>0</v>
          </cell>
          <cell r="F60">
            <v>0</v>
          </cell>
          <cell r="G60">
            <v>0</v>
          </cell>
          <cell r="H60">
            <v>0</v>
          </cell>
          <cell r="I60">
            <v>0</v>
          </cell>
          <cell r="J60">
            <v>0</v>
          </cell>
          <cell r="K60">
            <v>0</v>
          </cell>
          <cell r="L60">
            <v>0</v>
          </cell>
          <cell r="AL60" t="str">
            <v xml:space="preserve">  Proposed Projects</v>
          </cell>
          <cell r="AM60">
            <v>0</v>
          </cell>
          <cell r="AN60">
            <v>0</v>
          </cell>
          <cell r="AO60">
            <v>0</v>
          </cell>
          <cell r="AP60">
            <v>0</v>
          </cell>
          <cell r="AQ60">
            <v>0</v>
          </cell>
          <cell r="AR60">
            <v>0</v>
          </cell>
          <cell r="AS60">
            <v>0</v>
          </cell>
          <cell r="AT60">
            <v>0</v>
          </cell>
          <cell r="AU60">
            <v>0</v>
          </cell>
          <cell r="AV60">
            <v>0</v>
          </cell>
          <cell r="AW60">
            <v>0</v>
          </cell>
          <cell r="AX60">
            <v>0</v>
          </cell>
          <cell r="AY60">
            <v>0</v>
          </cell>
          <cell r="BA60">
            <v>0</v>
          </cell>
          <cell r="BB60">
            <v>0</v>
          </cell>
          <cell r="BC60">
            <v>0</v>
          </cell>
          <cell r="BD60">
            <v>0</v>
          </cell>
          <cell r="BE60">
            <v>0</v>
          </cell>
          <cell r="BF60">
            <v>0</v>
          </cell>
          <cell r="BG60">
            <v>0</v>
          </cell>
          <cell r="BH60">
            <v>0</v>
          </cell>
          <cell r="BI60">
            <v>0</v>
          </cell>
          <cell r="BJ60">
            <v>0</v>
          </cell>
          <cell r="BK60">
            <v>0</v>
          </cell>
          <cell r="BL60">
            <v>0</v>
          </cell>
          <cell r="BM60">
            <v>0</v>
          </cell>
        </row>
        <row r="61">
          <cell r="A61" t="str">
            <v xml:space="preserve">     Total Energy Partnerships</v>
          </cell>
          <cell r="B61">
            <v>1425.2742255550002</v>
          </cell>
          <cell r="C61">
            <v>61.323630000000009</v>
          </cell>
          <cell r="D61">
            <v>130.94708000000003</v>
          </cell>
          <cell r="E61">
            <v>223.38332000000003</v>
          </cell>
          <cell r="F61">
            <v>301.00606000000005</v>
          </cell>
          <cell r="G61">
            <v>385.14674000000002</v>
          </cell>
          <cell r="H61">
            <v>475.21282000000008</v>
          </cell>
          <cell r="I61">
            <v>571.79684000000009</v>
          </cell>
          <cell r="J61">
            <v>682.0092800000001</v>
          </cell>
          <cell r="K61">
            <v>799.33220000000006</v>
          </cell>
          <cell r="L61">
            <v>926.13576000000012</v>
          </cell>
          <cell r="AL61" t="str">
            <v xml:space="preserve">     Total Energy Partnerships</v>
          </cell>
          <cell r="AM61">
            <v>10.472</v>
          </cell>
          <cell r="AN61">
            <v>10.472</v>
          </cell>
          <cell r="AO61">
            <v>63.149061825000075</v>
          </cell>
          <cell r="AP61">
            <v>10.472</v>
          </cell>
          <cell r="AQ61">
            <v>10.472</v>
          </cell>
          <cell r="AR61">
            <v>265.64013822500004</v>
          </cell>
          <cell r="AS61">
            <v>10.472</v>
          </cell>
          <cell r="AT61">
            <v>10</v>
          </cell>
          <cell r="AU61">
            <v>29.167887280000031</v>
          </cell>
          <cell r="AV61">
            <v>10</v>
          </cell>
          <cell r="AW61">
            <v>10</v>
          </cell>
          <cell r="AX61">
            <v>984.95713822500011</v>
          </cell>
          <cell r="AY61">
            <v>1425.2742255550002</v>
          </cell>
          <cell r="BA61">
            <v>0</v>
          </cell>
          <cell r="BB61">
            <v>0</v>
          </cell>
          <cell r="BC61">
            <v>15.330907500000002</v>
          </cell>
          <cell r="BD61">
            <v>0</v>
          </cell>
          <cell r="BE61">
            <v>0</v>
          </cell>
          <cell r="BF61">
            <v>15.330907500000002</v>
          </cell>
          <cell r="BG61">
            <v>0</v>
          </cell>
          <cell r="BH61">
            <v>0</v>
          </cell>
          <cell r="BI61">
            <v>15.330907500000002</v>
          </cell>
          <cell r="BJ61">
            <v>0</v>
          </cell>
          <cell r="BK61">
            <v>0</v>
          </cell>
          <cell r="BL61">
            <v>15.330907500000002</v>
          </cell>
          <cell r="BM61">
            <v>61.323630000000009</v>
          </cell>
        </row>
        <row r="62">
          <cell r="A62" t="str">
            <v>Wind Projects:</v>
          </cell>
          <cell r="AL62" t="str">
            <v>Vendor Financing:</v>
          </cell>
        </row>
        <row r="63">
          <cell r="A63" t="str">
            <v xml:space="preserve">  Current Projects</v>
          </cell>
          <cell r="B63">
            <v>0</v>
          </cell>
          <cell r="C63">
            <v>2737.5440849999986</v>
          </cell>
          <cell r="D63">
            <v>9327.116427500001</v>
          </cell>
          <cell r="E63">
            <v>9887.152700303066</v>
          </cell>
          <cell r="F63">
            <v>10581.881463450703</v>
          </cell>
          <cell r="G63">
            <v>11120.398451350051</v>
          </cell>
          <cell r="H63">
            <v>10814.424367737787</v>
          </cell>
          <cell r="I63">
            <v>10048.896858989798</v>
          </cell>
          <cell r="J63">
            <v>10183.575318699324</v>
          </cell>
          <cell r="K63">
            <v>11074.012156020104</v>
          </cell>
          <cell r="L63">
            <v>11502.691204108074</v>
          </cell>
          <cell r="AL63" t="str">
            <v xml:space="preserve">  Current Projects</v>
          </cell>
        </row>
        <row r="64">
          <cell r="A64" t="str">
            <v xml:space="preserve">  Proposed Projects</v>
          </cell>
          <cell r="B64">
            <v>0</v>
          </cell>
          <cell r="C64">
            <v>0</v>
          </cell>
          <cell r="D64">
            <v>0</v>
          </cell>
          <cell r="E64">
            <v>0</v>
          </cell>
          <cell r="F64">
            <v>0</v>
          </cell>
          <cell r="G64">
            <v>0</v>
          </cell>
          <cell r="H64">
            <v>0</v>
          </cell>
          <cell r="I64">
            <v>0</v>
          </cell>
          <cell r="J64">
            <v>0</v>
          </cell>
          <cell r="K64">
            <v>0</v>
          </cell>
          <cell r="L64">
            <v>0</v>
          </cell>
          <cell r="AL64" t="str">
            <v xml:space="preserve">  Proposed Projects</v>
          </cell>
        </row>
        <row r="65">
          <cell r="A65" t="str">
            <v xml:space="preserve">     Total Wind Projects</v>
          </cell>
          <cell r="B65">
            <v>0</v>
          </cell>
          <cell r="C65">
            <v>2737.5440849999986</v>
          </cell>
          <cell r="D65">
            <v>9327.116427500001</v>
          </cell>
          <cell r="E65">
            <v>9887.152700303066</v>
          </cell>
          <cell r="F65">
            <v>10581.881463450703</v>
          </cell>
          <cell r="G65">
            <v>11120.398451350051</v>
          </cell>
          <cell r="H65">
            <v>10814.424367737787</v>
          </cell>
          <cell r="I65">
            <v>10048.896858989798</v>
          </cell>
          <cell r="J65">
            <v>10183.575318699324</v>
          </cell>
          <cell r="K65">
            <v>11074.012156020104</v>
          </cell>
          <cell r="L65">
            <v>11502.691204108074</v>
          </cell>
          <cell r="AL65" t="str">
            <v xml:space="preserve">     Total Vendor Financing Projects</v>
          </cell>
          <cell r="AM65">
            <v>0</v>
          </cell>
          <cell r="AN65">
            <v>0</v>
          </cell>
          <cell r="AO65">
            <v>0</v>
          </cell>
          <cell r="AP65">
            <v>0</v>
          </cell>
          <cell r="AQ65">
            <v>0</v>
          </cell>
          <cell r="AR65">
            <v>0</v>
          </cell>
          <cell r="AS65">
            <v>0</v>
          </cell>
          <cell r="AT65">
            <v>0</v>
          </cell>
          <cell r="AU65">
            <v>0</v>
          </cell>
          <cell r="AV65">
            <v>0</v>
          </cell>
          <cell r="AW65">
            <v>0</v>
          </cell>
          <cell r="AX65">
            <v>0</v>
          </cell>
          <cell r="AY65">
            <v>0</v>
          </cell>
          <cell r="BA65">
            <v>0</v>
          </cell>
          <cell r="BB65">
            <v>0</v>
          </cell>
          <cell r="BC65">
            <v>0</v>
          </cell>
          <cell r="BD65">
            <v>0</v>
          </cell>
          <cell r="BE65">
            <v>0</v>
          </cell>
          <cell r="BF65">
            <v>0</v>
          </cell>
          <cell r="BG65">
            <v>0</v>
          </cell>
          <cell r="BH65">
            <v>0</v>
          </cell>
          <cell r="BI65">
            <v>0</v>
          </cell>
          <cell r="BJ65">
            <v>0</v>
          </cell>
          <cell r="BK65">
            <v>0</v>
          </cell>
          <cell r="BL65">
            <v>0</v>
          </cell>
          <cell r="BM65">
            <v>0</v>
          </cell>
        </row>
        <row r="66">
          <cell r="A66" t="str">
            <v>Electric Vehicle Financing Income:</v>
          </cell>
          <cell r="AL66" t="str">
            <v>Electric Vehicle Financing Income:</v>
          </cell>
        </row>
        <row r="67">
          <cell r="A67" t="str">
            <v xml:space="preserve">  Current Projects</v>
          </cell>
          <cell r="B67">
            <v>0</v>
          </cell>
          <cell r="C67">
            <v>0</v>
          </cell>
          <cell r="D67">
            <v>0</v>
          </cell>
          <cell r="E67">
            <v>0</v>
          </cell>
          <cell r="F67">
            <v>0</v>
          </cell>
          <cell r="G67">
            <v>0</v>
          </cell>
          <cell r="H67">
            <v>0</v>
          </cell>
          <cell r="I67">
            <v>0</v>
          </cell>
          <cell r="J67">
            <v>0</v>
          </cell>
          <cell r="K67">
            <v>0</v>
          </cell>
          <cell r="L67">
            <v>0</v>
          </cell>
          <cell r="AL67" t="str">
            <v xml:space="preserve">  Current Projects</v>
          </cell>
        </row>
        <row r="68">
          <cell r="A68" t="str">
            <v xml:space="preserve">  Proposed Projects</v>
          </cell>
          <cell r="B68">
            <v>0</v>
          </cell>
          <cell r="C68">
            <v>0</v>
          </cell>
          <cell r="D68">
            <v>0</v>
          </cell>
          <cell r="E68">
            <v>0</v>
          </cell>
          <cell r="F68">
            <v>0</v>
          </cell>
          <cell r="G68">
            <v>0</v>
          </cell>
          <cell r="H68">
            <v>0</v>
          </cell>
          <cell r="I68">
            <v>0</v>
          </cell>
          <cell r="J68">
            <v>0</v>
          </cell>
          <cell r="K68">
            <v>0</v>
          </cell>
          <cell r="L68">
            <v>0</v>
          </cell>
          <cell r="AL68" t="str">
            <v xml:space="preserve">  Proposed Projects</v>
          </cell>
        </row>
        <row r="69">
          <cell r="A69" t="str">
            <v xml:space="preserve">     Total EVF Projects</v>
          </cell>
          <cell r="B69">
            <v>0</v>
          </cell>
          <cell r="C69">
            <v>0</v>
          </cell>
          <cell r="D69">
            <v>0</v>
          </cell>
          <cell r="E69">
            <v>0</v>
          </cell>
          <cell r="F69">
            <v>0</v>
          </cell>
          <cell r="G69">
            <v>0</v>
          </cell>
          <cell r="H69">
            <v>0</v>
          </cell>
          <cell r="I69">
            <v>0</v>
          </cell>
          <cell r="J69">
            <v>0</v>
          </cell>
          <cell r="K69">
            <v>0</v>
          </cell>
          <cell r="L69">
            <v>0</v>
          </cell>
          <cell r="AL69" t="str">
            <v xml:space="preserve">     Total EVF Projects</v>
          </cell>
        </row>
        <row r="70">
          <cell r="A70" t="str">
            <v>Infrastructure Investments:</v>
          </cell>
          <cell r="AL70" t="str">
            <v>Infrastructure Investments:</v>
          </cell>
        </row>
        <row r="71">
          <cell r="A71" t="str">
            <v xml:space="preserve">  Current Projects</v>
          </cell>
          <cell r="B71">
            <v>-592.63659654609171</v>
          </cell>
          <cell r="C71">
            <v>1151.8408068451749</v>
          </cell>
          <cell r="D71">
            <v>1379.2473915046501</v>
          </cell>
          <cell r="E71">
            <v>4193.347920618191</v>
          </cell>
          <cell r="F71">
            <v>9258.6947057632569</v>
          </cell>
          <cell r="G71">
            <v>27523.872061806742</v>
          </cell>
          <cell r="H71">
            <v>25055.911482753148</v>
          </cell>
          <cell r="I71">
            <v>10266.24295099912</v>
          </cell>
          <cell r="J71">
            <v>80193.792837206405</v>
          </cell>
          <cell r="K71">
            <v>73665.258256000016</v>
          </cell>
          <cell r="L71">
            <v>49514.288830999998</v>
          </cell>
          <cell r="AL71" t="str">
            <v xml:space="preserve">  Current Projects</v>
          </cell>
          <cell r="AM71">
            <v>206.60241666666667</v>
          </cell>
          <cell r="AN71">
            <v>-1</v>
          </cell>
          <cell r="AO71">
            <v>107.22041666666667</v>
          </cell>
          <cell r="AP71">
            <v>-28.779583333333335</v>
          </cell>
          <cell r="AQ71">
            <v>48.936109166666668</v>
          </cell>
          <cell r="AR71">
            <v>-9.1824217941333472</v>
          </cell>
          <cell r="AS71">
            <v>0.52541666666661513</v>
          </cell>
          <cell r="AT71">
            <v>337.22041666666667</v>
          </cell>
          <cell r="AU71">
            <v>-2.7795833333333335</v>
          </cell>
          <cell r="AV71">
            <v>-2.7795833333333335</v>
          </cell>
          <cell r="AW71">
            <v>-2.7795833333333335</v>
          </cell>
          <cell r="AX71">
            <v>-1245.8406172519583</v>
          </cell>
          <cell r="AY71">
            <v>-592.63659654609171</v>
          </cell>
          <cell r="BA71">
            <v>-2.7795833333333335</v>
          </cell>
          <cell r="BB71">
            <v>-2.7795833333333335</v>
          </cell>
          <cell r="BC71">
            <v>286.17281220666666</v>
          </cell>
          <cell r="BD71">
            <v>-2.7795833333333335</v>
          </cell>
          <cell r="BE71">
            <v>-2.7795833333333335</v>
          </cell>
          <cell r="BF71">
            <v>576.99041461946672</v>
          </cell>
          <cell r="BG71">
            <v>25.911941666666664</v>
          </cell>
          <cell r="BH71">
            <v>-2.7795833333333335</v>
          </cell>
          <cell r="BI71">
            <v>-2.7795833333333335</v>
          </cell>
          <cell r="BJ71">
            <v>10.697895666666668</v>
          </cell>
          <cell r="BK71">
            <v>-2.7795833333333335</v>
          </cell>
          <cell r="BL71">
            <v>271.5248260190416</v>
          </cell>
          <cell r="BM71">
            <v>1151.8408068451749</v>
          </cell>
        </row>
        <row r="72">
          <cell r="A72" t="str">
            <v xml:space="preserve">  Proposed Projects</v>
          </cell>
          <cell r="B72">
            <v>0</v>
          </cell>
          <cell r="C72">
            <v>24</v>
          </cell>
          <cell r="D72">
            <v>39964</v>
          </cell>
          <cell r="E72">
            <v>83755.247499999998</v>
          </cell>
          <cell r="F72">
            <v>112385.31125</v>
          </cell>
          <cell r="G72">
            <v>104039.82224800001</v>
          </cell>
          <cell r="H72">
            <v>126784.30243600001</v>
          </cell>
          <cell r="I72">
            <v>163312.66586100002</v>
          </cell>
          <cell r="J72">
            <v>-19000</v>
          </cell>
          <cell r="K72">
            <v>-172000</v>
          </cell>
          <cell r="L72">
            <v>-225000</v>
          </cell>
          <cell r="AL72" t="str">
            <v xml:space="preserve">  Proposed Projects</v>
          </cell>
          <cell r="AM72">
            <v>0</v>
          </cell>
          <cell r="AN72">
            <v>0</v>
          </cell>
          <cell r="AO72">
            <v>0</v>
          </cell>
          <cell r="AP72">
            <v>0</v>
          </cell>
          <cell r="AQ72">
            <v>0</v>
          </cell>
          <cell r="AR72">
            <v>0</v>
          </cell>
          <cell r="AS72">
            <v>0</v>
          </cell>
          <cell r="AT72">
            <v>0</v>
          </cell>
          <cell r="AU72">
            <v>0</v>
          </cell>
          <cell r="AV72">
            <v>0</v>
          </cell>
          <cell r="AW72">
            <v>0</v>
          </cell>
          <cell r="AX72">
            <v>0</v>
          </cell>
          <cell r="AY72">
            <v>0</v>
          </cell>
          <cell r="BA72">
            <v>1</v>
          </cell>
          <cell r="BB72">
            <v>-2</v>
          </cell>
          <cell r="BC72">
            <v>-50</v>
          </cell>
          <cell r="BD72">
            <v>17</v>
          </cell>
          <cell r="BE72">
            <v>-2</v>
          </cell>
          <cell r="BF72">
            <v>-703</v>
          </cell>
          <cell r="BG72">
            <v>0</v>
          </cell>
          <cell r="BH72">
            <v>0</v>
          </cell>
          <cell r="BI72">
            <v>0</v>
          </cell>
          <cell r="BJ72">
            <v>0</v>
          </cell>
          <cell r="BK72">
            <v>0</v>
          </cell>
          <cell r="BL72">
            <v>763</v>
          </cell>
          <cell r="BM72">
            <v>24</v>
          </cell>
        </row>
        <row r="73">
          <cell r="A73" t="str">
            <v xml:space="preserve">     Total Infrastructure Projects</v>
          </cell>
          <cell r="B73">
            <v>-592.63659654609171</v>
          </cell>
          <cell r="C73">
            <v>1175.8408068451749</v>
          </cell>
          <cell r="D73">
            <v>41343.24739150465</v>
          </cell>
          <cell r="E73">
            <v>87948.595420618192</v>
          </cell>
          <cell r="F73">
            <v>121644.00595576325</v>
          </cell>
          <cell r="G73">
            <v>131563.69430980674</v>
          </cell>
          <cell r="H73">
            <v>151840.21391875317</v>
          </cell>
          <cell r="I73">
            <v>173578.90881199914</v>
          </cell>
          <cell r="J73">
            <v>61193.792837206405</v>
          </cell>
          <cell r="K73">
            <v>-98334.741743999984</v>
          </cell>
          <cell r="L73">
            <v>-175485.71116900002</v>
          </cell>
          <cell r="AL73" t="str">
            <v xml:space="preserve">     Total Infrastructure Projects</v>
          </cell>
          <cell r="AM73">
            <v>206.60241666666667</v>
          </cell>
          <cell r="AN73">
            <v>-1</v>
          </cell>
          <cell r="AO73">
            <v>107.22041666666667</v>
          </cell>
          <cell r="AP73">
            <v>-28.779583333333335</v>
          </cell>
          <cell r="AQ73">
            <v>48.936109166666668</v>
          </cell>
          <cell r="AR73">
            <v>-9.1824217941333472</v>
          </cell>
          <cell r="AS73">
            <v>0.52541666666661513</v>
          </cell>
          <cell r="AT73">
            <v>337.22041666666667</v>
          </cell>
          <cell r="AU73">
            <v>-2.7795833333333335</v>
          </cell>
          <cell r="AV73">
            <v>-2.7795833333333335</v>
          </cell>
          <cell r="AW73">
            <v>-2.7795833333333335</v>
          </cell>
          <cell r="AX73">
            <v>-1245.8406172519583</v>
          </cell>
          <cell r="AY73">
            <v>-592.63659654609171</v>
          </cell>
          <cell r="BA73">
            <v>-1.7795833333333335</v>
          </cell>
          <cell r="BB73">
            <v>-4.7795833333333331</v>
          </cell>
          <cell r="BC73">
            <v>236.17281220666666</v>
          </cell>
          <cell r="BD73">
            <v>14.220416666666667</v>
          </cell>
          <cell r="BE73">
            <v>-4.7795833333333331</v>
          </cell>
          <cell r="BF73">
            <v>-126.00958538053328</v>
          </cell>
          <cell r="BG73">
            <v>25.911941666666664</v>
          </cell>
          <cell r="BH73">
            <v>-2.7795833333333335</v>
          </cell>
          <cell r="BI73">
            <v>-2.7795833333333335</v>
          </cell>
          <cell r="BJ73">
            <v>10.697895666666668</v>
          </cell>
          <cell r="BK73">
            <v>-2.7795833333333335</v>
          </cell>
          <cell r="BL73">
            <v>1034.5248260190415</v>
          </cell>
          <cell r="BM73">
            <v>1175.8408068451749</v>
          </cell>
        </row>
        <row r="74">
          <cell r="A74" t="str">
            <v>Other Income</v>
          </cell>
          <cell r="B74">
            <v>579.79999999999995</v>
          </cell>
          <cell r="C74">
            <v>623</v>
          </cell>
          <cell r="D74">
            <v>0</v>
          </cell>
          <cell r="E74">
            <v>0</v>
          </cell>
          <cell r="F74">
            <v>0</v>
          </cell>
          <cell r="G74">
            <v>0</v>
          </cell>
          <cell r="H74">
            <v>0</v>
          </cell>
          <cell r="I74">
            <v>0</v>
          </cell>
          <cell r="J74">
            <v>0</v>
          </cell>
          <cell r="K74">
            <v>0</v>
          </cell>
          <cell r="L74">
            <v>0</v>
          </cell>
          <cell r="AL74" t="str">
            <v xml:space="preserve">Other Income </v>
          </cell>
          <cell r="AM74">
            <v>2</v>
          </cell>
          <cell r="AN74">
            <v>1</v>
          </cell>
          <cell r="AO74">
            <v>163</v>
          </cell>
          <cell r="AP74">
            <v>0</v>
          </cell>
          <cell r="AQ74">
            <v>0</v>
          </cell>
          <cell r="AR74">
            <v>112</v>
          </cell>
          <cell r="AS74">
            <v>0</v>
          </cell>
          <cell r="AT74">
            <v>2</v>
          </cell>
          <cell r="AU74">
            <v>135</v>
          </cell>
          <cell r="AV74">
            <v>2.4</v>
          </cell>
          <cell r="AW74">
            <v>0</v>
          </cell>
          <cell r="AX74">
            <v>162.4</v>
          </cell>
          <cell r="AY74">
            <v>579.79999999999995</v>
          </cell>
          <cell r="BA74">
            <v>3</v>
          </cell>
          <cell r="BB74">
            <v>0</v>
          </cell>
          <cell r="BC74">
            <v>104</v>
          </cell>
          <cell r="BD74">
            <v>-32</v>
          </cell>
          <cell r="BE74">
            <v>0</v>
          </cell>
          <cell r="BF74">
            <v>330</v>
          </cell>
          <cell r="BG74">
            <v>0</v>
          </cell>
          <cell r="BH74">
            <v>0</v>
          </cell>
          <cell r="BI74">
            <v>98</v>
          </cell>
          <cell r="BJ74">
            <v>0</v>
          </cell>
          <cell r="BK74">
            <v>0</v>
          </cell>
          <cell r="BL74">
            <v>120</v>
          </cell>
          <cell r="BM74">
            <v>623</v>
          </cell>
        </row>
        <row r="75">
          <cell r="A75" t="str">
            <v xml:space="preserve">   TOTAL A/T INCOME</v>
          </cell>
          <cell r="B75">
            <v>157289.66455081411</v>
          </cell>
          <cell r="C75">
            <v>205208.35230541142</v>
          </cell>
          <cell r="D75">
            <v>243049.94318684237</v>
          </cell>
          <cell r="E75">
            <v>247577.21768553677</v>
          </cell>
          <cell r="F75">
            <v>274480.66466895735</v>
          </cell>
          <cell r="G75">
            <v>298351.18404976634</v>
          </cell>
          <cell r="H75">
            <v>323435.0614824316</v>
          </cell>
          <cell r="I75">
            <v>327314.92381149856</v>
          </cell>
          <cell r="J75">
            <v>243425.13695991423</v>
          </cell>
          <cell r="K75">
            <v>115991.54932322657</v>
          </cell>
          <cell r="L75">
            <v>52000.748603193642</v>
          </cell>
          <cell r="AL75" t="str">
            <v xml:space="preserve">   TOTAL A/T INCOME</v>
          </cell>
          <cell r="AM75">
            <v>6724.8357288116476</v>
          </cell>
          <cell r="AN75">
            <v>7857.5503081878851</v>
          </cell>
          <cell r="AO75">
            <v>12321.44062842773</v>
          </cell>
          <cell r="AP75">
            <v>12657.29315148173</v>
          </cell>
          <cell r="AQ75">
            <v>12863.733868601734</v>
          </cell>
          <cell r="AR75">
            <v>12823.431926271327</v>
          </cell>
          <cell r="AS75">
            <v>13365.681259944449</v>
          </cell>
          <cell r="AT75">
            <v>15598.707674142246</v>
          </cell>
          <cell r="AU75">
            <v>14689.11032801725</v>
          </cell>
          <cell r="AV75">
            <v>14764.897741187249</v>
          </cell>
          <cell r="AW75">
            <v>15464.157465897249</v>
          </cell>
          <cell r="AX75">
            <v>18158.824469843621</v>
          </cell>
          <cell r="AY75">
            <v>157289.66455081411</v>
          </cell>
          <cell r="BA75">
            <v>14281.982240007048</v>
          </cell>
          <cell r="BB75">
            <v>14875.41847179614</v>
          </cell>
          <cell r="BC75">
            <v>23112.962895288139</v>
          </cell>
          <cell r="BD75">
            <v>14329.368394307516</v>
          </cell>
          <cell r="BE75">
            <v>15766.411992738354</v>
          </cell>
          <cell r="BF75">
            <v>17400.518742260545</v>
          </cell>
          <cell r="BG75">
            <v>22943.75224883022</v>
          </cell>
          <cell r="BH75">
            <v>13129.176942814223</v>
          </cell>
          <cell r="BI75">
            <v>17249.553101121419</v>
          </cell>
          <cell r="BJ75">
            <v>13738.764302986576</v>
          </cell>
          <cell r="BK75">
            <v>13840.241369802427</v>
          </cell>
          <cell r="BL75">
            <v>21802.657518458793</v>
          </cell>
          <cell r="BM75">
            <v>202470.80822041139</v>
          </cell>
        </row>
        <row r="77">
          <cell r="A77" t="str">
            <v>Interest Income (After Tax)</v>
          </cell>
          <cell r="B77">
            <v>1352.5853079992871</v>
          </cell>
          <cell r="C77">
            <v>778.84089489298299</v>
          </cell>
          <cell r="D77">
            <v>175.12777361468545</v>
          </cell>
          <cell r="E77">
            <v>415</v>
          </cell>
          <cell r="F77">
            <v>415</v>
          </cell>
          <cell r="G77">
            <v>415</v>
          </cell>
          <cell r="H77">
            <v>415</v>
          </cell>
          <cell r="I77">
            <v>128.37995962844971</v>
          </cell>
          <cell r="J77">
            <v>-36.126982626501992</v>
          </cell>
          <cell r="K77">
            <v>-155.45721347860635</v>
          </cell>
          <cell r="L77">
            <v>-69.763080057593982</v>
          </cell>
          <cell r="AL77" t="str">
            <v>Interest Income (After Tax)</v>
          </cell>
          <cell r="AM77">
            <v>162.23982888028272</v>
          </cell>
          <cell r="AN77">
            <v>219.61418851882308</v>
          </cell>
          <cell r="AO77">
            <v>289.57303914047895</v>
          </cell>
          <cell r="AP77">
            <v>21.068596757913014</v>
          </cell>
          <cell r="AQ77">
            <v>20.421344073848473</v>
          </cell>
          <cell r="AR77">
            <v>115.53054832096981</v>
          </cell>
          <cell r="AS77">
            <v>170.32202494625369</v>
          </cell>
          <cell r="AT77">
            <v>66.169187223531168</v>
          </cell>
          <cell r="AU77">
            <v>76.151305586109885</v>
          </cell>
          <cell r="AV77">
            <v>94.737190008725349</v>
          </cell>
          <cell r="AW77">
            <v>68.128643753814487</v>
          </cell>
          <cell r="AX77">
            <v>48.629410788536461</v>
          </cell>
          <cell r="AY77">
            <v>1352.5853079992871</v>
          </cell>
          <cell r="BA77">
            <v>40.883088127928694</v>
          </cell>
          <cell r="BB77">
            <v>10.586606146412116</v>
          </cell>
          <cell r="BC77">
            <v>7.8525710272625986</v>
          </cell>
          <cell r="BD77">
            <v>316.54088025619342</v>
          </cell>
          <cell r="BE77">
            <v>99.724826068818331</v>
          </cell>
          <cell r="BF77">
            <v>57.55126265386837</v>
          </cell>
          <cell r="BG77">
            <v>40.538038488661613</v>
          </cell>
          <cell r="BH77">
            <v>111.91077510352588</v>
          </cell>
          <cell r="BI77">
            <v>71.307831213781839</v>
          </cell>
          <cell r="BJ77">
            <v>-22.55141446756128</v>
          </cell>
          <cell r="BK77">
            <v>8.1575066638243232</v>
          </cell>
          <cell r="BL77">
            <v>36.338923610267109</v>
          </cell>
          <cell r="BM77">
            <v>778.84089489298299</v>
          </cell>
        </row>
        <row r="78">
          <cell r="A78" t="str">
            <v>Interest Expense (After tax)</v>
          </cell>
          <cell r="B78">
            <v>-24784.714600920001</v>
          </cell>
          <cell r="C78">
            <v>-23885.555337171849</v>
          </cell>
          <cell r="D78">
            <v>-48228</v>
          </cell>
          <cell r="E78">
            <v>-41607.47907727625</v>
          </cell>
          <cell r="F78">
            <v>-37109.735732514251</v>
          </cell>
          <cell r="G78">
            <v>-31025.30378405175</v>
          </cell>
          <cell r="H78">
            <v>-20404.861496766349</v>
          </cell>
          <cell r="I78">
            <v>-10806.123099972461</v>
          </cell>
          <cell r="J78">
            <v>-6440.8069698500094</v>
          </cell>
          <cell r="K78">
            <v>-3238.584086113271</v>
          </cell>
          <cell r="L78">
            <v>-672.50084624134047</v>
          </cell>
          <cell r="AL78" t="str">
            <v>Interest Expense (After tax)</v>
          </cell>
          <cell r="AM78">
            <v>-1657.8571665549998</v>
          </cell>
          <cell r="AN78">
            <v>-1438.7884476250001</v>
          </cell>
          <cell r="AO78">
            <v>-2168.4839384816664</v>
          </cell>
          <cell r="AP78">
            <v>-2101.3535752750004</v>
          </cell>
          <cell r="AQ78">
            <v>-2125.7921586083335</v>
          </cell>
          <cell r="AR78">
            <v>-1999.860604441667</v>
          </cell>
          <cell r="AS78">
            <v>-2456.0603002750004</v>
          </cell>
          <cell r="AT78">
            <v>-2614.5082169416673</v>
          </cell>
          <cell r="AU78">
            <v>-2295.6421154416671</v>
          </cell>
          <cell r="AV78">
            <v>-2058.3760139416668</v>
          </cell>
          <cell r="AW78">
            <v>-2064.1383056083337</v>
          </cell>
          <cell r="AX78">
            <v>-1803.8537577249999</v>
          </cell>
          <cell r="AY78">
            <v>-24784.714600920001</v>
          </cell>
          <cell r="BA78">
            <v>-1493.3561970687679</v>
          </cell>
          <cell r="BB78">
            <v>-1459.8606243239647</v>
          </cell>
          <cell r="BC78">
            <v>-1436.2119569816896</v>
          </cell>
          <cell r="BD78">
            <v>-1424.091967506492</v>
          </cell>
          <cell r="BE78">
            <v>-1424.9617688450667</v>
          </cell>
          <cell r="BF78">
            <v>-1464.106351879931</v>
          </cell>
          <cell r="BG78">
            <v>-1954.3101130378168</v>
          </cell>
          <cell r="BH78">
            <v>-2227.1863633362855</v>
          </cell>
          <cell r="BI78">
            <v>-2208.4500660051649</v>
          </cell>
          <cell r="BJ78">
            <v>-2181.7839974654262</v>
          </cell>
          <cell r="BK78">
            <v>-2224.4971473407518</v>
          </cell>
          <cell r="BL78">
            <v>-4386.7387833804914</v>
          </cell>
          <cell r="BM78">
            <v>-23885.555337171849</v>
          </cell>
        </row>
        <row r="79">
          <cell r="A79" t="str">
            <v>Reserve Maintenance</v>
          </cell>
          <cell r="B79">
            <v>-3058.7679521396485</v>
          </cell>
          <cell r="C79">
            <v>-8849.1058928658895</v>
          </cell>
          <cell r="D79">
            <v>-7009</v>
          </cell>
          <cell r="E79">
            <v>-4140.4712306562105</v>
          </cell>
          <cell r="F79">
            <v>-3584.275682975268</v>
          </cell>
          <cell r="G79">
            <v>-2882.8645985424237</v>
          </cell>
          <cell r="H79">
            <v>-2566.8429730158514</v>
          </cell>
          <cell r="I79">
            <v>-2602.8372153245241</v>
          </cell>
          <cell r="J79">
            <v>-2912.8308914613999</v>
          </cell>
          <cell r="K79">
            <v>-3792.9842257345999</v>
          </cell>
          <cell r="L79">
            <v>-3792.4952617266008</v>
          </cell>
          <cell r="AL79" t="str">
            <v>Reserve Maintenance</v>
          </cell>
          <cell r="AM79">
            <v>-0.15106372188702011</v>
          </cell>
          <cell r="AN79">
            <v>0.94820672521879601</v>
          </cell>
          <cell r="AO79">
            <v>-129.92450381805384</v>
          </cell>
          <cell r="AP79">
            <v>-142.45799247194495</v>
          </cell>
          <cell r="AQ79">
            <v>-110.17913955269</v>
          </cell>
          <cell r="AR79">
            <v>-145.80484101263255</v>
          </cell>
          <cell r="AS79">
            <v>-282.93785303650498</v>
          </cell>
          <cell r="AT79">
            <v>-258.1680774686871</v>
          </cell>
          <cell r="AU79">
            <v>-295.8448671863456</v>
          </cell>
          <cell r="AV79">
            <v>-286.59855526532505</v>
          </cell>
          <cell r="AW79">
            <v>-265.24229418147473</v>
          </cell>
          <cell r="AX79">
            <v>-1142.4069711493214</v>
          </cell>
          <cell r="AY79">
            <v>-3058.7679521396485</v>
          </cell>
          <cell r="BA79">
            <v>-28.35266407120001</v>
          </cell>
          <cell r="BB79">
            <v>-7.624915351287207</v>
          </cell>
          <cell r="BC79">
            <v>-28.08435333289043</v>
          </cell>
          <cell r="BD79">
            <v>-96.568854062166565</v>
          </cell>
          <cell r="BE79">
            <v>-7.1132578524740353</v>
          </cell>
          <cell r="BF79">
            <v>97.475285709591049</v>
          </cell>
          <cell r="BG79">
            <v>2823.293477734408</v>
          </cell>
          <cell r="BH79">
            <v>-26.695793255726368</v>
          </cell>
          <cell r="BI79">
            <v>-1805.5436769184416</v>
          </cell>
          <cell r="BJ79">
            <v>-19.569568640021778</v>
          </cell>
          <cell r="BK79">
            <v>-11.498658578177624</v>
          </cell>
          <cell r="BL79">
            <v>-9738.8229142475029</v>
          </cell>
          <cell r="BM79">
            <v>-8849.1058928658895</v>
          </cell>
        </row>
        <row r="81">
          <cell r="A81" t="str">
            <v>Operating Expenses (A/T)</v>
          </cell>
          <cell r="AL81" t="str">
            <v>Operating Expenses (A/T)</v>
          </cell>
        </row>
        <row r="82">
          <cell r="A82" t="str">
            <v xml:space="preserve">  Depreciation &amp; Amortization</v>
          </cell>
          <cell r="B82">
            <v>-1020.7959148399998</v>
          </cell>
          <cell r="C82">
            <v>-1559.9776878400003</v>
          </cell>
          <cell r="D82">
            <v>-3284.82</v>
          </cell>
          <cell r="E82">
            <v>-3383.3645999999999</v>
          </cell>
          <cell r="F82">
            <v>-3484.8655380000005</v>
          </cell>
          <cell r="G82">
            <v>-3589.41150414</v>
          </cell>
          <cell r="H82">
            <v>-3697.0938492642003</v>
          </cell>
          <cell r="I82">
            <v>-3808.2637453608436</v>
          </cell>
          <cell r="J82">
            <v>-3427.4373708247595</v>
          </cell>
          <cell r="K82">
            <v>-2913.3217652010458</v>
          </cell>
          <cell r="L82">
            <v>-2184.9913239007842</v>
          </cell>
          <cell r="AL82" t="str">
            <v xml:space="preserve">  Depreciation &amp; Amortization</v>
          </cell>
          <cell r="AM82">
            <v>-87.80435482</v>
          </cell>
          <cell r="AN82">
            <v>-127.80080482000001</v>
          </cell>
          <cell r="AO82">
            <v>-131.95984308000001</v>
          </cell>
          <cell r="AP82">
            <v>-120.55878094000002</v>
          </cell>
          <cell r="AQ82">
            <v>-125.71269386000002</v>
          </cell>
          <cell r="AR82">
            <v>-125.14385546000003</v>
          </cell>
          <cell r="AS82">
            <v>-122.09049684000001</v>
          </cell>
          <cell r="AT82">
            <v>-1108.12623766</v>
          </cell>
          <cell r="AU82">
            <v>-273.26344942000003</v>
          </cell>
          <cell r="AV82">
            <v>-496.6634727600001</v>
          </cell>
          <cell r="AW82">
            <v>-255.96068888000002</v>
          </cell>
          <cell r="AX82">
            <v>1954.2887637000001</v>
          </cell>
          <cell r="AY82">
            <v>-1020.7959148399998</v>
          </cell>
          <cell r="BA82">
            <v>-69.919720000000012</v>
          </cell>
          <cell r="BB82">
            <v>-50.958440000000003</v>
          </cell>
          <cell r="BC82">
            <v>-102.50942000000001</v>
          </cell>
          <cell r="BD82">
            <v>-79.400360000000006</v>
          </cell>
          <cell r="BE82">
            <v>-113.76768000000001</v>
          </cell>
          <cell r="BF82">
            <v>-114.36022000000001</v>
          </cell>
          <cell r="BG82">
            <v>-270.79078000000004</v>
          </cell>
          <cell r="BH82">
            <v>-65.591807840000001</v>
          </cell>
          <cell r="BI82">
            <v>-173.61422000000002</v>
          </cell>
          <cell r="BJ82">
            <v>-171.24406000000002</v>
          </cell>
          <cell r="BK82">
            <v>-171.83660000000003</v>
          </cell>
          <cell r="BL82">
            <v>-175.98438000000002</v>
          </cell>
          <cell r="BM82">
            <v>-1559.9776878400003</v>
          </cell>
        </row>
        <row r="83">
          <cell r="A83" t="str">
            <v xml:space="preserve">  General &amp; Administrative:</v>
          </cell>
          <cell r="AL83" t="str">
            <v xml:space="preserve">  General &amp; Administrative:</v>
          </cell>
        </row>
        <row r="84">
          <cell r="A84" t="str">
            <v xml:space="preserve">    Labor Expense</v>
          </cell>
          <cell r="B84">
            <v>-15381.650461060002</v>
          </cell>
          <cell r="C84">
            <v>-29428.148316320003</v>
          </cell>
          <cell r="D84">
            <v>-17335.365000000002</v>
          </cell>
          <cell r="E84">
            <v>-19068.901500000004</v>
          </cell>
          <cell r="F84">
            <v>-20975.791650000006</v>
          </cell>
          <cell r="G84">
            <v>-23073.370815000006</v>
          </cell>
          <cell r="H84">
            <v>-25380.707896500007</v>
          </cell>
          <cell r="I84">
            <v>-27920.663498213213</v>
          </cell>
          <cell r="J84">
            <v>-30712.729848034538</v>
          </cell>
          <cell r="K84">
            <v>-33784.002832837992</v>
          </cell>
          <cell r="L84">
            <v>-37162.403116121794</v>
          </cell>
          <cell r="AL84" t="str">
            <v xml:space="preserve">    Labor Expense</v>
          </cell>
          <cell r="AM84">
            <v>-542.79389684000012</v>
          </cell>
          <cell r="AN84">
            <v>-987.62434056000006</v>
          </cell>
          <cell r="AO84">
            <v>-1186.0837627600001</v>
          </cell>
          <cell r="AP84">
            <v>-992.16319696000005</v>
          </cell>
          <cell r="AQ84">
            <v>-1439.9907080000003</v>
          </cell>
          <cell r="AR84">
            <v>-636.22027117999994</v>
          </cell>
          <cell r="AS84">
            <v>-1312.7984417600001</v>
          </cell>
          <cell r="AT84">
            <v>-1403.6241580400001</v>
          </cell>
          <cell r="AU84">
            <v>-1688.52509306</v>
          </cell>
          <cell r="AV84">
            <v>-1409.4897115000003</v>
          </cell>
          <cell r="AW84">
            <v>-1272.9347207200001</v>
          </cell>
          <cell r="AX84">
            <v>-2509.4021596800003</v>
          </cell>
          <cell r="AY84">
            <v>-15381.650461060002</v>
          </cell>
          <cell r="BA84">
            <v>-1192.7830200000001</v>
          </cell>
          <cell r="BB84">
            <v>-1154.8604600000001</v>
          </cell>
          <cell r="BC84">
            <v>-1209.9666800000002</v>
          </cell>
          <cell r="BD84">
            <v>-1273.9610000000002</v>
          </cell>
          <cell r="BE84">
            <v>-1254.4071800000002</v>
          </cell>
          <cell r="BF84">
            <v>-1485.4977800000001</v>
          </cell>
          <cell r="BG84">
            <v>-1641.9893716199999</v>
          </cell>
          <cell r="BH84">
            <v>-1921.4768612</v>
          </cell>
          <cell r="BI84">
            <v>-1912.6912706200003</v>
          </cell>
          <cell r="BJ84">
            <v>-1952.6474279000001</v>
          </cell>
          <cell r="BK84">
            <v>-1957.5441784600002</v>
          </cell>
          <cell r="BL84">
            <v>-12470.323086520002</v>
          </cell>
          <cell r="BM84">
            <v>-29428.148316320003</v>
          </cell>
        </row>
        <row r="85">
          <cell r="A85" t="str">
            <v xml:space="preserve">    Benefits &amp; Payroll Taxes</v>
          </cell>
          <cell r="B85">
            <v>-2006.3422176200002</v>
          </cell>
          <cell r="C85">
            <v>-2371.0316263400005</v>
          </cell>
          <cell r="D85">
            <v>0</v>
          </cell>
          <cell r="E85">
            <v>0</v>
          </cell>
          <cell r="F85">
            <v>0</v>
          </cell>
          <cell r="G85">
            <v>0</v>
          </cell>
          <cell r="H85">
            <v>0</v>
          </cell>
          <cell r="I85">
            <v>0</v>
          </cell>
          <cell r="J85">
            <v>0</v>
          </cell>
          <cell r="K85">
            <v>0</v>
          </cell>
          <cell r="L85">
            <v>0</v>
          </cell>
          <cell r="AL85" t="str">
            <v xml:space="preserve">    Benefits &amp; Payroll Taxes</v>
          </cell>
          <cell r="AM85">
            <v>43.075287840000001</v>
          </cell>
          <cell r="AN85">
            <v>-312.08192989999998</v>
          </cell>
          <cell r="AO85">
            <v>-372.47182908000002</v>
          </cell>
          <cell r="AP85">
            <v>61.791848820000006</v>
          </cell>
          <cell r="AQ85">
            <v>-134.99305534000001</v>
          </cell>
          <cell r="AR85">
            <v>-129.56301878000002</v>
          </cell>
          <cell r="AS85">
            <v>-104.17090216000001</v>
          </cell>
          <cell r="AT85">
            <v>-140.72706492</v>
          </cell>
          <cell r="AU85">
            <v>-456.48570552000007</v>
          </cell>
          <cell r="AV85">
            <v>-117.20500454</v>
          </cell>
          <cell r="AW85">
            <v>-221.63188398</v>
          </cell>
          <cell r="AX85">
            <v>-121.87896006000001</v>
          </cell>
          <cell r="AY85">
            <v>-2006.3422176199999</v>
          </cell>
          <cell r="BA85">
            <v>-218.64726000000002</v>
          </cell>
          <cell r="BB85">
            <v>-117.91546000000001</v>
          </cell>
          <cell r="BC85">
            <v>-247.68172000000004</v>
          </cell>
          <cell r="BD85">
            <v>-168.87390000000002</v>
          </cell>
          <cell r="BE85">
            <v>-113.17514000000001</v>
          </cell>
          <cell r="BF85">
            <v>-310.49096000000003</v>
          </cell>
          <cell r="BG85">
            <v>-59.96919578</v>
          </cell>
          <cell r="BH85">
            <v>-194.51606850000002</v>
          </cell>
          <cell r="BI85">
            <v>-234.68672526000003</v>
          </cell>
          <cell r="BJ85">
            <v>-233.91642326000002</v>
          </cell>
          <cell r="BK85">
            <v>-235.38058960000004</v>
          </cell>
          <cell r="BL85">
            <v>-235.77818394000002</v>
          </cell>
          <cell r="BM85">
            <v>-2371.0316263400005</v>
          </cell>
        </row>
        <row r="86">
          <cell r="A86" t="str">
            <v xml:space="preserve">    Controllable Expenses</v>
          </cell>
          <cell r="B86">
            <v>-3282.9767581000006</v>
          </cell>
          <cell r="C86">
            <v>-6395.2640736400008</v>
          </cell>
          <cell r="D86">
            <v>-5364.4949999999999</v>
          </cell>
          <cell r="E86">
            <v>-5900.9445000000014</v>
          </cell>
          <cell r="F86">
            <v>-6491.038950000001</v>
          </cell>
          <cell r="G86">
            <v>-7140.1428450000021</v>
          </cell>
          <cell r="H86">
            <v>-7854.157129500004</v>
          </cell>
          <cell r="I86">
            <v>-8640.1561047516043</v>
          </cell>
          <cell r="J86">
            <v>-9504.1717152267665</v>
          </cell>
          <cell r="K86">
            <v>-10454.588886749443</v>
          </cell>
          <cell r="L86">
            <v>-11500.047775424389</v>
          </cell>
          <cell r="AL86" t="str">
            <v xml:space="preserve">    Controllable Expenses</v>
          </cell>
          <cell r="AM86">
            <v>-97.455053800000016</v>
          </cell>
          <cell r="AN86">
            <v>-103.74131066000001</v>
          </cell>
          <cell r="AO86">
            <v>-309.40068640000004</v>
          </cell>
          <cell r="AP86">
            <v>-314.64822064000003</v>
          </cell>
          <cell r="AQ86">
            <v>-267.25272366000002</v>
          </cell>
          <cell r="AR86">
            <v>-482.52072804000005</v>
          </cell>
          <cell r="AS86">
            <v>-994.77926106000007</v>
          </cell>
          <cell r="AT86">
            <v>537.3034212</v>
          </cell>
          <cell r="AU86">
            <v>-243.82309952000003</v>
          </cell>
          <cell r="AV86">
            <v>-289.83442306000006</v>
          </cell>
          <cell r="AW86">
            <v>-223.02613060000002</v>
          </cell>
          <cell r="AX86">
            <v>-493.79854186000006</v>
          </cell>
          <cell r="AY86">
            <v>-3282.9767581000006</v>
          </cell>
          <cell r="BA86">
            <v>-197.90836000000002</v>
          </cell>
          <cell r="BB86">
            <v>-219.83234000000002</v>
          </cell>
          <cell r="BC86">
            <v>-436.10944000000006</v>
          </cell>
          <cell r="BD86">
            <v>-317.60144000000003</v>
          </cell>
          <cell r="BE86">
            <v>-297.45508000000001</v>
          </cell>
          <cell r="BF86">
            <v>-409.44514000000004</v>
          </cell>
          <cell r="BG86">
            <v>-375.14062924000007</v>
          </cell>
          <cell r="BH86">
            <v>-557.62813574000006</v>
          </cell>
          <cell r="BI86">
            <v>-701.12117738000018</v>
          </cell>
          <cell r="BJ86">
            <v>-340.30935042000004</v>
          </cell>
          <cell r="BK86">
            <v>-337.97474282000007</v>
          </cell>
          <cell r="BL86">
            <v>-2204.7382380400004</v>
          </cell>
          <cell r="BM86">
            <v>-6395.2640736400008</v>
          </cell>
        </row>
        <row r="87">
          <cell r="A87" t="str">
            <v xml:space="preserve">    Professional Expenses</v>
          </cell>
          <cell r="B87">
            <v>-2378.47215112</v>
          </cell>
          <cell r="C87">
            <v>-3209.9130208600009</v>
          </cell>
          <cell r="D87">
            <v>-2034.0525</v>
          </cell>
          <cell r="E87">
            <v>-2237.45775</v>
          </cell>
          <cell r="F87">
            <v>-2461.2035250000004</v>
          </cell>
          <cell r="G87">
            <v>-2707.3238775000004</v>
          </cell>
          <cell r="H87">
            <v>-2978.0562652500007</v>
          </cell>
          <cell r="I87">
            <v>-3276.083047008201</v>
          </cell>
          <cell r="J87">
            <v>-3603.6913517090215</v>
          </cell>
          <cell r="K87">
            <v>-3964.0604868799237</v>
          </cell>
          <cell r="L87">
            <v>-4360.4665355679163</v>
          </cell>
          <cell r="AL87" t="str">
            <v xml:space="preserve">    Professional Expenses</v>
          </cell>
          <cell r="AM87">
            <v>-51.226860620000011</v>
          </cell>
          <cell r="AN87">
            <v>-82.958562700000002</v>
          </cell>
          <cell r="AO87">
            <v>-143.77331306000002</v>
          </cell>
          <cell r="AP87">
            <v>-258.30359204000001</v>
          </cell>
          <cell r="AQ87">
            <v>-48.503546780000008</v>
          </cell>
          <cell r="AR87">
            <v>-118.03515308000001</v>
          </cell>
          <cell r="AS87">
            <v>-96.479140420000022</v>
          </cell>
          <cell r="AT87">
            <v>-413.64743368000006</v>
          </cell>
          <cell r="AU87">
            <v>-168.11781896000002</v>
          </cell>
          <cell r="AV87">
            <v>-78.542954620000003</v>
          </cell>
          <cell r="AW87">
            <v>-371.81351714000004</v>
          </cell>
          <cell r="AX87">
            <v>-547.0702580200001</v>
          </cell>
          <cell r="AY87">
            <v>-2378.47215112</v>
          </cell>
          <cell r="BA87">
            <v>-77.030200000000008</v>
          </cell>
          <cell r="BB87">
            <v>-222.20250000000001</v>
          </cell>
          <cell r="BC87">
            <v>-138.06182000000001</v>
          </cell>
          <cell r="BD87">
            <v>-112.58260000000001</v>
          </cell>
          <cell r="BE87">
            <v>-100.13926000000001</v>
          </cell>
          <cell r="BF87">
            <v>-127.98864000000002</v>
          </cell>
          <cell r="BG87">
            <v>-358.68046058000004</v>
          </cell>
          <cell r="BH87">
            <v>-183.71287922000002</v>
          </cell>
          <cell r="BI87">
            <v>-112.16722946000002</v>
          </cell>
          <cell r="BJ87">
            <v>-92.26440340000002</v>
          </cell>
          <cell r="BK87">
            <v>-105.59655340000002</v>
          </cell>
          <cell r="BL87">
            <v>-1579.4864748000002</v>
          </cell>
          <cell r="BM87">
            <v>-3209.9130208600009</v>
          </cell>
        </row>
        <row r="88">
          <cell r="A88" t="str">
            <v xml:space="preserve">    Other Operating Expenses</v>
          </cell>
          <cell r="B88">
            <v>39.213704660000126</v>
          </cell>
          <cell r="C88">
            <v>-123.94099926</v>
          </cell>
          <cell r="D88">
            <v>-134.4975</v>
          </cell>
          <cell r="E88">
            <v>-147.94725000000003</v>
          </cell>
          <cell r="F88">
            <v>-162.74197500000002</v>
          </cell>
          <cell r="G88">
            <v>-179.01617250000004</v>
          </cell>
          <cell r="H88">
            <v>-196.91778975000005</v>
          </cell>
          <cell r="I88">
            <v>-216.6241921558001</v>
          </cell>
          <cell r="J88">
            <v>-238.28661137138016</v>
          </cell>
          <cell r="K88">
            <v>-262.11527250851822</v>
          </cell>
          <cell r="L88">
            <v>-288.32679975937003</v>
          </cell>
          <cell r="AL88" t="str">
            <v xml:space="preserve">   Other Operating Expenses</v>
          </cell>
          <cell r="AM88">
            <v>-10.867183600000001</v>
          </cell>
          <cell r="AN88">
            <v>-6.0279094200000003</v>
          </cell>
          <cell r="AO88">
            <v>-7.525258</v>
          </cell>
          <cell r="AP88">
            <v>-19.951414340000003</v>
          </cell>
          <cell r="AQ88">
            <v>-4.8066844800000004</v>
          </cell>
          <cell r="AR88">
            <v>-12.406009980000002</v>
          </cell>
          <cell r="AS88">
            <v>-11.707405320000001</v>
          </cell>
          <cell r="AT88">
            <v>-423.19562324000003</v>
          </cell>
          <cell r="AU88">
            <v>-16.890945240000001</v>
          </cell>
          <cell r="AV88">
            <v>-22.862563360000003</v>
          </cell>
          <cell r="AW88">
            <v>-9.9594123200000002</v>
          </cell>
          <cell r="AX88">
            <v>585.41411396000012</v>
          </cell>
          <cell r="AY88">
            <v>39.21370466000019</v>
          </cell>
          <cell r="BA88">
            <v>-7.1104800000000008</v>
          </cell>
          <cell r="BB88">
            <v>-8.2955600000000018</v>
          </cell>
          <cell r="BC88">
            <v>-8.2955600000000018</v>
          </cell>
          <cell r="BD88">
            <v>-7.7030200000000004</v>
          </cell>
          <cell r="BE88">
            <v>-23.701600000000003</v>
          </cell>
          <cell r="BF88">
            <v>-5.3328600000000002</v>
          </cell>
          <cell r="BG88">
            <v>-20.055108840000006</v>
          </cell>
          <cell r="BH88">
            <v>-21.53053344000001</v>
          </cell>
          <cell r="BI88">
            <v>-7.7142782600000039</v>
          </cell>
          <cell r="BJ88">
            <v>-4.7213587199999774</v>
          </cell>
          <cell r="BK88">
            <v>-4.7403200000000005</v>
          </cell>
          <cell r="BL88">
            <v>-4.7403200000000005</v>
          </cell>
          <cell r="BM88">
            <v>-123.94099926</v>
          </cell>
        </row>
        <row r="89">
          <cell r="A89" t="str">
            <v xml:space="preserve"> Total G&amp;A Expense</v>
          </cell>
          <cell r="B89">
            <v>-23010.227883240004</v>
          </cell>
          <cell r="C89">
            <v>-41757.298036420005</v>
          </cell>
          <cell r="D89">
            <v>-24868.410000000003</v>
          </cell>
          <cell r="E89">
            <v>-27355.251000000007</v>
          </cell>
          <cell r="F89">
            <v>-30090.77610000001</v>
          </cell>
          <cell r="G89">
            <v>-33099.85371000001</v>
          </cell>
          <cell r="H89">
            <v>-36409.839081000013</v>
          </cell>
          <cell r="I89">
            <v>-40053.52684212882</v>
          </cell>
          <cell r="J89">
            <v>-44058.879526341705</v>
          </cell>
          <cell r="K89">
            <v>-48464.767478975882</v>
          </cell>
          <cell r="L89">
            <v>-53311.244226873474</v>
          </cell>
          <cell r="AL89" t="str">
            <v xml:space="preserve"> Total G&amp;A Expense</v>
          </cell>
          <cell r="AM89">
            <v>-659.2677070200001</v>
          </cell>
          <cell r="AN89">
            <v>-1492.4340532399999</v>
          </cell>
          <cell r="AO89">
            <v>-2019.2548492999999</v>
          </cell>
          <cell r="AP89">
            <v>-1523.27457516</v>
          </cell>
          <cell r="AQ89">
            <v>-1895.5467182600003</v>
          </cell>
          <cell r="AR89">
            <v>-1378.74518106</v>
          </cell>
          <cell r="AS89">
            <v>-2519.9351507199999</v>
          </cell>
          <cell r="AT89">
            <v>-1843.8908586800001</v>
          </cell>
          <cell r="AU89">
            <v>-2573.8426623</v>
          </cell>
          <cell r="AV89">
            <v>-1917.9346570800005</v>
          </cell>
          <cell r="AW89">
            <v>-2099.3656647600001</v>
          </cell>
          <cell r="AX89">
            <v>-3086.7358056600001</v>
          </cell>
          <cell r="AY89">
            <v>-23010.227883240001</v>
          </cell>
          <cell r="BA89">
            <v>-1693.4793199999999</v>
          </cell>
          <cell r="BB89">
            <v>-1723.1063200000001</v>
          </cell>
          <cell r="BC89">
            <v>-2040.1152200000001</v>
          </cell>
          <cell r="BD89">
            <v>-2239.7219599999999</v>
          </cell>
          <cell r="BE89">
            <v>-1658.8782600000002</v>
          </cell>
          <cell r="BF89">
            <v>-2338.7553800000005</v>
          </cell>
          <cell r="BG89">
            <v>-2455.8347660600007</v>
          </cell>
          <cell r="BH89">
            <v>-2878.8644781000003</v>
          </cell>
          <cell r="BI89">
            <v>-2968.3806809800003</v>
          </cell>
          <cell r="BJ89">
            <v>-2623.8589637</v>
          </cell>
          <cell r="BK89">
            <v>-2641.23638428</v>
          </cell>
          <cell r="BL89">
            <v>-16495.066303300002</v>
          </cell>
          <cell r="BM89">
            <v>-41757.298036420005</v>
          </cell>
        </row>
        <row r="91">
          <cell r="A91" t="str">
            <v>Total Operating Expenses</v>
          </cell>
          <cell r="B91">
            <v>-24031.023798080005</v>
          </cell>
          <cell r="C91">
            <v>-43857.275724260006</v>
          </cell>
          <cell r="D91">
            <v>-28153.230000000003</v>
          </cell>
          <cell r="E91">
            <v>-30738.615600000008</v>
          </cell>
          <cell r="F91">
            <v>-33575.641638000008</v>
          </cell>
          <cell r="G91">
            <v>-36689.26521414001</v>
          </cell>
          <cell r="H91">
            <v>-40106.932930264215</v>
          </cell>
          <cell r="I91">
            <v>-43861.790587489661</v>
          </cell>
          <cell r="J91">
            <v>-47486.316897166464</v>
          </cell>
          <cell r="K91">
            <v>-51378.089244176925</v>
          </cell>
          <cell r="L91">
            <v>-55496.235550774261</v>
          </cell>
          <cell r="AL91" t="str">
            <v>Total Operating Expenses</v>
          </cell>
          <cell r="AM91">
            <v>-747.07206184000006</v>
          </cell>
          <cell r="AN91">
            <v>-1620.2348580599999</v>
          </cell>
          <cell r="AO91">
            <v>-2151.2146923800001</v>
          </cell>
          <cell r="AP91">
            <v>-1643.8333560999999</v>
          </cell>
          <cell r="AQ91">
            <v>-2021.2594121200002</v>
          </cell>
          <cell r="AR91">
            <v>-1503.88903652</v>
          </cell>
          <cell r="AS91">
            <v>-2642.0256475599999</v>
          </cell>
          <cell r="AT91">
            <v>-2952.0170963400001</v>
          </cell>
          <cell r="AU91">
            <v>-2847.1061117200002</v>
          </cell>
          <cell r="AV91">
            <v>-2414.5981298400006</v>
          </cell>
          <cell r="AW91">
            <v>-2355.32635364</v>
          </cell>
          <cell r="AX91">
            <v>-1132.44704196</v>
          </cell>
          <cell r="AY91">
            <v>-24031.023798080001</v>
          </cell>
          <cell r="BA91">
            <v>-1763.39904</v>
          </cell>
          <cell r="BB91">
            <v>-1774.0647600000002</v>
          </cell>
          <cell r="BC91">
            <v>-2142.62464</v>
          </cell>
          <cell r="BD91">
            <v>-2319.1223199999999</v>
          </cell>
          <cell r="BE91">
            <v>-1772.6459400000001</v>
          </cell>
          <cell r="BF91">
            <v>-2993.1156000000005</v>
          </cell>
          <cell r="BG91">
            <v>-2726.6255460600005</v>
          </cell>
          <cell r="BH91">
            <v>-2944.4562859400003</v>
          </cell>
          <cell r="BI91">
            <v>-3141.9949009800002</v>
          </cell>
          <cell r="BJ91">
            <v>-2795.1030237</v>
          </cell>
          <cell r="BK91">
            <v>-2813.0729842800001</v>
          </cell>
          <cell r="BL91">
            <v>-16671.050683300004</v>
          </cell>
          <cell r="BM91">
            <v>-43857.275724260006</v>
          </cell>
        </row>
        <row r="93">
          <cell r="A93" t="str">
            <v>Net Income Before Corp O/H</v>
          </cell>
          <cell r="B93">
            <v>106767.74350767373</v>
          </cell>
          <cell r="C93">
            <v>129395.25624600665</v>
          </cell>
          <cell r="D93">
            <v>159834.84096045705</v>
          </cell>
          <cell r="E93">
            <v>171505.6517776043</v>
          </cell>
          <cell r="F93">
            <v>200626.01161546784</v>
          </cell>
          <cell r="G93">
            <v>228168.75045303215</v>
          </cell>
          <cell r="H93">
            <v>260771.4240823852</v>
          </cell>
          <cell r="I93">
            <v>270172.5528683404</v>
          </cell>
          <cell r="J93">
            <v>186549.05521880987</v>
          </cell>
          <cell r="K93">
            <v>57426.434553723171</v>
          </cell>
          <cell r="L93">
            <v>-8030.246135606154</v>
          </cell>
          <cell r="AL93" t="str">
            <v>Net Income Before Corp O/H</v>
          </cell>
          <cell r="AM93">
            <v>4481.995265575043</v>
          </cell>
          <cell r="AN93">
            <v>5019.0893977469259</v>
          </cell>
          <cell r="AO93">
            <v>8161.3905328884894</v>
          </cell>
          <cell r="AP93">
            <v>8790.716824392699</v>
          </cell>
          <cell r="AQ93">
            <v>8626.9245023945568</v>
          </cell>
          <cell r="AR93">
            <v>9289.4079926179984</v>
          </cell>
          <cell r="AS93">
            <v>8154.9794840191989</v>
          </cell>
          <cell r="AT93">
            <v>9840.1834706154241</v>
          </cell>
          <cell r="AU93">
            <v>9326.6685392553463</v>
          </cell>
          <cell r="AV93">
            <v>10100.062232148983</v>
          </cell>
          <cell r="AW93">
            <v>10847.579156221254</v>
          </cell>
          <cell r="AX93">
            <v>14128.746109797838</v>
          </cell>
          <cell r="AY93">
            <v>106767.74350767375</v>
          </cell>
          <cell r="BA93">
            <v>11037.757426995007</v>
          </cell>
          <cell r="BB93">
            <v>11644.4547782673</v>
          </cell>
          <cell r="BC93">
            <v>19513.894516000822</v>
          </cell>
          <cell r="BD93">
            <v>10806.12613299505</v>
          </cell>
          <cell r="BE93">
            <v>12661.415852109631</v>
          </cell>
          <cell r="BF93">
            <v>13098.323338744074</v>
          </cell>
          <cell r="BG93">
            <v>21126.648105955475</v>
          </cell>
          <cell r="BH93">
            <v>8042.7492753857359</v>
          </cell>
          <cell r="BI93">
            <v>10164.872288431592</v>
          </cell>
          <cell r="BJ93">
            <v>8719.7562987135661</v>
          </cell>
          <cell r="BK93">
            <v>8799.3300862673241</v>
          </cell>
          <cell r="BL93">
            <v>-8957.6159388589367</v>
          </cell>
          <cell r="BM93">
            <v>126657.71216100662</v>
          </cell>
        </row>
        <row r="94">
          <cell r="A94" t="str">
            <v>Corporate Overhead (After Tax)</v>
          </cell>
          <cell r="B94">
            <v>-1508.5232918600002</v>
          </cell>
          <cell r="C94">
            <v>-1779.1994924001999</v>
          </cell>
          <cell r="D94">
            <v>-2045.9025000000001</v>
          </cell>
          <cell r="E94">
            <v>-2250.6446820000006</v>
          </cell>
          <cell r="F94">
            <v>-2475.7091502000003</v>
          </cell>
          <cell r="G94">
            <v>-2723.2800652200003</v>
          </cell>
          <cell r="H94">
            <v>-2995.6080717420009</v>
          </cell>
          <cell r="I94">
            <v>-3295.1688789162013</v>
          </cell>
          <cell r="J94">
            <v>-3624.6857668078214</v>
          </cell>
          <cell r="K94">
            <v>-3987.1543434886039</v>
          </cell>
          <cell r="L94">
            <v>-4385.8697778374644</v>
          </cell>
          <cell r="AL94" t="str">
            <v>Corporate Overhead (After Tax)</v>
          </cell>
          <cell r="AM94">
            <v>-55.531663720000012</v>
          </cell>
          <cell r="AN94">
            <v>-85.379088600000017</v>
          </cell>
          <cell r="AO94">
            <v>-96.48802852</v>
          </cell>
          <cell r="AP94">
            <v>-125.51834074000003</v>
          </cell>
          <cell r="AQ94">
            <v>-150.99993090000001</v>
          </cell>
          <cell r="AR94">
            <v>-116.63320344000002</v>
          </cell>
          <cell r="AS94">
            <v>-126.42788964000002</v>
          </cell>
          <cell r="AT94">
            <v>-239.16810528000002</v>
          </cell>
          <cell r="AU94">
            <v>-145.15570888000002</v>
          </cell>
          <cell r="AV94">
            <v>-139.86965954000001</v>
          </cell>
          <cell r="AW94">
            <v>-134.30748656000003</v>
          </cell>
          <cell r="AX94">
            <v>-93.044186040000014</v>
          </cell>
          <cell r="AY94">
            <v>-1508.52329186</v>
          </cell>
          <cell r="BA94">
            <v>-151.05088934000003</v>
          </cell>
          <cell r="BB94">
            <v>-109.41547370000001</v>
          </cell>
          <cell r="BC94">
            <v>-176.96918148</v>
          </cell>
          <cell r="BD94">
            <v>-158.80190508000001</v>
          </cell>
          <cell r="BE94">
            <v>-159.70375096000001</v>
          </cell>
          <cell r="BF94">
            <v>-214.58125052000005</v>
          </cell>
          <cell r="BG94">
            <v>-99.641526400000032</v>
          </cell>
          <cell r="BH94">
            <v>-199.93010648000001</v>
          </cell>
          <cell r="BI94">
            <v>-146.13555080020001</v>
          </cell>
          <cell r="BJ94">
            <v>-111.10125000000001</v>
          </cell>
          <cell r="BK94">
            <v>-125.91475000000001</v>
          </cell>
          <cell r="BL94">
            <v>-125.95385764000001</v>
          </cell>
          <cell r="BM94">
            <v>-1779.1994924001999</v>
          </cell>
        </row>
        <row r="95">
          <cell r="A95" t="str">
            <v>Net Income After Corp O/H</v>
          </cell>
          <cell r="B95">
            <v>105259.22021581374</v>
          </cell>
          <cell r="C95">
            <v>127616.05675360645</v>
          </cell>
          <cell r="D95">
            <v>157788.93846045705</v>
          </cell>
          <cell r="E95">
            <v>169255.00709560429</v>
          </cell>
          <cell r="F95">
            <v>198150.30246526783</v>
          </cell>
          <cell r="G95">
            <v>225445.47038781215</v>
          </cell>
          <cell r="H95">
            <v>257775.8160106432</v>
          </cell>
          <cell r="I95">
            <v>266877.38398942421</v>
          </cell>
          <cell r="J95">
            <v>182924.36945200205</v>
          </cell>
          <cell r="K95">
            <v>53439.280210234567</v>
          </cell>
          <cell r="L95">
            <v>-12416.115913443618</v>
          </cell>
          <cell r="AL95" t="str">
            <v>Net Income After Corp O/H</v>
          </cell>
          <cell r="AM95">
            <v>4426.4636018550427</v>
          </cell>
          <cell r="AN95">
            <v>4933.7103091469262</v>
          </cell>
          <cell r="AO95">
            <v>8064.9025043684896</v>
          </cell>
          <cell r="AP95">
            <v>8665.198483652699</v>
          </cell>
          <cell r="AQ95">
            <v>8475.9245714945573</v>
          </cell>
          <cell r="AR95">
            <v>9172.7747891779982</v>
          </cell>
          <cell r="AS95">
            <v>8028.5515943791988</v>
          </cell>
          <cell r="AT95">
            <v>9601.0153653354246</v>
          </cell>
          <cell r="AU95">
            <v>9181.5128303753463</v>
          </cell>
          <cell r="AV95">
            <v>9960.192572608983</v>
          </cell>
          <cell r="AW95">
            <v>10713.271669661255</v>
          </cell>
          <cell r="AX95">
            <v>14035.701923757837</v>
          </cell>
          <cell r="AY95">
            <v>105259.22021581374</v>
          </cell>
          <cell r="BA95">
            <v>10886.706537655007</v>
          </cell>
          <cell r="BB95">
            <v>11535.039304567299</v>
          </cell>
          <cell r="BC95">
            <v>19336.925334520824</v>
          </cell>
          <cell r="BD95">
            <v>10647.324227915051</v>
          </cell>
          <cell r="BE95">
            <v>12501.712101149631</v>
          </cell>
          <cell r="BF95">
            <v>12883.742088224075</v>
          </cell>
          <cell r="BG95">
            <v>21027.006579555476</v>
          </cell>
          <cell r="BH95">
            <v>7842.8191689057358</v>
          </cell>
          <cell r="BI95">
            <v>10018.736737631392</v>
          </cell>
          <cell r="BJ95">
            <v>8608.6550487135664</v>
          </cell>
          <cell r="BK95">
            <v>8673.4153362673242</v>
          </cell>
          <cell r="BL95">
            <v>-9083.5697964989358</v>
          </cell>
          <cell r="BM95">
            <v>124878.51266860646</v>
          </cell>
        </row>
        <row r="96">
          <cell r="E96">
            <v>172805.40258777497</v>
          </cell>
          <cell r="F96">
            <v>200921.09615926212</v>
          </cell>
          <cell r="G96">
            <v>226836.49930116619</v>
          </cell>
          <cell r="H96">
            <v>260447.80223935618</v>
          </cell>
          <cell r="L96" t="e">
            <v>#NUM!</v>
          </cell>
          <cell r="AM96">
            <v>4427</v>
          </cell>
          <cell r="AN96">
            <v>4988</v>
          </cell>
          <cell r="AO96">
            <v>8185</v>
          </cell>
          <cell r="AP96">
            <v>8753</v>
          </cell>
          <cell r="AQ96">
            <v>8523</v>
          </cell>
          <cell r="AR96">
            <v>9273</v>
          </cell>
          <cell r="AS96">
            <v>7934</v>
          </cell>
          <cell r="AT96">
            <v>9471</v>
          </cell>
          <cell r="AU96">
            <v>9085</v>
          </cell>
          <cell r="AV96">
            <v>9862</v>
          </cell>
          <cell r="AW96">
            <v>10656</v>
          </cell>
          <cell r="AX96">
            <v>14103</v>
          </cell>
          <cell r="AY96">
            <v>105260</v>
          </cell>
        </row>
        <row r="97">
          <cell r="E97">
            <v>3550.3954921706754</v>
          </cell>
          <cell r="F97">
            <v>2770.7936939942883</v>
          </cell>
          <cell r="G97">
            <v>1391.0289133540355</v>
          </cell>
          <cell r="H97">
            <v>2671.9862287129799</v>
          </cell>
          <cell r="I97">
            <v>3072.7841630199268</v>
          </cell>
          <cell r="AM97">
            <v>0.53639814495727478</v>
          </cell>
          <cell r="AN97">
            <v>54.289690853073807</v>
          </cell>
          <cell r="AO97">
            <v>120.09749563151036</v>
          </cell>
          <cell r="AP97">
            <v>87.801516347301003</v>
          </cell>
          <cell r="AQ97">
            <v>47.075428505442687</v>
          </cell>
          <cell r="AR97">
            <v>100.22521082200183</v>
          </cell>
          <cell r="AS97">
            <v>-94.551594379198832</v>
          </cell>
          <cell r="AT97">
            <v>-130.01536533542458</v>
          </cell>
          <cell r="AU97">
            <v>-96.512830375346311</v>
          </cell>
          <cell r="AV97">
            <v>-98.192572608983028</v>
          </cell>
          <cell r="AW97">
            <v>-57.271669661255146</v>
          </cell>
          <cell r="AX97">
            <v>67.298076242163006</v>
          </cell>
          <cell r="AY97">
            <v>0.77978418624206824</v>
          </cell>
        </row>
        <row r="98">
          <cell r="D98">
            <v>157789.11636045706</v>
          </cell>
          <cell r="E98">
            <v>170120.02548928431</v>
          </cell>
          <cell r="F98">
            <v>199126.24202132743</v>
          </cell>
          <cell r="G98">
            <v>226543.24595610445</v>
          </cell>
          <cell r="H98">
            <v>263292.42752476415</v>
          </cell>
          <cell r="I98">
            <v>302786.29165347875</v>
          </cell>
          <cell r="J98">
            <v>348204.23540150054</v>
          </cell>
          <cell r="K98">
            <v>400434.87071172561</v>
          </cell>
          <cell r="L98">
            <v>460500.10131848441</v>
          </cell>
          <cell r="AL98" t="str">
            <v>Adjustments:</v>
          </cell>
        </row>
        <row r="99">
          <cell r="AL99" t="str">
            <v xml:space="preserve">  AH Delays /Syndication Impact</v>
          </cell>
          <cell r="AY99">
            <v>0</v>
          </cell>
        </row>
        <row r="100">
          <cell r="H100" t="str">
            <v>CAGR =</v>
          </cell>
          <cell r="I100">
            <v>0.11082857618483666</v>
          </cell>
          <cell r="AL100" t="str">
            <v xml:space="preserve">  No additional Latin Am Dividends</v>
          </cell>
          <cell r="AY100">
            <v>0</v>
          </cell>
        </row>
        <row r="101">
          <cell r="AL101" t="str">
            <v xml:space="preserve">  L/T Incentives  -ESKOM &amp; EPON II</v>
          </cell>
          <cell r="AY101">
            <v>0</v>
          </cell>
        </row>
        <row r="238">
          <cell r="B238">
            <v>1998</v>
          </cell>
          <cell r="C238">
            <v>1999</v>
          </cell>
        </row>
        <row r="239">
          <cell r="A239" t="str">
            <v>Affd Hsg Other/Adjustments (A/T):</v>
          </cell>
          <cell r="B239" t="str">
            <v xml:space="preserve">          From Monthly Area</v>
          </cell>
        </row>
        <row r="240">
          <cell r="A240" t="str">
            <v xml:space="preserve">  Total State Taxes Paid</v>
          </cell>
          <cell r="B240">
            <v>-70</v>
          </cell>
          <cell r="C240">
            <v>-74</v>
          </cell>
        </row>
        <row r="241">
          <cell r="A241" t="str">
            <v xml:space="preserve">  Affordable Hsg Syndications</v>
          </cell>
          <cell r="B241">
            <v>0</v>
          </cell>
          <cell r="C241">
            <v>0</v>
          </cell>
        </row>
        <row r="242">
          <cell r="A242" t="str">
            <v xml:space="preserve">  Amortization of Deferred Charges</v>
          </cell>
          <cell r="B242">
            <v>-250</v>
          </cell>
          <cell r="C242">
            <v>-250</v>
          </cell>
        </row>
        <row r="243">
          <cell r="A243" t="str">
            <v xml:space="preserve">  True-Up Adjustments</v>
          </cell>
          <cell r="B243">
            <v>-4137</v>
          </cell>
          <cell r="C243">
            <v>-2746.5</v>
          </cell>
        </row>
        <row r="244">
          <cell r="A244" t="str">
            <v xml:space="preserve">  Reserve for Timing of Tax Benefits</v>
          </cell>
          <cell r="B244">
            <v>-1800</v>
          </cell>
          <cell r="C244">
            <v>-4716</v>
          </cell>
        </row>
        <row r="245">
          <cell r="A245" t="str">
            <v xml:space="preserve">  Other (ECC Fees) </v>
          </cell>
          <cell r="B245">
            <v>-1141</v>
          </cell>
          <cell r="C245">
            <v>400</v>
          </cell>
        </row>
        <row r="246">
          <cell r="A246" t="str">
            <v xml:space="preserve">  Other  (Recognition of Int on Synd) +JSCo.</v>
          </cell>
          <cell r="B246">
            <v>5330.4999999999991</v>
          </cell>
          <cell r="C246">
            <v>14073.699999999999</v>
          </cell>
        </row>
        <row r="247">
          <cell r="A247" t="str">
            <v xml:space="preserve">  A/T  Affd Hsg Adjustment</v>
          </cell>
          <cell r="B247">
            <v>-2067.5000000000009</v>
          </cell>
          <cell r="C247">
            <v>6687.1999999999989</v>
          </cell>
        </row>
        <row r="261">
          <cell r="A261" t="str">
            <v>RESERVE   MAINTENANCE</v>
          </cell>
        </row>
        <row r="262">
          <cell r="B262">
            <v>1998</v>
          </cell>
          <cell r="C262">
            <v>1999</v>
          </cell>
          <cell r="D262">
            <v>2000</v>
          </cell>
          <cell r="E262">
            <v>2001</v>
          </cell>
          <cell r="F262">
            <v>2002</v>
          </cell>
          <cell r="G262">
            <v>2003</v>
          </cell>
          <cell r="H262">
            <v>2004</v>
          </cell>
          <cell r="I262">
            <v>2005</v>
          </cell>
          <cell r="J262">
            <v>2006</v>
          </cell>
          <cell r="K262">
            <v>2007</v>
          </cell>
          <cell r="L262">
            <v>2008</v>
          </cell>
        </row>
        <row r="264">
          <cell r="A264" t="str">
            <v>Reserve Maintenance  (W/O Risk Weighting)</v>
          </cell>
        </row>
        <row r="265">
          <cell r="A265" t="str">
            <v xml:space="preserve">  Affordable Housing</v>
          </cell>
          <cell r="B265">
            <v>-821.86816136660821</v>
          </cell>
          <cell r="C265">
            <v>14.354850591599551</v>
          </cell>
          <cell r="D265">
            <v>-738.36218197308631</v>
          </cell>
          <cell r="E265">
            <v>-668.42393232574329</v>
          </cell>
          <cell r="F265">
            <v>-394.57881399286651</v>
          </cell>
          <cell r="G265">
            <v>-419.68871347654493</v>
          </cell>
          <cell r="H265">
            <v>-496.61829893900216</v>
          </cell>
          <cell r="I265">
            <v>-583.86243064904727</v>
          </cell>
          <cell r="J265">
            <v>-2388.9297829227999</v>
          </cell>
          <cell r="K265">
            <v>-4149.2364514691999</v>
          </cell>
          <cell r="L265">
            <v>-4148.2585234532007</v>
          </cell>
        </row>
        <row r="266">
          <cell r="A266" t="str">
            <v xml:space="preserve">  Leveraged  Leases</v>
          </cell>
          <cell r="B266">
            <v>-3708.1088201324701</v>
          </cell>
          <cell r="C266">
            <v>-1718.3660000000002</v>
          </cell>
          <cell r="D266">
            <v>-1718.3660000000002</v>
          </cell>
          <cell r="E266">
            <v>-1718.3660000000002</v>
          </cell>
          <cell r="F266">
            <v>-1718.3660000000002</v>
          </cell>
          <cell r="G266">
            <v>-1718.3660000000002</v>
          </cell>
          <cell r="H266">
            <v>-1718.3660000000002</v>
          </cell>
          <cell r="I266">
            <v>-1718.3660000000002</v>
          </cell>
          <cell r="J266">
            <v>-1718.3660000000002</v>
          </cell>
          <cell r="K266">
            <v>-1718.3660000000002</v>
          </cell>
          <cell r="L266">
            <v>-1718.3660000000002</v>
          </cell>
        </row>
        <row r="267">
          <cell r="A267" t="str">
            <v xml:space="preserve">  Energy Partnerships</v>
          </cell>
          <cell r="B267">
            <v>0</v>
          </cell>
          <cell r="C267">
            <v>0</v>
          </cell>
          <cell r="D267">
            <v>0</v>
          </cell>
          <cell r="E267">
            <v>0</v>
          </cell>
          <cell r="F267">
            <v>0</v>
          </cell>
          <cell r="G267">
            <v>0</v>
          </cell>
          <cell r="H267">
            <v>0</v>
          </cell>
          <cell r="I267">
            <v>0</v>
          </cell>
          <cell r="J267">
            <v>0</v>
          </cell>
          <cell r="K267">
            <v>0</v>
          </cell>
          <cell r="L267">
            <v>0</v>
          </cell>
        </row>
        <row r="268">
          <cell r="A268" t="str">
            <v xml:space="preserve">  Mission Integrated Energy Svcs</v>
          </cell>
          <cell r="B268">
            <v>0</v>
          </cell>
          <cell r="C268">
            <v>0</v>
          </cell>
          <cell r="D268">
            <v>0</v>
          </cell>
          <cell r="E268">
            <v>0</v>
          </cell>
          <cell r="F268">
            <v>0</v>
          </cell>
          <cell r="G268">
            <v>0</v>
          </cell>
          <cell r="H268">
            <v>0</v>
          </cell>
          <cell r="I268">
            <v>0</v>
          </cell>
          <cell r="J268">
            <v>0</v>
          </cell>
          <cell r="K268">
            <v>0</v>
          </cell>
          <cell r="L268">
            <v>0</v>
          </cell>
        </row>
        <row r="269">
          <cell r="A269" t="str">
            <v xml:space="preserve">  Electric Vehicle Financing</v>
          </cell>
          <cell r="B269">
            <v>0</v>
          </cell>
          <cell r="C269">
            <v>0</v>
          </cell>
        </row>
        <row r="270">
          <cell r="A270" t="str">
            <v xml:space="preserve">  Infrastructure Investments</v>
          </cell>
          <cell r="B270">
            <v>-350.47659387974801</v>
          </cell>
          <cell r="C270">
            <v>-3498.5173181616888</v>
          </cell>
          <cell r="D270">
            <v>-4834.1930067066478</v>
          </cell>
          <cell r="E270">
            <v>-2087.8932644933393</v>
          </cell>
          <cell r="F270">
            <v>-1668.6202759788348</v>
          </cell>
          <cell r="G270">
            <v>-954.65424180415084</v>
          </cell>
          <cell r="H270">
            <v>-600.16782354634995</v>
          </cell>
          <cell r="I270">
            <v>-592.54000000000008</v>
          </cell>
          <cell r="J270">
            <v>0</v>
          </cell>
          <cell r="K270">
            <v>0</v>
          </cell>
          <cell r="L270">
            <v>0</v>
          </cell>
        </row>
        <row r="271">
          <cell r="A271" t="str">
            <v xml:space="preserve">  Other Adjustments</v>
          </cell>
          <cell r="B271">
            <v>0</v>
          </cell>
          <cell r="C271">
            <v>0</v>
          </cell>
        </row>
        <row r="272">
          <cell r="A272" t="str">
            <v xml:space="preserve">    Total Reserve Maintenance</v>
          </cell>
          <cell r="B272">
            <v>-4880.4535753788268</v>
          </cell>
          <cell r="C272">
            <v>-5202.5284675700896</v>
          </cell>
          <cell r="D272">
            <v>-7290.9211886797348</v>
          </cell>
          <cell r="E272">
            <v>-4474.6831968190827</v>
          </cell>
          <cell r="F272">
            <v>-3781.5650899717016</v>
          </cell>
          <cell r="G272">
            <v>-3092.708955280696</v>
          </cell>
          <cell r="H272">
            <v>-2815.1521224853523</v>
          </cell>
          <cell r="I272">
            <v>-2894.7684306490473</v>
          </cell>
          <cell r="J272">
            <v>-4107.2957829227998</v>
          </cell>
          <cell r="K272">
            <v>-5867.6024514691999</v>
          </cell>
          <cell r="L272">
            <v>-5866.6245234532007</v>
          </cell>
        </row>
        <row r="273">
          <cell r="A273" t="str">
            <v>Risk Weighted Reserves:</v>
          </cell>
        </row>
        <row r="274">
          <cell r="A274" t="str">
            <v xml:space="preserve">  Affordable Housing</v>
          </cell>
          <cell r="B274">
            <v>-410.9340806833041</v>
          </cell>
          <cell r="C274">
            <v>7.1774252957997753</v>
          </cell>
          <cell r="D274">
            <v>-369.18109098654315</v>
          </cell>
          <cell r="E274">
            <v>-334.21196616287165</v>
          </cell>
          <cell r="F274">
            <v>-197.28940699643326</v>
          </cell>
          <cell r="G274">
            <v>-209.84435673827247</v>
          </cell>
          <cell r="H274">
            <v>-248.30914946950108</v>
          </cell>
          <cell r="I274">
            <v>-291.93121532452363</v>
          </cell>
          <cell r="J274">
            <v>-1194.4648914613999</v>
          </cell>
          <cell r="K274">
            <v>-2074.6182257345999</v>
          </cell>
          <cell r="L274">
            <v>-2074.1292617266004</v>
          </cell>
        </row>
        <row r="275">
          <cell r="A275" t="str">
            <v xml:space="preserve">  Leveraged  Leases</v>
          </cell>
          <cell r="B275">
            <v>-3708.1088201324701</v>
          </cell>
          <cell r="C275">
            <v>-1718.3660000000002</v>
          </cell>
          <cell r="D275">
            <v>-1718.3660000000002</v>
          </cell>
          <cell r="E275">
            <v>-1718.3660000000002</v>
          </cell>
          <cell r="F275">
            <v>-1718.3660000000002</v>
          </cell>
          <cell r="G275">
            <v>-1718.3660000000002</v>
          </cell>
          <cell r="H275">
            <v>-1718.3660000000002</v>
          </cell>
          <cell r="I275">
            <v>-1718.3660000000002</v>
          </cell>
          <cell r="J275">
            <v>-1718.3660000000002</v>
          </cell>
          <cell r="K275">
            <v>-1718.3660000000002</v>
          </cell>
          <cell r="L275">
            <v>-1718.3660000000002</v>
          </cell>
        </row>
        <row r="276">
          <cell r="A276" t="str">
            <v xml:space="preserve">  Energy Partnerships</v>
          </cell>
          <cell r="B276">
            <v>-1</v>
          </cell>
          <cell r="C276">
            <v>0</v>
          </cell>
          <cell r="D276">
            <v>0</v>
          </cell>
          <cell r="E276">
            <v>0</v>
          </cell>
          <cell r="F276">
            <v>0</v>
          </cell>
          <cell r="G276">
            <v>0</v>
          </cell>
          <cell r="H276">
            <v>0</v>
          </cell>
          <cell r="I276">
            <v>0</v>
          </cell>
          <cell r="J276">
            <v>0</v>
          </cell>
          <cell r="K276">
            <v>0</v>
          </cell>
          <cell r="L276">
            <v>0</v>
          </cell>
        </row>
        <row r="277">
          <cell r="A277" t="str">
            <v xml:space="preserve">  Mission Integrated Energy Svcs</v>
          </cell>
          <cell r="B277">
            <v>0</v>
          </cell>
          <cell r="C277">
            <v>0</v>
          </cell>
          <cell r="D277">
            <v>0</v>
          </cell>
          <cell r="E277">
            <v>0</v>
          </cell>
          <cell r="F277">
            <v>0</v>
          </cell>
          <cell r="G277">
            <v>0</v>
          </cell>
          <cell r="H277">
            <v>0</v>
          </cell>
          <cell r="I277">
            <v>0</v>
          </cell>
          <cell r="J277">
            <v>0</v>
          </cell>
          <cell r="K277">
            <v>0</v>
          </cell>
          <cell r="L277">
            <v>0</v>
          </cell>
        </row>
        <row r="278">
          <cell r="A278" t="str">
            <v xml:space="preserve">  Electric Vehicle Financing</v>
          </cell>
          <cell r="B278">
            <v>0</v>
          </cell>
          <cell r="C278">
            <v>0</v>
          </cell>
          <cell r="D278">
            <v>0</v>
          </cell>
          <cell r="E278">
            <v>0</v>
          </cell>
          <cell r="F278">
            <v>0</v>
          </cell>
          <cell r="G278">
            <v>0</v>
          </cell>
          <cell r="H278">
            <v>0</v>
          </cell>
          <cell r="I278">
            <v>0</v>
          </cell>
          <cell r="J278">
            <v>0</v>
          </cell>
          <cell r="K278">
            <v>0</v>
          </cell>
          <cell r="L278">
            <v>0</v>
          </cell>
        </row>
        <row r="279">
          <cell r="A279" t="str">
            <v xml:space="preserve">  Infrastructure Investments</v>
          </cell>
          <cell r="B279">
            <v>-179.92505132387402</v>
          </cell>
          <cell r="C279">
            <v>-3498.5173181616888</v>
          </cell>
          <cell r="D279">
            <v>-4834.1930067066478</v>
          </cell>
          <cell r="E279">
            <v>-2087.8932644933393</v>
          </cell>
          <cell r="F279">
            <v>-1668.6202759788348</v>
          </cell>
          <cell r="G279">
            <v>-954.65424180415084</v>
          </cell>
          <cell r="H279">
            <v>-600.16782354634995</v>
          </cell>
          <cell r="I279">
            <v>-592.54000000000008</v>
          </cell>
          <cell r="J279">
            <v>0</v>
          </cell>
          <cell r="K279">
            <v>0</v>
          </cell>
          <cell r="L279">
            <v>0</v>
          </cell>
        </row>
        <row r="280">
          <cell r="A280" t="str">
            <v xml:space="preserve">  Other Adjustments</v>
          </cell>
          <cell r="B280">
            <v>-598</v>
          </cell>
          <cell r="C280">
            <v>-4602</v>
          </cell>
        </row>
        <row r="281">
          <cell r="A281" t="str">
            <v xml:space="preserve">  Total Risk Weighted Res Maint</v>
          </cell>
          <cell r="B281">
            <v>-3058.7679521396485</v>
          </cell>
          <cell r="C281">
            <v>-8849.1058928658895</v>
          </cell>
          <cell r="D281">
            <v>-7009</v>
          </cell>
          <cell r="E281">
            <v>-4140.4712306562105</v>
          </cell>
          <cell r="F281">
            <v>-3584.275682975268</v>
          </cell>
          <cell r="G281">
            <v>-2882.8645985424237</v>
          </cell>
          <cell r="H281">
            <v>-2566.8429730158514</v>
          </cell>
          <cell r="I281">
            <v>-2602.8372153245241</v>
          </cell>
          <cell r="J281">
            <v>-2912.8308914613999</v>
          </cell>
          <cell r="K281">
            <v>-3792.9842257345999</v>
          </cell>
          <cell r="L281">
            <v>-3792.4952617266008</v>
          </cell>
        </row>
        <row r="286">
          <cell r="A286" t="str">
            <v>INTEREST  INCOME</v>
          </cell>
        </row>
        <row r="288">
          <cell r="B288">
            <v>1998</v>
          </cell>
          <cell r="C288">
            <v>1999</v>
          </cell>
          <cell r="D288">
            <v>2000</v>
          </cell>
          <cell r="E288">
            <v>2001</v>
          </cell>
          <cell r="F288">
            <v>2002</v>
          </cell>
          <cell r="G288">
            <v>2003</v>
          </cell>
          <cell r="H288">
            <v>2004</v>
          </cell>
          <cell r="I288">
            <v>2005</v>
          </cell>
          <cell r="J288">
            <v>2006</v>
          </cell>
          <cell r="K288">
            <v>2007</v>
          </cell>
          <cell r="L288">
            <v>2008</v>
          </cell>
        </row>
        <row r="290">
          <cell r="A290" t="str">
            <v>Interest Income</v>
          </cell>
        </row>
        <row r="291">
          <cell r="A291" t="str">
            <v>From Cash Flow Sheet:</v>
          </cell>
        </row>
        <row r="292">
          <cell r="A292" t="str">
            <v xml:space="preserve">  Beginning Cash</v>
          </cell>
          <cell r="B292">
            <v>79999</v>
          </cell>
          <cell r="C292">
            <v>19939.29844871597</v>
          </cell>
          <cell r="D292">
            <v>4999.7590515239117</v>
          </cell>
          <cell r="E292">
            <v>5007.5422978866845</v>
          </cell>
          <cell r="F292">
            <v>4893.9115331491339</v>
          </cell>
          <cell r="G292">
            <v>4891.9287636094959</v>
          </cell>
          <cell r="H292">
            <v>4887.546258851653</v>
          </cell>
          <cell r="I292">
            <v>4287.7162802276434</v>
          </cell>
          <cell r="J292">
            <v>4270.9476950023382</v>
          </cell>
          <cell r="K292">
            <v>-6679.4132034358045</v>
          </cell>
          <cell r="L292">
            <v>-3684.4010284712858</v>
          </cell>
        </row>
        <row r="293">
          <cell r="A293" t="str">
            <v xml:space="preserve">  Ending Cash</v>
          </cell>
          <cell r="B293">
            <v>19939.298448715876</v>
          </cell>
          <cell r="C293">
            <v>4999.7590515239117</v>
          </cell>
          <cell r="D293">
            <v>5007.5422978866845</v>
          </cell>
          <cell r="E293">
            <v>4893.9115331491339</v>
          </cell>
          <cell r="F293">
            <v>4891.9287636094959</v>
          </cell>
          <cell r="G293">
            <v>4887.546258851653</v>
          </cell>
          <cell r="H293">
            <v>4287.7162802276434</v>
          </cell>
          <cell r="I293">
            <v>4270.9476950023382</v>
          </cell>
          <cell r="J293">
            <v>-6679.4132034358045</v>
          </cell>
          <cell r="K293">
            <v>-3684.4010284712858</v>
          </cell>
          <cell r="L293">
            <v>-966.47097536831279</v>
          </cell>
        </row>
        <row r="294">
          <cell r="A294" t="str">
            <v xml:space="preserve">  Average Cash Balance</v>
          </cell>
          <cell r="B294">
            <v>70173.865942836783</v>
          </cell>
          <cell r="C294">
            <v>19609.739854085226</v>
          </cell>
          <cell r="D294">
            <v>5003.6506747052981</v>
          </cell>
          <cell r="E294">
            <v>4950.7269155179092</v>
          </cell>
          <cell r="F294">
            <v>4892.9201483793149</v>
          </cell>
          <cell r="G294">
            <v>4889.7375112305745</v>
          </cell>
          <cell r="H294">
            <v>4587.6312695396482</v>
          </cell>
          <cell r="I294">
            <v>4279.3319876149908</v>
          </cell>
          <cell r="J294">
            <v>-1204.2327542167332</v>
          </cell>
          <cell r="K294">
            <v>-5181.9071159535451</v>
          </cell>
          <cell r="L294">
            <v>-2325.4360019197993</v>
          </cell>
        </row>
        <row r="295">
          <cell r="A295" t="str">
            <v xml:space="preserve">  Interest Rate (A/T)</v>
          </cell>
          <cell r="B295">
            <v>3.5000000000000003E-2</v>
          </cell>
          <cell r="C295">
            <v>3.5000000000000003E-2</v>
          </cell>
          <cell r="D295">
            <v>3.5000000000000003E-2</v>
          </cell>
          <cell r="E295">
            <v>3.5000000000000003E-2</v>
          </cell>
          <cell r="F295">
            <v>3.5000000000000003E-2</v>
          </cell>
          <cell r="G295">
            <v>3.5000000000000003E-2</v>
          </cell>
          <cell r="H295">
            <v>3.5000000000000003E-2</v>
          </cell>
          <cell r="I295">
            <v>0.03</v>
          </cell>
          <cell r="J295">
            <v>0.03</v>
          </cell>
          <cell r="K295">
            <v>0.03</v>
          </cell>
          <cell r="L295">
            <v>0.03</v>
          </cell>
        </row>
        <row r="296">
          <cell r="A296" t="str">
            <v xml:space="preserve">     Interest Income (A/T)</v>
          </cell>
          <cell r="B296">
            <v>1352.5853079992871</v>
          </cell>
          <cell r="C296">
            <v>778.84089489298299</v>
          </cell>
          <cell r="D296">
            <v>175.12777361468545</v>
          </cell>
          <cell r="E296">
            <v>173.27544204312684</v>
          </cell>
          <cell r="F296">
            <v>171.25220519327604</v>
          </cell>
          <cell r="G296">
            <v>171.14081289307012</v>
          </cell>
          <cell r="H296">
            <v>160.56709443388769</v>
          </cell>
          <cell r="I296">
            <v>128.37995962844971</v>
          </cell>
          <cell r="J296">
            <v>-36.126982626501992</v>
          </cell>
          <cell r="K296">
            <v>-155.45721347860635</v>
          </cell>
          <cell r="L296">
            <v>-69.763080057593982</v>
          </cell>
        </row>
        <row r="302">
          <cell r="A302" t="str">
            <v>Long Term Debt:  Principal and Interest Expense Worksheet</v>
          </cell>
        </row>
        <row r="304">
          <cell r="B304">
            <v>1998</v>
          </cell>
          <cell r="C304">
            <v>1999</v>
          </cell>
          <cell r="D304">
            <v>2000</v>
          </cell>
          <cell r="E304">
            <v>2001</v>
          </cell>
          <cell r="F304">
            <v>2002</v>
          </cell>
          <cell r="G304">
            <v>2003</v>
          </cell>
          <cell r="H304">
            <v>2004</v>
          </cell>
          <cell r="I304">
            <v>2005</v>
          </cell>
          <cell r="J304">
            <v>2006</v>
          </cell>
          <cell r="K304">
            <v>2007</v>
          </cell>
          <cell r="L304">
            <v>2008</v>
          </cell>
        </row>
        <row r="307">
          <cell r="A307" t="str">
            <v xml:space="preserve">    Minimum Cash Balance</v>
          </cell>
          <cell r="B307">
            <v>5000</v>
          </cell>
          <cell r="C307">
            <v>5000</v>
          </cell>
          <cell r="D307">
            <v>5000</v>
          </cell>
          <cell r="E307">
            <v>5000</v>
          </cell>
          <cell r="F307">
            <v>5000</v>
          </cell>
          <cell r="G307">
            <v>5000</v>
          </cell>
          <cell r="H307">
            <v>5000</v>
          </cell>
          <cell r="I307">
            <v>5000</v>
          </cell>
          <cell r="J307">
            <v>5000</v>
          </cell>
          <cell r="K307">
            <v>5000</v>
          </cell>
          <cell r="L307">
            <v>5000</v>
          </cell>
        </row>
        <row r="308">
          <cell r="A308" t="str">
            <v xml:space="preserve">    Cash Balance prior to Debt Financing</v>
          </cell>
          <cell r="B308">
            <v>50709.226844943274</v>
          </cell>
          <cell r="C308">
            <v>8637.6455997033027</v>
          </cell>
          <cell r="D308">
            <v>-318465.57510208909</v>
          </cell>
          <cell r="E308">
            <v>129165.70634036564</v>
          </cell>
          <cell r="F308">
            <v>159969.4758977344</v>
          </cell>
          <cell r="G308">
            <v>269981.6395253907</v>
          </cell>
          <cell r="H308">
            <v>353322.97483887925</v>
          </cell>
          <cell r="I308">
            <v>171458.44500081497</v>
          </cell>
          <cell r="J308">
            <v>62556.361505307606</v>
          </cell>
          <cell r="K308">
            <v>99679.782681529352</v>
          </cell>
          <cell r="L308">
            <v>56901.143149563926</v>
          </cell>
        </row>
        <row r="309">
          <cell r="A309" t="str">
            <v>TOTAL LONG TERM DEBT</v>
          </cell>
        </row>
        <row r="310">
          <cell r="A310" t="str">
            <v xml:space="preserve">  Beginning Debt</v>
          </cell>
          <cell r="B310">
            <v>433577.04299999995</v>
          </cell>
          <cell r="C310">
            <v>643093.57600000012</v>
          </cell>
          <cell r="D310">
            <v>737616.99000000022</v>
          </cell>
          <cell r="E310">
            <v>1101352.5651020892</v>
          </cell>
          <cell r="F310">
            <v>1016167.3587617236</v>
          </cell>
          <cell r="G310">
            <v>896590.38286398922</v>
          </cell>
          <cell r="H310">
            <v>662445.74333859852</v>
          </cell>
          <cell r="I310">
            <v>336918.26849971927</v>
          </cell>
          <cell r="J310">
            <v>185658.8234989043</v>
          </cell>
          <cell r="K310">
            <v>128102.46199359669</v>
          </cell>
          <cell r="L310">
            <v>33422.679312067339</v>
          </cell>
        </row>
        <row r="311">
          <cell r="A311" t="str">
            <v xml:space="preserve">  Additions</v>
          </cell>
          <cell r="B311">
            <v>924709.47100000002</v>
          </cell>
          <cell r="C311">
            <v>461017.25650566642</v>
          </cell>
          <cell r="D311">
            <v>688820.57510208909</v>
          </cell>
          <cell r="E311">
            <v>38980.5</v>
          </cell>
          <cell r="F311">
            <v>35392.5</v>
          </cell>
          <cell r="G311">
            <v>0</v>
          </cell>
          <cell r="H311">
            <v>22795.5</v>
          </cell>
          <cell r="I311">
            <v>15199</v>
          </cell>
          <cell r="J311">
            <v>17443.638494692394</v>
          </cell>
          <cell r="K311">
            <v>0</v>
          </cell>
          <cell r="L311">
            <v>0</v>
          </cell>
        </row>
        <row r="312">
          <cell r="A312" t="str">
            <v xml:space="preserve">  Amortization</v>
          </cell>
          <cell r="B312">
            <v>-715192.93799999985</v>
          </cell>
          <cell r="C312">
            <v>-366493.84250566643</v>
          </cell>
          <cell r="D312">
            <v>-325085</v>
          </cell>
          <cell r="E312">
            <v>-124165.70634036564</v>
          </cell>
          <cell r="F312">
            <v>-154969.4758977344</v>
          </cell>
          <cell r="G312">
            <v>-234144.6395253907</v>
          </cell>
          <cell r="H312">
            <v>-348322.97483887925</v>
          </cell>
          <cell r="I312">
            <v>-166458.44500081497</v>
          </cell>
          <cell r="J312">
            <v>-75000</v>
          </cell>
          <cell r="K312">
            <v>-94679.782681529352</v>
          </cell>
          <cell r="L312">
            <v>-33624.379312067176</v>
          </cell>
        </row>
        <row r="313">
          <cell r="A313" t="str">
            <v xml:space="preserve">  Ending Debt</v>
          </cell>
          <cell r="B313">
            <v>643093.57600000012</v>
          </cell>
          <cell r="C313">
            <v>737616.99000000022</v>
          </cell>
          <cell r="D313">
            <v>1101352.5651020892</v>
          </cell>
          <cell r="E313">
            <v>1016167.3587617236</v>
          </cell>
          <cell r="F313">
            <v>896590.38286398922</v>
          </cell>
          <cell r="G313">
            <v>662445.74333859852</v>
          </cell>
          <cell r="H313">
            <v>336918.26849971927</v>
          </cell>
          <cell r="I313">
            <v>185658.8234989043</v>
          </cell>
          <cell r="J313">
            <v>128102.46199359669</v>
          </cell>
          <cell r="K313">
            <v>33422.679312067339</v>
          </cell>
          <cell r="L313">
            <v>-201.69999999983702</v>
          </cell>
        </row>
        <row r="314">
          <cell r="A314" t="str">
            <v xml:space="preserve">  Average Debt</v>
          </cell>
          <cell r="B314">
            <v>762113.32004166662</v>
          </cell>
          <cell r="C314">
            <v>636025.53199555131</v>
          </cell>
          <cell r="D314">
            <v>919484.77755104471</v>
          </cell>
          <cell r="E314">
            <v>1058759.9619319064</v>
          </cell>
          <cell r="F314">
            <v>956378.87081285636</v>
          </cell>
          <cell r="G314">
            <v>779518.06310129387</v>
          </cell>
          <cell r="H314">
            <v>499682.00591915892</v>
          </cell>
          <cell r="I314">
            <v>261288.54599931178</v>
          </cell>
          <cell r="J314">
            <v>156880.64274625049</v>
          </cell>
          <cell r="K314">
            <v>80762.570652832015</v>
          </cell>
          <cell r="L314">
            <v>16610.489656033751</v>
          </cell>
        </row>
        <row r="315">
          <cell r="A315" t="str">
            <v xml:space="preserve">  Interest Rate (A/T)</v>
          </cell>
          <cell r="B315">
            <v>4.0235166863693626E-2</v>
          </cell>
          <cell r="C315">
            <v>4.1712291751134098E-2</v>
          </cell>
          <cell r="D315">
            <v>5.2451113033595217E-2</v>
          </cell>
          <cell r="E315">
            <v>3.9298311773478464E-2</v>
          </cell>
          <cell r="F315">
            <v>3.8802337509792041E-2</v>
          </cell>
          <cell r="G315">
            <v>3.9800622015888028E-2</v>
          </cell>
          <cell r="H315">
            <v>4.0835694011498086E-2</v>
          </cell>
          <cell r="I315">
            <v>4.1357048617052368E-2</v>
          </cell>
          <cell r="J315">
            <v>4.1055460107132603E-2</v>
          </cell>
          <cell r="K315">
            <v>4.0100061946204371E-2</v>
          </cell>
          <cell r="L315">
            <v>4.0486515459046378E-2</v>
          </cell>
        </row>
        <row r="316">
          <cell r="A316" t="str">
            <v xml:space="preserve">    Long Term Debt Interest Exp</v>
          </cell>
          <cell r="B316">
            <v>-30663.756600920002</v>
          </cell>
          <cell r="C316">
            <v>-26530.082551768712</v>
          </cell>
          <cell r="D316">
            <v>-48228</v>
          </cell>
          <cell r="E316">
            <v>-41607.47907727625</v>
          </cell>
          <cell r="F316">
            <v>-37109.735732514251</v>
          </cell>
          <cell r="G316">
            <v>-31025.30378405175</v>
          </cell>
          <cell r="H316">
            <v>-20404.861496766349</v>
          </cell>
          <cell r="I316">
            <v>-10806.123099972461</v>
          </cell>
          <cell r="J316">
            <v>-6440.8069698500094</v>
          </cell>
          <cell r="K316">
            <v>-3238.584086113271</v>
          </cell>
          <cell r="L316">
            <v>-672.50084624134047</v>
          </cell>
        </row>
        <row r="318">
          <cell r="A318" t="str">
            <v>Medium Term Notes:</v>
          </cell>
        </row>
        <row r="319">
          <cell r="A319" t="str">
            <v xml:space="preserve">  Beginning Debt</v>
          </cell>
          <cell r="B319">
            <v>269875</v>
          </cell>
          <cell r="C319">
            <v>479906.2</v>
          </cell>
          <cell r="D319">
            <v>339954.29999999993</v>
          </cell>
          <cell r="E319">
            <v>150000.29999999993</v>
          </cell>
          <cell r="F319">
            <v>135000.29999999993</v>
          </cell>
          <cell r="G319">
            <v>120000.29999999993</v>
          </cell>
          <cell r="H319">
            <v>105000.29999999993</v>
          </cell>
          <cell r="I319">
            <v>90000.29999999993</v>
          </cell>
          <cell r="J319">
            <v>75000.29999999993</v>
          </cell>
          <cell r="K319">
            <v>0.29999999993015081</v>
          </cell>
          <cell r="L319">
            <v>0.29999999993015081</v>
          </cell>
        </row>
        <row r="320">
          <cell r="A320" t="str">
            <v xml:space="preserve">  Additions</v>
          </cell>
          <cell r="B320">
            <v>275000</v>
          </cell>
          <cell r="C320">
            <v>100000</v>
          </cell>
        </row>
        <row r="321">
          <cell r="A321" t="str">
            <v xml:space="preserve">  Amortization</v>
          </cell>
          <cell r="B321">
            <v>-64968.800000000003</v>
          </cell>
          <cell r="C321">
            <v>-239951.9</v>
          </cell>
          <cell r="D321">
            <v>-189954</v>
          </cell>
          <cell r="E321">
            <v>-15000</v>
          </cell>
          <cell r="F321">
            <v>-15000</v>
          </cell>
          <cell r="G321">
            <v>-15000</v>
          </cell>
          <cell r="H321">
            <v>-15000</v>
          </cell>
          <cell r="I321">
            <v>-15000</v>
          </cell>
          <cell r="J321">
            <v>-75000</v>
          </cell>
          <cell r="L321">
            <v>0</v>
          </cell>
        </row>
        <row r="322">
          <cell r="A322" t="str">
            <v xml:space="preserve">  Ending Debt</v>
          </cell>
          <cell r="B322">
            <v>479906.2</v>
          </cell>
          <cell r="C322">
            <v>339954.29999999993</v>
          </cell>
          <cell r="D322">
            <v>150000.29999999993</v>
          </cell>
          <cell r="E322">
            <v>135000.29999999993</v>
          </cell>
          <cell r="F322">
            <v>120000.29999999993</v>
          </cell>
          <cell r="G322">
            <v>105000.29999999993</v>
          </cell>
          <cell r="H322">
            <v>90000.29999999993</v>
          </cell>
          <cell r="I322">
            <v>75000.29999999993</v>
          </cell>
          <cell r="J322">
            <v>0.29999999993015081</v>
          </cell>
          <cell r="K322">
            <v>0.29999999993015081</v>
          </cell>
          <cell r="L322">
            <v>0.29999999993015081</v>
          </cell>
        </row>
        <row r="323">
          <cell r="A323" t="str">
            <v xml:space="preserve">  Average Debt</v>
          </cell>
          <cell r="B323">
            <v>451542.96666666662</v>
          </cell>
          <cell r="C323">
            <v>494908.20416666678</v>
          </cell>
          <cell r="D323">
            <v>244977.29999999993</v>
          </cell>
          <cell r="E323">
            <v>142500.29999999993</v>
          </cell>
          <cell r="F323">
            <v>127500.29999999993</v>
          </cell>
          <cell r="G323">
            <v>112500.29999999993</v>
          </cell>
          <cell r="H323">
            <v>97500.29999999993</v>
          </cell>
          <cell r="I323">
            <v>82500.29999999993</v>
          </cell>
          <cell r="J323">
            <v>37500.29999999993</v>
          </cell>
          <cell r="K323">
            <v>0.29999999993015081</v>
          </cell>
          <cell r="L323">
            <v>0.29999999993015081</v>
          </cell>
        </row>
        <row r="324">
          <cell r="A324" t="str">
            <v xml:space="preserve">  Interest Rate (A/T)</v>
          </cell>
          <cell r="B324">
            <v>4.0171499999999999E-2</v>
          </cell>
          <cell r="C324">
            <v>4.0199999999999993E-2</v>
          </cell>
          <cell r="D324">
            <v>4.2000000000000003E-2</v>
          </cell>
          <cell r="E324">
            <v>4.2000000000000003E-2</v>
          </cell>
          <cell r="F324">
            <v>4.2999999999999997E-2</v>
          </cell>
          <cell r="G324">
            <v>4.4200000000000003E-2</v>
          </cell>
          <cell r="H324">
            <v>4.4200000000000003E-2</v>
          </cell>
          <cell r="I324">
            <v>4.4200000000000003E-2</v>
          </cell>
          <cell r="J324">
            <v>4.4200000000000003E-2</v>
          </cell>
          <cell r="K324">
            <v>4.4200000000000003E-2</v>
          </cell>
          <cell r="L324">
            <v>4.4200000000000003E-2</v>
          </cell>
        </row>
        <row r="325">
          <cell r="A325" t="str">
            <v xml:space="preserve">    Medium Term Interest Exp</v>
          </cell>
          <cell r="B325">
            <v>-18139.158285449997</v>
          </cell>
          <cell r="C325">
            <v>-19895.309807500002</v>
          </cell>
          <cell r="D325">
            <v>-10289.046599999998</v>
          </cell>
          <cell r="E325">
            <v>-5985.0125999999973</v>
          </cell>
          <cell r="F325">
            <v>-5482.512899999997</v>
          </cell>
          <cell r="G325">
            <v>-4972.513259999997</v>
          </cell>
          <cell r="H325">
            <v>-4309.513259999997</v>
          </cell>
          <cell r="I325">
            <v>-3646.513259999997</v>
          </cell>
          <cell r="J325">
            <v>-1657.513259999997</v>
          </cell>
          <cell r="K325">
            <v>-1.3259999996912667E-2</v>
          </cell>
          <cell r="L325">
            <v>-1.3259999996912667E-2</v>
          </cell>
        </row>
        <row r="326">
          <cell r="A326" t="str">
            <v>Cash Surplus (Shortfall) After MTN Financing</v>
          </cell>
          <cell r="B326">
            <v>255740.42684494326</v>
          </cell>
          <cell r="C326">
            <v>-136314.25440029669</v>
          </cell>
          <cell r="D326">
            <v>-513419.57510208909</v>
          </cell>
          <cell r="E326">
            <v>109165.70634036564</v>
          </cell>
          <cell r="F326">
            <v>139969.4758977344</v>
          </cell>
          <cell r="G326">
            <v>249981.6395253907</v>
          </cell>
          <cell r="H326">
            <v>333322.97483887925</v>
          </cell>
          <cell r="I326">
            <v>151458.44500081497</v>
          </cell>
          <cell r="J326">
            <v>-17443.638494692394</v>
          </cell>
          <cell r="K326">
            <v>94679.782681529352</v>
          </cell>
          <cell r="L326">
            <v>51901.143149563926</v>
          </cell>
        </row>
        <row r="328">
          <cell r="A328" t="str">
            <v>Comm'l Paper :</v>
          </cell>
        </row>
        <row r="329">
          <cell r="A329" t="str">
            <v xml:space="preserve">      Maximum Balance:</v>
          </cell>
          <cell r="B329">
            <v>0</v>
          </cell>
          <cell r="C329">
            <v>300000</v>
          </cell>
          <cell r="D329">
            <v>300000</v>
          </cell>
          <cell r="E329">
            <v>300000</v>
          </cell>
          <cell r="F329">
            <v>300000</v>
          </cell>
          <cell r="G329">
            <v>300000</v>
          </cell>
          <cell r="H329">
            <v>300000</v>
          </cell>
          <cell r="I329">
            <v>300000</v>
          </cell>
          <cell r="J329">
            <v>300000</v>
          </cell>
          <cell r="K329">
            <v>300000</v>
          </cell>
          <cell r="L329">
            <v>300000</v>
          </cell>
        </row>
        <row r="330">
          <cell r="A330" t="str">
            <v xml:space="preserve">  Beginning Debt</v>
          </cell>
          <cell r="B330">
            <v>0</v>
          </cell>
          <cell r="C330">
            <v>0</v>
          </cell>
          <cell r="D330">
            <v>300000</v>
          </cell>
          <cell r="E330">
            <v>300000</v>
          </cell>
          <cell r="F330">
            <v>190834.29365963436</v>
          </cell>
          <cell r="G330">
            <v>50864.817761899962</v>
          </cell>
          <cell r="H330">
            <v>0</v>
          </cell>
          <cell r="I330">
            <v>0</v>
          </cell>
          <cell r="J330">
            <v>0</v>
          </cell>
          <cell r="K330">
            <v>17443.638494692394</v>
          </cell>
          <cell r="L330">
            <v>0</v>
          </cell>
        </row>
        <row r="331">
          <cell r="A331" t="str">
            <v xml:space="preserve">  Additions</v>
          </cell>
          <cell r="B331">
            <v>504863</v>
          </cell>
          <cell r="C331">
            <v>342120.25650566642</v>
          </cell>
          <cell r="D331">
            <v>0</v>
          </cell>
          <cell r="E331">
            <v>0</v>
          </cell>
          <cell r="F331">
            <v>0</v>
          </cell>
          <cell r="G331">
            <v>0</v>
          </cell>
          <cell r="H331">
            <v>0</v>
          </cell>
          <cell r="I331">
            <v>0</v>
          </cell>
          <cell r="J331">
            <v>17443.638494692394</v>
          </cell>
          <cell r="K331">
            <v>0</v>
          </cell>
          <cell r="L331">
            <v>0</v>
          </cell>
        </row>
        <row r="332">
          <cell r="A332" t="str">
            <v xml:space="preserve">  Amortization</v>
          </cell>
          <cell r="B332">
            <v>-504863</v>
          </cell>
          <cell r="C332">
            <v>-42120.256505666432</v>
          </cell>
          <cell r="D332">
            <v>0</v>
          </cell>
          <cell r="E332">
            <v>-109165.70634036564</v>
          </cell>
          <cell r="F332">
            <v>-139969.4758977344</v>
          </cell>
          <cell r="G332">
            <v>-50864.817761899962</v>
          </cell>
          <cell r="H332">
            <v>0</v>
          </cell>
          <cell r="I332">
            <v>0</v>
          </cell>
          <cell r="J332">
            <v>0</v>
          </cell>
          <cell r="K332">
            <v>-17443.638494692394</v>
          </cell>
          <cell r="L332">
            <v>0</v>
          </cell>
        </row>
        <row r="333">
          <cell r="A333" t="str">
            <v xml:space="preserve">  Ending Debt</v>
          </cell>
          <cell r="B333">
            <v>0</v>
          </cell>
          <cell r="C333">
            <v>300000</v>
          </cell>
          <cell r="D333">
            <v>300000</v>
          </cell>
          <cell r="E333">
            <v>190834.29365963436</v>
          </cell>
          <cell r="F333">
            <v>50864.817761899962</v>
          </cell>
          <cell r="G333">
            <v>0</v>
          </cell>
          <cell r="H333">
            <v>0</v>
          </cell>
          <cell r="I333">
            <v>0</v>
          </cell>
          <cell r="J333">
            <v>17443.638494692394</v>
          </cell>
          <cell r="K333">
            <v>0</v>
          </cell>
          <cell r="L333">
            <v>0</v>
          </cell>
        </row>
        <row r="334">
          <cell r="A334" t="str">
            <v xml:space="preserve">  Average Debt</v>
          </cell>
          <cell r="B334">
            <v>120116</v>
          </cell>
          <cell r="C334">
            <v>25319.90674555111</v>
          </cell>
          <cell r="D334">
            <v>300000</v>
          </cell>
          <cell r="E334">
            <v>245417.14682981718</v>
          </cell>
          <cell r="F334">
            <v>120849.55571076716</v>
          </cell>
          <cell r="G334">
            <v>25432.408880949981</v>
          </cell>
          <cell r="H334">
            <v>0</v>
          </cell>
          <cell r="I334">
            <v>0</v>
          </cell>
          <cell r="J334">
            <v>8721.8192473461968</v>
          </cell>
          <cell r="K334">
            <v>8721.8192473461968</v>
          </cell>
          <cell r="L334">
            <v>0</v>
          </cell>
        </row>
        <row r="335">
          <cell r="A335" t="str">
            <v xml:space="preserve">  Interest Rate (A/T)</v>
          </cell>
          <cell r="B335">
            <v>3.4000000000000002E-2</v>
          </cell>
          <cell r="C335">
            <v>0.04</v>
          </cell>
          <cell r="D335">
            <v>0.04</v>
          </cell>
          <cell r="E335">
            <v>0.04</v>
          </cell>
          <cell r="F335">
            <v>0.04</v>
          </cell>
          <cell r="G335">
            <v>0.04</v>
          </cell>
          <cell r="H335">
            <v>0.04</v>
          </cell>
          <cell r="I335">
            <v>0.04</v>
          </cell>
          <cell r="J335">
            <v>0.04</v>
          </cell>
          <cell r="K335">
            <v>0.04</v>
          </cell>
          <cell r="L335">
            <v>0.04</v>
          </cell>
        </row>
        <row r="336">
          <cell r="A336" t="str">
            <v xml:space="preserve">   Comm'l Paper Int Exp before Swap</v>
          </cell>
          <cell r="B336">
            <v>-4083.944</v>
          </cell>
          <cell r="C336">
            <v>-1012.7962698220445</v>
          </cell>
          <cell r="D336">
            <v>-12000</v>
          </cell>
          <cell r="E336">
            <v>-9816.6858731926877</v>
          </cell>
          <cell r="F336">
            <v>-4833.9822284306865</v>
          </cell>
          <cell r="G336">
            <v>-1017.2963552379993</v>
          </cell>
          <cell r="H336">
            <v>0</v>
          </cell>
          <cell r="I336">
            <v>0</v>
          </cell>
          <cell r="J336">
            <v>-348.87276989384787</v>
          </cell>
          <cell r="K336">
            <v>-348.87276989384787</v>
          </cell>
          <cell r="L336">
            <v>0</v>
          </cell>
        </row>
        <row r="337">
          <cell r="A337" t="str">
            <v>Cash Surplus (Shortfall) After CP Financing</v>
          </cell>
          <cell r="B337">
            <v>255740.42684494331</v>
          </cell>
          <cell r="C337">
            <v>163685.74559970328</v>
          </cell>
          <cell r="D337">
            <v>-513419.57510208909</v>
          </cell>
          <cell r="E337">
            <v>0</v>
          </cell>
          <cell r="F337">
            <v>0</v>
          </cell>
          <cell r="G337">
            <v>199116.82176349073</v>
          </cell>
          <cell r="H337">
            <v>333322.97483887925</v>
          </cell>
          <cell r="I337">
            <v>151458.44500081497</v>
          </cell>
          <cell r="J337">
            <v>0</v>
          </cell>
          <cell r="K337">
            <v>77236.144186836958</v>
          </cell>
          <cell r="L337">
            <v>51901.143149563926</v>
          </cell>
        </row>
        <row r="339">
          <cell r="A339" t="str">
            <v>Other Long Term Debt  (PLUG)</v>
          </cell>
        </row>
        <row r="340">
          <cell r="A340" t="str">
            <v xml:space="preserve">  Beginning Debt</v>
          </cell>
          <cell r="B340">
            <v>163702.04299999998</v>
          </cell>
          <cell r="C340">
            <v>163187.37599999999</v>
          </cell>
          <cell r="D340">
            <v>97662.689999999988</v>
          </cell>
          <cell r="E340">
            <v>651554.26510208903</v>
          </cell>
          <cell r="F340">
            <v>690534.76510208903</v>
          </cell>
          <cell r="G340">
            <v>725927.26510208903</v>
          </cell>
          <cell r="H340">
            <v>557647.44333859836</v>
          </cell>
          <cell r="I340">
            <v>247119.96849971911</v>
          </cell>
          <cell r="J340">
            <v>110860.52349890413</v>
          </cell>
          <cell r="K340">
            <v>110860.52349890413</v>
          </cell>
          <cell r="L340">
            <v>33624.379312067176</v>
          </cell>
        </row>
        <row r="341">
          <cell r="A341" t="str">
            <v xml:space="preserve">  Additions</v>
          </cell>
          <cell r="B341">
            <v>144846.47099999999</v>
          </cell>
          <cell r="C341">
            <v>18897</v>
          </cell>
          <cell r="D341">
            <v>553891.57510208909</v>
          </cell>
          <cell r="E341">
            <v>38980.5</v>
          </cell>
          <cell r="F341">
            <v>35392.5</v>
          </cell>
          <cell r="G341">
            <v>0</v>
          </cell>
          <cell r="H341">
            <v>22795.5</v>
          </cell>
          <cell r="I341">
            <v>15199</v>
          </cell>
          <cell r="J341">
            <v>0</v>
          </cell>
          <cell r="K341">
            <v>0</v>
          </cell>
          <cell r="L341">
            <v>0</v>
          </cell>
        </row>
        <row r="342">
          <cell r="A342" t="str">
            <v xml:space="preserve">  Amortization</v>
          </cell>
          <cell r="B342">
            <v>-145361.13800000001</v>
          </cell>
          <cell r="C342">
            <v>-84421.686000000002</v>
          </cell>
          <cell r="D342">
            <v>0</v>
          </cell>
          <cell r="E342">
            <v>0</v>
          </cell>
          <cell r="F342">
            <v>0</v>
          </cell>
          <cell r="G342">
            <v>-168279.82176349073</v>
          </cell>
          <cell r="H342">
            <v>-333322.97483887925</v>
          </cell>
          <cell r="I342">
            <v>-151458.44500081497</v>
          </cell>
          <cell r="J342">
            <v>0</v>
          </cell>
          <cell r="K342">
            <v>-77236.144186836958</v>
          </cell>
          <cell r="L342">
            <v>-33624.379312067176</v>
          </cell>
        </row>
        <row r="343">
          <cell r="A343" t="str">
            <v xml:space="preserve">  Ending Debt</v>
          </cell>
          <cell r="B343">
            <v>163187.37599999996</v>
          </cell>
          <cell r="C343">
            <v>97662.689999999988</v>
          </cell>
          <cell r="D343">
            <v>651554.26510208903</v>
          </cell>
          <cell r="E343">
            <v>690534.76510208903</v>
          </cell>
          <cell r="F343">
            <v>725927.26510208903</v>
          </cell>
          <cell r="G343">
            <v>557647.44333859836</v>
          </cell>
          <cell r="H343">
            <v>247119.96849971911</v>
          </cell>
          <cell r="I343">
            <v>110860.52349890413</v>
          </cell>
          <cell r="J343">
            <v>110860.52349890413</v>
          </cell>
          <cell r="K343">
            <v>33624.379312067176</v>
          </cell>
          <cell r="L343">
            <v>0</v>
          </cell>
        </row>
        <row r="344">
          <cell r="A344" t="str">
            <v xml:space="preserve">  Average Debt</v>
          </cell>
          <cell r="B344">
            <v>190454.35337499998</v>
          </cell>
          <cell r="C344">
            <v>138127.30091666666</v>
          </cell>
          <cell r="D344">
            <v>374608.47755104449</v>
          </cell>
          <cell r="E344">
            <v>671044.51510208903</v>
          </cell>
          <cell r="F344">
            <v>708231.01510208903</v>
          </cell>
          <cell r="G344">
            <v>641787.35422034375</v>
          </cell>
          <cell r="H344">
            <v>402383.70591915876</v>
          </cell>
          <cell r="I344">
            <v>178990.24599931162</v>
          </cell>
          <cell r="J344">
            <v>110860.52349890413</v>
          </cell>
          <cell r="K344">
            <v>72242.451405485655</v>
          </cell>
          <cell r="L344">
            <v>16812.189656033588</v>
          </cell>
        </row>
        <row r="345">
          <cell r="A345" t="str">
            <v xml:space="preserve">  Interest Rate (A/T)</v>
          </cell>
          <cell r="B345">
            <v>4.1999999999999996E-2</v>
          </cell>
          <cell r="C345">
            <v>0.04</v>
          </cell>
          <cell r="D345">
            <v>0.04</v>
          </cell>
          <cell r="E345">
            <v>0.04</v>
          </cell>
          <cell r="F345">
            <v>0.04</v>
          </cell>
          <cell r="G345">
            <v>0.04</v>
          </cell>
          <cell r="H345">
            <v>0.04</v>
          </cell>
          <cell r="I345">
            <v>0.04</v>
          </cell>
          <cell r="J345">
            <v>0.04</v>
          </cell>
          <cell r="K345">
            <v>0.04</v>
          </cell>
          <cell r="L345">
            <v>0.04</v>
          </cell>
        </row>
        <row r="346">
          <cell r="A346" t="str">
            <v xml:space="preserve">   Other Long Term Debt Int Exp</v>
          </cell>
          <cell r="B346">
            <v>-7999.0828417499979</v>
          </cell>
          <cell r="C346">
            <v>-5525.0920366666669</v>
          </cell>
          <cell r="D346">
            <v>-14984.33910204178</v>
          </cell>
          <cell r="E346">
            <v>-26841.78060408356</v>
          </cell>
          <cell r="F346">
            <v>-28329.240604083563</v>
          </cell>
          <cell r="G346">
            <v>-25671.494168813751</v>
          </cell>
          <cell r="H346">
            <v>-16095.348236766351</v>
          </cell>
          <cell r="I346">
            <v>-7159.6098399724651</v>
          </cell>
          <cell r="J346">
            <v>-4434.4209399561651</v>
          </cell>
          <cell r="K346">
            <v>-2889.6980562194262</v>
          </cell>
          <cell r="L346">
            <v>-672.48758624134359</v>
          </cell>
        </row>
        <row r="347">
          <cell r="A347" t="str">
            <v>Cash Surplus (Shortfall) After LTD Financing</v>
          </cell>
          <cell r="B347">
            <v>255225.75984494333</v>
          </cell>
          <cell r="C347">
            <v>98161.05959970328</v>
          </cell>
          <cell r="D347">
            <v>40472</v>
          </cell>
          <cell r="E347">
            <v>38980.5</v>
          </cell>
          <cell r="F347">
            <v>35392.5</v>
          </cell>
          <cell r="G347">
            <v>30837</v>
          </cell>
          <cell r="H347">
            <v>22795.5</v>
          </cell>
          <cell r="I347">
            <v>15199</v>
          </cell>
          <cell r="J347">
            <v>0</v>
          </cell>
          <cell r="K347">
            <v>0</v>
          </cell>
          <cell r="L347">
            <v>18276.76383749675</v>
          </cell>
        </row>
        <row r="349">
          <cell r="A349" t="str">
            <v>Interest Rate Swap Expense</v>
          </cell>
          <cell r="B349">
            <v>-745.21800000000007</v>
          </cell>
          <cell r="C349">
            <v>-163.50700000000001</v>
          </cell>
          <cell r="D349">
            <v>-990</v>
          </cell>
        </row>
        <row r="350">
          <cell r="A350" t="str">
            <v xml:space="preserve">  Swap Expense (A/T)</v>
          </cell>
          <cell r="B350">
            <v>-441.57147371999997</v>
          </cell>
          <cell r="C350">
            <v>-96.884437780000013</v>
          </cell>
          <cell r="D350">
            <v>-583.60500000000002</v>
          </cell>
        </row>
        <row r="352">
          <cell r="A352" t="str">
            <v>Loan Fees:</v>
          </cell>
        </row>
        <row r="353">
          <cell r="A353" t="str">
            <v xml:space="preserve">  Facility Fee  (A/T)</v>
          </cell>
          <cell r="B353">
            <v>0</v>
          </cell>
          <cell r="C353">
            <v>0</v>
          </cell>
          <cell r="D353">
            <v>0</v>
          </cell>
          <cell r="E353">
            <v>0</v>
          </cell>
          <cell r="F353">
            <v>0</v>
          </cell>
          <cell r="G353">
            <v>0</v>
          </cell>
          <cell r="H353">
            <v>0</v>
          </cell>
          <cell r="I353">
            <v>0</v>
          </cell>
          <cell r="J353">
            <v>0</v>
          </cell>
          <cell r="K353">
            <v>0</v>
          </cell>
          <cell r="L353">
            <v>0</v>
          </cell>
        </row>
        <row r="354">
          <cell r="A354" t="str">
            <v xml:space="preserve">  Commitment Fee (A/T)</v>
          </cell>
          <cell r="B354">
            <v>0</v>
          </cell>
          <cell r="C354">
            <v>0</v>
          </cell>
          <cell r="D354">
            <v>0</v>
          </cell>
          <cell r="E354">
            <v>0</v>
          </cell>
          <cell r="F354">
            <v>0</v>
          </cell>
          <cell r="G354">
            <v>0</v>
          </cell>
          <cell r="H354">
            <v>0</v>
          </cell>
          <cell r="I354">
            <v>0</v>
          </cell>
          <cell r="J354">
            <v>0</v>
          </cell>
          <cell r="K354">
            <v>0</v>
          </cell>
          <cell r="L354">
            <v>0</v>
          </cell>
        </row>
        <row r="355">
          <cell r="A355" t="str">
            <v xml:space="preserve">   Total Loan Fees</v>
          </cell>
          <cell r="B355">
            <v>0</v>
          </cell>
          <cell r="C355">
            <v>0</v>
          </cell>
          <cell r="D355">
            <v>0</v>
          </cell>
          <cell r="E355">
            <v>0</v>
          </cell>
          <cell r="F355">
            <v>0</v>
          </cell>
          <cell r="G355">
            <v>0</v>
          </cell>
          <cell r="H355">
            <v>0</v>
          </cell>
          <cell r="I355">
            <v>0</v>
          </cell>
          <cell r="J355">
            <v>0</v>
          </cell>
          <cell r="K355">
            <v>0</v>
          </cell>
          <cell r="L355">
            <v>0</v>
          </cell>
        </row>
        <row r="357">
          <cell r="A357" t="str">
            <v>Total Interest Expense (A/T)</v>
          </cell>
          <cell r="B357">
            <v>-24784.714600920001</v>
          </cell>
          <cell r="C357">
            <v>-23885.555337171849</v>
          </cell>
          <cell r="D357">
            <v>-48228</v>
          </cell>
          <cell r="E357">
            <v>-41607.47907727625</v>
          </cell>
          <cell r="F357">
            <v>-37109.735732514251</v>
          </cell>
          <cell r="G357">
            <v>-31025.30378405175</v>
          </cell>
          <cell r="H357">
            <v>-20404.861496766349</v>
          </cell>
          <cell r="I357">
            <v>-10806.123099972461</v>
          </cell>
          <cell r="J357">
            <v>-6440.8069698500094</v>
          </cell>
          <cell r="K357">
            <v>-3238.584086113271</v>
          </cell>
          <cell r="L357">
            <v>-672.50084624134047</v>
          </cell>
        </row>
        <row r="363">
          <cell r="A363" t="str">
            <v>Operating  Expenses</v>
          </cell>
        </row>
        <row r="365">
          <cell r="B365">
            <v>1998</v>
          </cell>
          <cell r="C365">
            <v>1999</v>
          </cell>
          <cell r="D365">
            <v>2000</v>
          </cell>
          <cell r="E365">
            <v>2001</v>
          </cell>
          <cell r="F365">
            <v>2002</v>
          </cell>
          <cell r="G365">
            <v>2003</v>
          </cell>
          <cell r="H365">
            <v>2004</v>
          </cell>
          <cell r="I365">
            <v>2005</v>
          </cell>
          <cell r="J365">
            <v>2006</v>
          </cell>
          <cell r="K365">
            <v>2007</v>
          </cell>
          <cell r="L365">
            <v>2008</v>
          </cell>
        </row>
        <row r="367">
          <cell r="A367" t="str">
            <v>Depreciation &amp; Amortization</v>
          </cell>
        </row>
        <row r="368">
          <cell r="A368" t="str">
            <v xml:space="preserve">  Amort of Leasehold Improv</v>
          </cell>
          <cell r="B368">
            <v>0</v>
          </cell>
        </row>
        <row r="369">
          <cell r="A369" t="str">
            <v xml:space="preserve">  Amort of Deferred Charges</v>
          </cell>
          <cell r="B369">
            <v>-1249.9949999999994</v>
          </cell>
        </row>
        <row r="370">
          <cell r="A370" t="str">
            <v xml:space="preserve">  Furniture &amp; Euipment</v>
          </cell>
          <cell r="B370">
            <v>-472.75099999999992</v>
          </cell>
        </row>
        <row r="371">
          <cell r="A371" t="str">
            <v xml:space="preserve">  Total Deprec &amp; Amort Pretax</v>
          </cell>
          <cell r="B371">
            <v>-1722.7460000000001</v>
          </cell>
          <cell r="C371">
            <v>-2632.6959999999999</v>
          </cell>
          <cell r="D371">
            <v>-5544</v>
          </cell>
          <cell r="E371">
            <v>-5710.32</v>
          </cell>
          <cell r="F371">
            <v>-5881.6296000000002</v>
          </cell>
          <cell r="G371">
            <v>-6058.0784880000001</v>
          </cell>
          <cell r="H371">
            <v>-6239.8208426400006</v>
          </cell>
          <cell r="I371">
            <v>-6427.015467919201</v>
          </cell>
          <cell r="J371">
            <v>-5784.313921127281</v>
          </cell>
          <cell r="K371">
            <v>-4916.6668329581889</v>
          </cell>
          <cell r="L371">
            <v>-3687.5001247186419</v>
          </cell>
        </row>
        <row r="372">
          <cell r="A372" t="str">
            <v xml:space="preserve">  Deprec &amp; Amort (A/T)</v>
          </cell>
          <cell r="B372">
            <v>-1020.7959148399998</v>
          </cell>
          <cell r="C372">
            <v>-1559.9776878400003</v>
          </cell>
          <cell r="D372">
            <v>-3284.82</v>
          </cell>
          <cell r="E372">
            <v>-3383.3645999999999</v>
          </cell>
          <cell r="F372">
            <v>-3484.8655380000005</v>
          </cell>
          <cell r="G372">
            <v>-3589.41150414</v>
          </cell>
          <cell r="H372">
            <v>-3697.0938492642003</v>
          </cell>
          <cell r="I372">
            <v>-3808.2637453608436</v>
          </cell>
          <cell r="J372">
            <v>-3427.4373708247595</v>
          </cell>
          <cell r="K372">
            <v>-2913.3217652010458</v>
          </cell>
          <cell r="L372">
            <v>-2184.9913239007842</v>
          </cell>
        </row>
        <row r="373">
          <cell r="D373" t="str">
            <v>Change reference to rates later</v>
          </cell>
        </row>
        <row r="374">
          <cell r="A374" t="str">
            <v>General &amp; Administrative:</v>
          </cell>
        </row>
        <row r="375">
          <cell r="A375" t="str">
            <v xml:space="preserve">  Labor Expense</v>
          </cell>
          <cell r="B375">
            <v>-25958.839</v>
          </cell>
          <cell r="C375">
            <v>-49664.407999999996</v>
          </cell>
          <cell r="D375">
            <v>-29258</v>
          </cell>
          <cell r="E375">
            <v>-32183.800000000003</v>
          </cell>
          <cell r="F375">
            <v>-35402.180000000008</v>
          </cell>
          <cell r="G375">
            <v>-38942.398000000008</v>
          </cell>
          <cell r="H375">
            <v>-42836.637800000011</v>
          </cell>
          <cell r="I375">
            <v>-47120.301580000014</v>
          </cell>
          <cell r="J375">
            <v>-51832.331738000023</v>
          </cell>
          <cell r="K375">
            <v>-57015.564911800029</v>
          </cell>
          <cell r="L375">
            <v>-62717.121402980039</v>
          </cell>
        </row>
        <row r="376">
          <cell r="A376" t="str">
            <v xml:space="preserve">  Benefits &amp; Payroll Taxes</v>
          </cell>
          <cell r="B376">
            <v>-3386.0029999999997</v>
          </cell>
          <cell r="C376">
            <v>-4001.4709999999995</v>
          </cell>
          <cell r="D376">
            <v>0</v>
          </cell>
          <cell r="E376">
            <v>0</v>
          </cell>
          <cell r="F376">
            <v>0</v>
          </cell>
          <cell r="G376">
            <v>0</v>
          </cell>
          <cell r="H376">
            <v>0</v>
          </cell>
          <cell r="I376">
            <v>0</v>
          </cell>
          <cell r="J376">
            <v>0</v>
          </cell>
          <cell r="K376">
            <v>0</v>
          </cell>
          <cell r="L376">
            <v>0</v>
          </cell>
        </row>
        <row r="377">
          <cell r="A377" t="str">
            <v xml:space="preserve">  Controllable Expenses</v>
          </cell>
          <cell r="B377">
            <v>-5540.5150000000003</v>
          </cell>
          <cell r="C377">
            <v>-10792.966</v>
          </cell>
          <cell r="D377">
            <v>-9054</v>
          </cell>
          <cell r="E377">
            <v>-9959.4000000000015</v>
          </cell>
          <cell r="F377">
            <v>-10955.340000000002</v>
          </cell>
          <cell r="G377">
            <v>-12050.874000000003</v>
          </cell>
          <cell r="H377">
            <v>-13255.961400000006</v>
          </cell>
          <cell r="I377">
            <v>-14581.557540000007</v>
          </cell>
          <cell r="J377">
            <v>-16039.713294000008</v>
          </cell>
          <cell r="K377">
            <v>-17643.684623400011</v>
          </cell>
          <cell r="L377">
            <v>-19408.053085740015</v>
          </cell>
        </row>
        <row r="378">
          <cell r="A378" t="str">
            <v xml:space="preserve">  Professional Expenses</v>
          </cell>
          <cell r="B378">
            <v>-4014.0279999999998</v>
          </cell>
          <cell r="C378">
            <v>-5417.2089999999998</v>
          </cell>
          <cell r="D378">
            <v>-3433</v>
          </cell>
          <cell r="E378">
            <v>-3776.3</v>
          </cell>
          <cell r="F378">
            <v>-4153.93</v>
          </cell>
          <cell r="G378">
            <v>-4569.3230000000003</v>
          </cell>
          <cell r="H378">
            <v>-5026.2553000000007</v>
          </cell>
          <cell r="I378">
            <v>-5528.880830000001</v>
          </cell>
          <cell r="J378">
            <v>-6081.7689130000017</v>
          </cell>
          <cell r="K378">
            <v>-6689.9458043000022</v>
          </cell>
          <cell r="L378">
            <v>-7358.9403847300027</v>
          </cell>
        </row>
        <row r="379">
          <cell r="A379" t="str">
            <v xml:space="preserve">  Other Operating Expense</v>
          </cell>
          <cell r="B379">
            <v>66.179000000000201</v>
          </cell>
          <cell r="C379">
            <v>-209.16899999999998</v>
          </cell>
          <cell r="D379">
            <v>-227</v>
          </cell>
          <cell r="E379">
            <v>-249.70000000000002</v>
          </cell>
          <cell r="F379">
            <v>-274.67</v>
          </cell>
          <cell r="G379">
            <v>-302.13700000000006</v>
          </cell>
          <cell r="H379">
            <v>-332.35070000000007</v>
          </cell>
          <cell r="I379">
            <v>-365.58577000000014</v>
          </cell>
          <cell r="J379">
            <v>-402.14434700000021</v>
          </cell>
          <cell r="K379">
            <v>-442.35878170000029</v>
          </cell>
          <cell r="L379">
            <v>-486.59465987000038</v>
          </cell>
        </row>
        <row r="380">
          <cell r="A380" t="str">
            <v xml:space="preserve">     Total G&amp;A Expense</v>
          </cell>
          <cell r="B380">
            <v>-38833.205999999998</v>
          </cell>
          <cell r="C380">
            <v>-70085.222999999984</v>
          </cell>
          <cell r="D380">
            <v>-41972</v>
          </cell>
          <cell r="E380">
            <v>-46169.200000000004</v>
          </cell>
          <cell r="F380">
            <v>-50786.12000000001</v>
          </cell>
          <cell r="G380">
            <v>-55864.732000000018</v>
          </cell>
          <cell r="H380">
            <v>-61451.205200000019</v>
          </cell>
          <cell r="I380">
            <v>-67596.325720000023</v>
          </cell>
          <cell r="J380">
            <v>-74355.958292000025</v>
          </cell>
          <cell r="K380">
            <v>-81791.554121200039</v>
          </cell>
          <cell r="L380">
            <v>-89970.709533320041</v>
          </cell>
        </row>
        <row r="381">
          <cell r="A381" t="str">
            <v xml:space="preserve">  Labor Expense(A/T)</v>
          </cell>
          <cell r="B381">
            <v>-15381.650461060002</v>
          </cell>
          <cell r="C381">
            <v>-29428.148316320003</v>
          </cell>
          <cell r="D381">
            <v>-17335.365000000002</v>
          </cell>
          <cell r="E381">
            <v>-19068.901500000004</v>
          </cell>
          <cell r="F381">
            <v>-20975.791650000006</v>
          </cell>
          <cell r="G381">
            <v>-23073.370815000006</v>
          </cell>
          <cell r="H381">
            <v>-25380.707896500007</v>
          </cell>
          <cell r="I381">
            <v>-27920.663498213213</v>
          </cell>
          <cell r="J381">
            <v>-30712.729848034538</v>
          </cell>
          <cell r="K381">
            <v>-33784.002832837992</v>
          </cell>
          <cell r="L381">
            <v>-37162.403116121794</v>
          </cell>
        </row>
        <row r="382">
          <cell r="A382" t="str">
            <v xml:space="preserve">  Benefits &amp; Payroll Taxes(A/T)</v>
          </cell>
          <cell r="B382">
            <v>-2006.3422176200002</v>
          </cell>
          <cell r="C382">
            <v>-2371.0316263400005</v>
          </cell>
          <cell r="D382">
            <v>0</v>
          </cell>
          <cell r="E382">
            <v>0</v>
          </cell>
          <cell r="F382">
            <v>0</v>
          </cell>
          <cell r="G382">
            <v>0</v>
          </cell>
          <cell r="H382">
            <v>0</v>
          </cell>
          <cell r="I382">
            <v>0</v>
          </cell>
          <cell r="J382">
            <v>0</v>
          </cell>
          <cell r="K382">
            <v>0</v>
          </cell>
          <cell r="L382">
            <v>0</v>
          </cell>
        </row>
        <row r="383">
          <cell r="A383" t="str">
            <v xml:space="preserve">  Controllable Expenses(A/T)</v>
          </cell>
          <cell r="B383">
            <v>-3282.9767581000006</v>
          </cell>
          <cell r="C383">
            <v>-6395.2640736400008</v>
          </cell>
          <cell r="D383">
            <v>-5364.4949999999999</v>
          </cell>
          <cell r="E383">
            <v>-5900.9445000000014</v>
          </cell>
          <cell r="F383">
            <v>-6491.038950000001</v>
          </cell>
          <cell r="G383">
            <v>-7140.1428450000021</v>
          </cell>
          <cell r="H383">
            <v>-7854.157129500004</v>
          </cell>
          <cell r="I383">
            <v>-8640.1561047516043</v>
          </cell>
          <cell r="J383">
            <v>-9504.1717152267665</v>
          </cell>
          <cell r="K383">
            <v>-10454.588886749443</v>
          </cell>
          <cell r="L383">
            <v>-11500.047775424389</v>
          </cell>
        </row>
        <row r="384">
          <cell r="A384" t="str">
            <v xml:space="preserve">  Professional Expenses(A/T)</v>
          </cell>
          <cell r="B384">
            <v>-2378.47215112</v>
          </cell>
          <cell r="C384">
            <v>-3209.9130208600009</v>
          </cell>
          <cell r="D384">
            <v>-2034.0525</v>
          </cell>
          <cell r="E384">
            <v>-2237.45775</v>
          </cell>
          <cell r="F384">
            <v>-2461.2035250000004</v>
          </cell>
          <cell r="G384">
            <v>-2707.3238775000004</v>
          </cell>
          <cell r="H384">
            <v>-2978.0562652500007</v>
          </cell>
          <cell r="I384">
            <v>-3276.083047008201</v>
          </cell>
          <cell r="J384">
            <v>-3603.6913517090215</v>
          </cell>
          <cell r="K384">
            <v>-3964.0604868799237</v>
          </cell>
          <cell r="L384">
            <v>-4360.4665355679163</v>
          </cell>
        </row>
        <row r="385">
          <cell r="A385" t="str">
            <v xml:space="preserve">  Other Operating Expense  (A/T)</v>
          </cell>
          <cell r="B385">
            <v>39.213704660000126</v>
          </cell>
          <cell r="C385">
            <v>-123.94099926</v>
          </cell>
          <cell r="D385">
            <v>-134.4975</v>
          </cell>
          <cell r="E385">
            <v>-147.94725000000003</v>
          </cell>
          <cell r="F385">
            <v>-162.74197500000002</v>
          </cell>
          <cell r="G385">
            <v>-179.01617250000004</v>
          </cell>
          <cell r="H385">
            <v>-196.91778975000005</v>
          </cell>
          <cell r="I385">
            <v>-216.6241921558001</v>
          </cell>
          <cell r="J385">
            <v>-238.28661137138016</v>
          </cell>
          <cell r="K385">
            <v>-262.11527250851822</v>
          </cell>
          <cell r="L385">
            <v>-288.32679975937003</v>
          </cell>
        </row>
        <row r="386">
          <cell r="A386" t="str">
            <v xml:space="preserve">  Total G&amp;A Expense(A/T)</v>
          </cell>
          <cell r="B386">
            <v>-23010.227883240004</v>
          </cell>
          <cell r="C386">
            <v>-41528.298036420005</v>
          </cell>
          <cell r="D386">
            <v>-24868.410000000003</v>
          </cell>
          <cell r="E386">
            <v>-27355.251000000007</v>
          </cell>
          <cell r="F386">
            <v>-30090.77610000001</v>
          </cell>
          <cell r="G386">
            <v>-33099.85371000001</v>
          </cell>
          <cell r="H386">
            <v>-36409.839081000013</v>
          </cell>
          <cell r="I386">
            <v>-40053.52684212882</v>
          </cell>
          <cell r="J386">
            <v>-44058.879526341705</v>
          </cell>
          <cell r="K386">
            <v>-48464.767478975882</v>
          </cell>
          <cell r="L386">
            <v>-53311.244226873474</v>
          </cell>
        </row>
        <row r="388">
          <cell r="A388" t="str">
            <v>Non-Controllable Expense:</v>
          </cell>
        </row>
        <row r="389">
          <cell r="A389" t="str">
            <v xml:space="preserve">   Corporate Overhead</v>
          </cell>
          <cell r="B389">
            <v>-2258.4189999999999</v>
          </cell>
          <cell r="C389">
            <v>-2826.4866299999994</v>
          </cell>
          <cell r="D389">
            <v>-3453</v>
          </cell>
          <cell r="E389">
            <v>-3798.3</v>
          </cell>
          <cell r="F389">
            <v>-4178.13</v>
          </cell>
          <cell r="G389">
            <v>-4595.9430000000002</v>
          </cell>
          <cell r="H389">
            <v>-5055.5373000000009</v>
          </cell>
          <cell r="I389">
            <v>-5561.0910300000014</v>
          </cell>
          <cell r="J389">
            <v>-6117.2001330000021</v>
          </cell>
          <cell r="K389">
            <v>-6728.9201463000027</v>
          </cell>
          <cell r="L389">
            <v>-7401.8121609300033</v>
          </cell>
        </row>
        <row r="390">
          <cell r="A390" t="str">
            <v xml:space="preserve">   Insurance</v>
          </cell>
          <cell r="B390">
            <v>-287.44</v>
          </cell>
          <cell r="C390">
            <v>-176.17900000000003</v>
          </cell>
          <cell r="D390">
            <v>0</v>
          </cell>
          <cell r="E390">
            <v>0</v>
          </cell>
          <cell r="F390">
            <v>0</v>
          </cell>
          <cell r="G390">
            <v>0</v>
          </cell>
          <cell r="H390">
            <v>0</v>
          </cell>
          <cell r="I390">
            <v>0</v>
          </cell>
          <cell r="J390">
            <v>0</v>
          </cell>
          <cell r="K390">
            <v>0</v>
          </cell>
          <cell r="L390">
            <v>0</v>
          </cell>
        </row>
        <row r="391">
          <cell r="A391" t="str">
            <v xml:space="preserve">   Total Non-Controllable Exp</v>
          </cell>
          <cell r="B391">
            <v>-2545.8589999999999</v>
          </cell>
          <cell r="C391">
            <v>-3002.6656299999995</v>
          </cell>
          <cell r="D391">
            <v>-3453</v>
          </cell>
          <cell r="E391">
            <v>-3798.3</v>
          </cell>
          <cell r="F391">
            <v>-4178.13</v>
          </cell>
          <cell r="G391">
            <v>-4595.9430000000002</v>
          </cell>
          <cell r="H391">
            <v>-5055.5373000000009</v>
          </cell>
          <cell r="I391">
            <v>-5561.0910300000014</v>
          </cell>
          <cell r="J391">
            <v>-6117.2001330000021</v>
          </cell>
          <cell r="K391">
            <v>-6728.9201463000027</v>
          </cell>
          <cell r="L391">
            <v>-7401.8121609300033</v>
          </cell>
        </row>
        <row r="392">
          <cell r="A392" t="str">
            <v xml:space="preserve">  Non-Control Expense(A/T)</v>
          </cell>
          <cell r="B392">
            <v>-1508.5232918600002</v>
          </cell>
          <cell r="C392">
            <v>-1779.1994924001999</v>
          </cell>
          <cell r="D392">
            <v>-2045.9025000000001</v>
          </cell>
          <cell r="E392">
            <v>-2250.6446820000006</v>
          </cell>
          <cell r="F392">
            <v>-2475.7091502000003</v>
          </cell>
          <cell r="G392">
            <v>-2723.2800652200003</v>
          </cell>
          <cell r="H392">
            <v>-2995.6080717420009</v>
          </cell>
          <cell r="I392">
            <v>-3295.1688789162013</v>
          </cell>
          <cell r="J392">
            <v>-3624.6857668078214</v>
          </cell>
          <cell r="K392">
            <v>-3987.1543434886039</v>
          </cell>
          <cell r="L392">
            <v>-4385.8697778374644</v>
          </cell>
        </row>
      </sheetData>
      <sheetData sheetId="2" refreshError="1"/>
      <sheetData sheetId="3" refreshError="1">
        <row r="36">
          <cell r="BC36" t="str">
            <v>Edison Capital</v>
          </cell>
        </row>
        <row r="37">
          <cell r="AO37" t="str">
            <v>Edison Capital</v>
          </cell>
          <cell r="BC37" t="str">
            <v xml:space="preserve">Projected Monthly Cash Flow </v>
          </cell>
        </row>
        <row r="38">
          <cell r="A38" t="str">
            <v>Edison Capital</v>
          </cell>
          <cell r="AO38" t="str">
            <v xml:space="preserve">Projected Monthly Cash Flow </v>
          </cell>
          <cell r="BC38">
            <v>1999</v>
          </cell>
        </row>
        <row r="39">
          <cell r="A39" t="str">
            <v>Pro Forma Annual Cash Flow</v>
          </cell>
          <cell r="AI39" t="str">
            <v>Base Case</v>
          </cell>
          <cell r="AO39">
            <v>1998</v>
          </cell>
        </row>
        <row r="40">
          <cell r="A40" t="str">
            <v>Five Year Outlook - Mid-March Analysis</v>
          </cell>
        </row>
        <row r="42">
          <cell r="B42">
            <v>1998</v>
          </cell>
          <cell r="C42">
            <v>1999</v>
          </cell>
          <cell r="D42">
            <v>2000</v>
          </cell>
          <cell r="E42">
            <v>2001</v>
          </cell>
          <cell r="F42">
            <v>2002</v>
          </cell>
          <cell r="G42">
            <v>2003</v>
          </cell>
          <cell r="H42">
            <v>2004</v>
          </cell>
          <cell r="I42">
            <v>2005</v>
          </cell>
          <cell r="J42">
            <v>2006</v>
          </cell>
          <cell r="K42">
            <v>2007</v>
          </cell>
          <cell r="L42">
            <v>2008</v>
          </cell>
          <cell r="M42">
            <v>2009</v>
          </cell>
          <cell r="AJ42" t="str">
            <v>Jan</v>
          </cell>
          <cell r="AK42" t="str">
            <v>Feb</v>
          </cell>
          <cell r="AL42" t="str">
            <v>Mar</v>
          </cell>
          <cell r="AM42" t="str">
            <v>Apr</v>
          </cell>
          <cell r="AN42" t="str">
            <v>May</v>
          </cell>
          <cell r="AO42" t="str">
            <v>Jun</v>
          </cell>
          <cell r="AP42" t="str">
            <v>Jul</v>
          </cell>
          <cell r="AQ42" t="str">
            <v>Aug</v>
          </cell>
          <cell r="AR42" t="str">
            <v>Sep</v>
          </cell>
          <cell r="AS42" t="str">
            <v>Oct</v>
          </cell>
          <cell r="AT42" t="str">
            <v>Nov</v>
          </cell>
          <cell r="AU42" t="str">
            <v>Dec</v>
          </cell>
          <cell r="AV42">
            <v>1998</v>
          </cell>
          <cell r="AX42" t="str">
            <v>Jan</v>
          </cell>
          <cell r="AY42" t="str">
            <v>Feb</v>
          </cell>
          <cell r="AZ42" t="str">
            <v>Mar</v>
          </cell>
          <cell r="BA42" t="str">
            <v>Apr</v>
          </cell>
          <cell r="BB42" t="str">
            <v>May</v>
          </cell>
          <cell r="BC42" t="str">
            <v>Jun</v>
          </cell>
          <cell r="BD42" t="str">
            <v>Jul</v>
          </cell>
          <cell r="BE42" t="str">
            <v>Aug</v>
          </cell>
          <cell r="BF42" t="str">
            <v>Sep</v>
          </cell>
          <cell r="BG42" t="str">
            <v>Oct</v>
          </cell>
          <cell r="BH42" t="str">
            <v>Nov</v>
          </cell>
          <cell r="BI42" t="str">
            <v>Dec</v>
          </cell>
          <cell r="BJ42">
            <v>1999</v>
          </cell>
        </row>
        <row r="43">
          <cell r="A43" t="str">
            <v>Beginning Cash Balance</v>
          </cell>
          <cell r="B43">
            <v>79999</v>
          </cell>
          <cell r="C43">
            <v>19939.298448716232</v>
          </cell>
          <cell r="D43">
            <v>54000</v>
          </cell>
          <cell r="E43">
            <v>4999.9999999999418</v>
          </cell>
          <cell r="F43">
            <v>5000.0209227237501</v>
          </cell>
          <cell r="G43">
            <v>4999.7642674857634</v>
          </cell>
          <cell r="H43">
            <v>4999.6962159483228</v>
          </cell>
          <cell r="I43">
            <v>4999.6385032336693</v>
          </cell>
          <cell r="J43">
            <v>9392.8769000275352</v>
          </cell>
          <cell r="K43">
            <v>-1440.8069698499748</v>
          </cell>
          <cell r="L43">
            <v>1761.4159138867253</v>
          </cell>
          <cell r="M43">
            <v>22604.262991255397</v>
          </cell>
          <cell r="AI43" t="str">
            <v>Beginning Cash Balance</v>
          </cell>
          <cell r="AJ43">
            <v>79999</v>
          </cell>
          <cell r="AK43">
            <v>75136.882660765288</v>
          </cell>
          <cell r="AL43">
            <v>370998.56089499907</v>
          </cell>
          <cell r="AM43">
            <v>25737.237372757925</v>
          </cell>
          <cell r="AN43">
            <v>2424.0861183824309</v>
          </cell>
          <cell r="AO43">
            <v>10893.406960827946</v>
          </cell>
          <cell r="AP43">
            <v>135527.54045926564</v>
          </cell>
          <cell r="AQ43">
            <v>8693.2766467368929</v>
          </cell>
          <cell r="AR43">
            <v>10622.737449398757</v>
          </cell>
          <cell r="AS43">
            <v>64909.586381076588</v>
          </cell>
          <cell r="AT43">
            <v>44624.48676776365</v>
          </cell>
          <cell r="AU43">
            <v>42549.440377709128</v>
          </cell>
          <cell r="AV43">
            <v>79999</v>
          </cell>
          <cell r="AX43">
            <v>19939.29844871597</v>
          </cell>
          <cell r="AY43">
            <v>8780.5334104351314</v>
          </cell>
          <cell r="AZ43">
            <v>7393.1393756760344</v>
          </cell>
          <cell r="BA43">
            <v>52917.195043018306</v>
          </cell>
          <cell r="BB43">
            <v>54013.694275514325</v>
          </cell>
          <cell r="BC43">
            <v>26026.186457389675</v>
          </cell>
          <cell r="BD43">
            <v>16180.393648120065</v>
          </cell>
          <cell r="BE43">
            <v>3045.6898869621837</v>
          </cell>
          <cell r="BF43">
            <v>67178.841612598422</v>
          </cell>
          <cell r="BG43">
            <v>-18282.043066005164</v>
          </cell>
          <cell r="BH43">
            <v>2818.2160025345729</v>
          </cell>
          <cell r="BI43">
            <v>2775.5028526592482</v>
          </cell>
          <cell r="BJ43">
            <v>19939.29844871597</v>
          </cell>
        </row>
        <row r="45">
          <cell r="A45" t="str">
            <v>Net Income</v>
          </cell>
          <cell r="B45">
            <v>105259.22021581374</v>
          </cell>
          <cell r="C45">
            <v>127616.05675360645</v>
          </cell>
          <cell r="D45">
            <v>157788.93846045705</v>
          </cell>
          <cell r="E45">
            <v>169255.00709560429</v>
          </cell>
          <cell r="F45">
            <v>198150.30246526783</v>
          </cell>
          <cell r="G45">
            <v>225445.47038781215</v>
          </cell>
          <cell r="H45">
            <v>257775.8160106432</v>
          </cell>
          <cell r="I45">
            <v>266877.38398942421</v>
          </cell>
          <cell r="J45">
            <v>182924.36945200205</v>
          </cell>
          <cell r="K45">
            <v>53439.280210234567</v>
          </cell>
          <cell r="L45">
            <v>-12416.115913443618</v>
          </cell>
          <cell r="M45">
            <v>148681.35984181435</v>
          </cell>
          <cell r="AI45" t="str">
            <v>Net Income</v>
          </cell>
          <cell r="AJ45">
            <v>4426.4636018550427</v>
          </cell>
        </row>
        <row r="46">
          <cell r="A46" t="str">
            <v>Adjustments for Noncash Items:</v>
          </cell>
          <cell r="AI46" t="str">
            <v>Adjustments for Noncash Items:</v>
          </cell>
        </row>
        <row r="47">
          <cell r="A47" t="str">
            <v xml:space="preserve">   Equity Loss from Real Estate Partnerships</v>
          </cell>
          <cell r="B47">
            <v>28532.965552944479</v>
          </cell>
          <cell r="C47">
            <v>25144.423806389415</v>
          </cell>
          <cell r="D47">
            <v>30951.439340957382</v>
          </cell>
          <cell r="E47">
            <v>28740.68791699654</v>
          </cell>
          <cell r="F47">
            <v>27400.454951558575</v>
          </cell>
          <cell r="G47">
            <v>26158.651403833312</v>
          </cell>
          <cell r="H47">
            <v>25385.747826424173</v>
          </cell>
          <cell r="I47">
            <v>31454.379556151678</v>
          </cell>
          <cell r="J47">
            <v>52218.035503955354</v>
          </cell>
          <cell r="K47">
            <v>67305.558427147625</v>
          </cell>
          <cell r="L47">
            <v>49757.829048363055</v>
          </cell>
          <cell r="M47">
            <v>45516.099458868142</v>
          </cell>
          <cell r="AI47" t="str">
            <v xml:space="preserve">   Equity Loss from Real Estate Partnerships</v>
          </cell>
        </row>
        <row r="48">
          <cell r="A48" t="str">
            <v xml:space="preserve">   Amortization of NRV</v>
          </cell>
          <cell r="B48">
            <v>9063.8731581557458</v>
          </cell>
          <cell r="C48">
            <v>9680.5216621870641</v>
          </cell>
          <cell r="D48">
            <v>10416.024698586842</v>
          </cell>
          <cell r="E48">
            <v>11315.828162040714</v>
          </cell>
          <cell r="F48">
            <v>12046.766254009861</v>
          </cell>
          <cell r="G48">
            <v>11586.20939420871</v>
          </cell>
          <cell r="H48">
            <v>12305.157715308565</v>
          </cell>
          <cell r="I48">
            <v>14892.024846923519</v>
          </cell>
          <cell r="J48">
            <v>21898.221379465045</v>
          </cell>
          <cell r="K48">
            <v>30801.792440701334</v>
          </cell>
          <cell r="L48">
            <v>30282.236121886501</v>
          </cell>
          <cell r="M48">
            <v>28721.255989040474</v>
          </cell>
          <cell r="AI48" t="str">
            <v xml:space="preserve">   Amortization of NRV</v>
          </cell>
        </row>
        <row r="49">
          <cell r="A49" t="str">
            <v xml:space="preserve">   Income from Leveraged Leases</v>
          </cell>
          <cell r="B49">
            <v>-209071.28200000006</v>
          </cell>
          <cell r="C49">
            <v>-206904.96073417715</v>
          </cell>
          <cell r="D49">
            <v>-162287.07799999986</v>
          </cell>
          <cell r="E49">
            <v>-105743.56600000011</v>
          </cell>
          <cell r="F49">
            <v>-71873.075999999855</v>
          </cell>
          <cell r="G49">
            <v>-68991.388999999792</v>
          </cell>
          <cell r="H49">
            <v>-60025.259999999893</v>
          </cell>
          <cell r="I49">
            <v>-128624.57600000018</v>
          </cell>
          <cell r="J49">
            <v>-135620.766</v>
          </cell>
          <cell r="K49">
            <v>-158395.33200000005</v>
          </cell>
          <cell r="L49">
            <v>-155909.78400000039</v>
          </cell>
          <cell r="M49">
            <v>-199229.7639999997</v>
          </cell>
          <cell r="AI49" t="str">
            <v xml:space="preserve">   Income from Leveraged Leases</v>
          </cell>
        </row>
        <row r="50">
          <cell r="A50" t="str">
            <v xml:space="preserve">   Income Adjustments to Other Investments</v>
          </cell>
          <cell r="B50">
            <v>3137.721749999997</v>
          </cell>
          <cell r="C50">
            <v>-2874.0440849999432</v>
          </cell>
          <cell r="D50">
            <v>-9581.1164275000338</v>
          </cell>
          <cell r="E50">
            <v>-10286.152700303064</v>
          </cell>
          <cell r="F50">
            <v>-8645.8814634506707</v>
          </cell>
          <cell r="G50">
            <v>-8897.3984513498654</v>
          </cell>
          <cell r="H50">
            <v>50651.575632262393</v>
          </cell>
          <cell r="I50">
            <v>-7635.8968589900469</v>
          </cell>
          <cell r="J50">
            <v>-122259.57531869924</v>
          </cell>
          <cell r="K50">
            <v>-195639.61515601992</v>
          </cell>
          <cell r="L50">
            <v>-314371.84720410814</v>
          </cell>
          <cell r="M50">
            <v>-1059.0519999998787</v>
          </cell>
          <cell r="AI50" t="str">
            <v xml:space="preserve">   Income Adjustments to Other Investments</v>
          </cell>
        </row>
        <row r="51">
          <cell r="A51" t="str">
            <v xml:space="preserve">   Changes in Deferred Taxes</v>
          </cell>
          <cell r="B51">
            <v>365837.6516209718</v>
          </cell>
          <cell r="C51">
            <v>411694.86320155475</v>
          </cell>
          <cell r="D51">
            <v>409834.84346935287</v>
          </cell>
          <cell r="E51">
            <v>345970.91399619897</v>
          </cell>
          <cell r="F51">
            <v>191194.88451767329</v>
          </cell>
          <cell r="G51">
            <v>134697.37103269817</v>
          </cell>
          <cell r="H51">
            <v>158400.28206475751</v>
          </cell>
          <cell r="I51">
            <v>190376.27683559849</v>
          </cell>
          <cell r="J51">
            <v>216857.01541311396</v>
          </cell>
          <cell r="K51">
            <v>246821.4581959866</v>
          </cell>
          <cell r="L51">
            <v>268830.86702235864</v>
          </cell>
          <cell r="M51">
            <v>289349.19089361595</v>
          </cell>
          <cell r="AI51" t="str">
            <v xml:space="preserve">   Changes in Deferred Taxes</v>
          </cell>
        </row>
        <row r="52">
          <cell r="A52" t="str">
            <v xml:space="preserve">   Gain from Asset Sales</v>
          </cell>
          <cell r="B52">
            <v>11843.164000000001</v>
          </cell>
          <cell r="C52">
            <v>75</v>
          </cell>
          <cell r="D52">
            <v>75</v>
          </cell>
          <cell r="E52">
            <v>75</v>
          </cell>
          <cell r="F52">
            <v>75</v>
          </cell>
          <cell r="G52">
            <v>75</v>
          </cell>
          <cell r="H52">
            <v>75</v>
          </cell>
          <cell r="I52">
            <v>75</v>
          </cell>
          <cell r="J52">
            <v>75</v>
          </cell>
          <cell r="K52">
            <v>75</v>
          </cell>
          <cell r="L52">
            <v>-35</v>
          </cell>
          <cell r="M52">
            <v>-35</v>
          </cell>
          <cell r="AI52" t="str">
            <v xml:space="preserve">   Gain from Asset Sales</v>
          </cell>
        </row>
        <row r="53">
          <cell r="A53" t="str">
            <v xml:space="preserve">   Increase in Operating Reserve</v>
          </cell>
          <cell r="B53">
            <v>3058.7679521396485</v>
          </cell>
          <cell r="C53">
            <v>8849.1058928658895</v>
          </cell>
          <cell r="D53">
            <v>7009</v>
          </cell>
          <cell r="E53">
            <v>4140.4712306562105</v>
          </cell>
          <cell r="F53">
            <v>3584.275682975268</v>
          </cell>
          <cell r="G53">
            <v>2882.8645985424237</v>
          </cell>
          <cell r="H53">
            <v>2566.8429730158514</v>
          </cell>
          <cell r="I53">
            <v>2602.8372153245241</v>
          </cell>
          <cell r="J53">
            <v>2912.8308914613999</v>
          </cell>
          <cell r="K53">
            <v>3792.9842257345999</v>
          </cell>
          <cell r="L53">
            <v>3792.4952617266008</v>
          </cell>
          <cell r="M53">
            <v>2083.2635087680005</v>
          </cell>
          <cell r="AI53" t="str">
            <v xml:space="preserve">   Increase in Operating Reserve</v>
          </cell>
        </row>
        <row r="54">
          <cell r="A54" t="str">
            <v xml:space="preserve">   Depreciation and Amortization</v>
          </cell>
          <cell r="B54">
            <v>1020.7959148399998</v>
          </cell>
          <cell r="C54">
            <v>1559.9776878400003</v>
          </cell>
          <cell r="D54">
            <v>3284.82</v>
          </cell>
          <cell r="E54">
            <v>3383.3645999999999</v>
          </cell>
          <cell r="F54">
            <v>3484.8655380000005</v>
          </cell>
          <cell r="G54">
            <v>3589.41150414</v>
          </cell>
          <cell r="H54">
            <v>3697.0938492642003</v>
          </cell>
          <cell r="I54">
            <v>3808.2637453608436</v>
          </cell>
          <cell r="J54">
            <v>3427.4373708247595</v>
          </cell>
          <cell r="K54">
            <v>2913.3217652010458</v>
          </cell>
          <cell r="L54">
            <v>2184.9913239007842</v>
          </cell>
          <cell r="M54">
            <v>2184.9913239007842</v>
          </cell>
          <cell r="AI54" t="str">
            <v xml:space="preserve">   Depreciation and Amortization</v>
          </cell>
        </row>
        <row r="55">
          <cell r="A55" t="str">
            <v xml:space="preserve">  Changes in Working Capital </v>
          </cell>
          <cell r="B55">
            <v>-122</v>
          </cell>
          <cell r="C55">
            <v>-102</v>
          </cell>
          <cell r="D55">
            <v>35</v>
          </cell>
          <cell r="E55">
            <v>-12</v>
          </cell>
          <cell r="F55">
            <v>61</v>
          </cell>
          <cell r="G55">
            <v>108</v>
          </cell>
          <cell r="H55">
            <v>-28</v>
          </cell>
          <cell r="I55">
            <v>118</v>
          </cell>
          <cell r="J55">
            <v>0</v>
          </cell>
          <cell r="K55">
            <v>0</v>
          </cell>
          <cell r="L55">
            <v>0</v>
          </cell>
          <cell r="M55">
            <v>0</v>
          </cell>
          <cell r="AI55" t="str">
            <v xml:space="preserve">Changes in Working Capital </v>
          </cell>
        </row>
        <row r="57">
          <cell r="A57" t="str">
            <v xml:space="preserve">   Cash Provided /(Used) by Operations</v>
          </cell>
          <cell r="B57">
            <v>318560.87816486531</v>
          </cell>
          <cell r="C57">
            <v>374738.9441852665</v>
          </cell>
          <cell r="D57">
            <v>447526.87154185429</v>
          </cell>
          <cell r="E57">
            <v>446839.55430119351</v>
          </cell>
          <cell r="F57">
            <v>355478.59194603428</v>
          </cell>
          <cell r="G57">
            <v>326654.19086988515</v>
          </cell>
          <cell r="H57">
            <v>450804.25607167603</v>
          </cell>
          <cell r="I57">
            <v>373943.69332979305</v>
          </cell>
          <cell r="J57">
            <v>222432.56869212334</v>
          </cell>
          <cell r="K57">
            <v>51114.448108985809</v>
          </cell>
          <cell r="L57">
            <v>-127884.32833931658</v>
          </cell>
          <cell r="M57">
            <v>316212.34501600807</v>
          </cell>
          <cell r="AI57" t="str">
            <v xml:space="preserve">   Cash Provided /(Used) by Operations</v>
          </cell>
        </row>
        <row r="59">
          <cell r="A59" t="str">
            <v>Cash Provided /(Used) by Operations:</v>
          </cell>
          <cell r="AI59" t="str">
            <v>Cash Provided /(Used) by Operations:</v>
          </cell>
        </row>
        <row r="60">
          <cell r="A60" t="str">
            <v xml:space="preserve">   Affordable Housing </v>
          </cell>
          <cell r="B60">
            <v>87605.963416859799</v>
          </cell>
          <cell r="C60">
            <v>103384.65107810768</v>
          </cell>
          <cell r="D60">
            <v>99282.990950931955</v>
          </cell>
          <cell r="E60">
            <v>109670.02130606766</v>
          </cell>
          <cell r="F60">
            <v>112986.41611054572</v>
          </cell>
          <cell r="G60">
            <v>112526.92918887941</v>
          </cell>
          <cell r="H60">
            <v>112750.53442272659</v>
          </cell>
          <cell r="I60">
            <v>87581.072810653844</v>
          </cell>
          <cell r="J60">
            <v>138309.64126046121</v>
          </cell>
          <cell r="K60">
            <v>186252.5755738765</v>
          </cell>
          <cell r="L60">
            <v>174499.52036981474</v>
          </cell>
          <cell r="M60">
            <v>166485.50261229702</v>
          </cell>
          <cell r="AI60" t="str">
            <v xml:space="preserve">   Affordable Housing </v>
          </cell>
          <cell r="AJ60">
            <v>0</v>
          </cell>
          <cell r="AK60">
            <v>0</v>
          </cell>
          <cell r="AL60">
            <v>-17.5</v>
          </cell>
          <cell r="AM60">
            <v>5079.2193329815891</v>
          </cell>
          <cell r="AN60">
            <v>0</v>
          </cell>
          <cell r="AO60">
            <v>5068.9360218315887</v>
          </cell>
          <cell r="AP60">
            <v>0</v>
          </cell>
          <cell r="AQ60">
            <v>0</v>
          </cell>
          <cell r="AR60">
            <v>32463.524110133385</v>
          </cell>
          <cell r="AS60">
            <v>0</v>
          </cell>
          <cell r="AT60">
            <v>0</v>
          </cell>
          <cell r="AU60">
            <v>45011.783951913225</v>
          </cell>
          <cell r="AV60">
            <v>87605.963416859784</v>
          </cell>
          <cell r="AX60">
            <v>0</v>
          </cell>
          <cell r="AY60">
            <v>0</v>
          </cell>
          <cell r="AZ60">
            <v>8221.7591639999991</v>
          </cell>
          <cell r="BA60">
            <v>4656.0686118170697</v>
          </cell>
          <cell r="BB60">
            <v>1906.3106850000001</v>
          </cell>
          <cell r="BC60">
            <v>8719.0476885943135</v>
          </cell>
          <cell r="BD60">
            <v>0</v>
          </cell>
          <cell r="BE60">
            <v>0</v>
          </cell>
          <cell r="BF60">
            <v>32887.817301242998</v>
          </cell>
          <cell r="BG60">
            <v>0</v>
          </cell>
          <cell r="BH60">
            <v>0</v>
          </cell>
          <cell r="BI60">
            <v>46993.647627453298</v>
          </cell>
          <cell r="BJ60">
            <v>103384.65107810768</v>
          </cell>
        </row>
        <row r="61">
          <cell r="A61" t="str">
            <v xml:space="preserve">   Leveraged Lease </v>
          </cell>
          <cell r="B61">
            <v>264577.37100000004</v>
          </cell>
          <cell r="C61">
            <v>313720.72200000001</v>
          </cell>
          <cell r="D61">
            <v>334535.82999999996</v>
          </cell>
          <cell r="E61">
            <v>314231.21499999997</v>
          </cell>
          <cell r="F61">
            <v>199145.022</v>
          </cell>
          <cell r="G61">
            <v>133459.087</v>
          </cell>
          <cell r="H61">
            <v>142312.46100000001</v>
          </cell>
          <cell r="I61">
            <v>163168.65899999999</v>
          </cell>
          <cell r="J61">
            <v>194052.34100000001</v>
          </cell>
          <cell r="K61">
            <v>207826.84599999999</v>
          </cell>
          <cell r="L61">
            <v>236406.28599999999</v>
          </cell>
          <cell r="M61">
            <v>221791.03999999998</v>
          </cell>
          <cell r="AI61" t="str">
            <v xml:space="preserve">   Leveraged Lease </v>
          </cell>
          <cell r="AJ61">
            <v>9.4809999999999999</v>
          </cell>
          <cell r="AK61">
            <v>0</v>
          </cell>
          <cell r="AL61">
            <v>5333.8729999999996</v>
          </cell>
          <cell r="AM61">
            <v>14262.357060000004</v>
          </cell>
          <cell r="AN61">
            <v>0</v>
          </cell>
          <cell r="AO61">
            <v>15343.114060000005</v>
          </cell>
          <cell r="AP61">
            <v>2997</v>
          </cell>
          <cell r="AQ61">
            <v>0</v>
          </cell>
          <cell r="AR61">
            <v>104140.76338000002</v>
          </cell>
          <cell r="AS61">
            <v>0</v>
          </cell>
          <cell r="AT61">
            <v>0</v>
          </cell>
          <cell r="AU61">
            <v>122490.7825</v>
          </cell>
          <cell r="AV61">
            <v>264577.37100000004</v>
          </cell>
          <cell r="AX61">
            <v>1649.586</v>
          </cell>
          <cell r="AY61">
            <v>0</v>
          </cell>
          <cell r="AZ61">
            <v>-177.5</v>
          </cell>
          <cell r="BA61">
            <v>24643.94999999999</v>
          </cell>
          <cell r="BB61">
            <v>557.08399999999995</v>
          </cell>
          <cell r="BC61">
            <v>27599.463999999989</v>
          </cell>
          <cell r="BD61">
            <v>855.13300000000004</v>
          </cell>
          <cell r="BE61">
            <v>0</v>
          </cell>
          <cell r="BF61">
            <v>102966.38</v>
          </cell>
          <cell r="BG61">
            <v>1398.066</v>
          </cell>
          <cell r="BH61">
            <v>612.05100000000004</v>
          </cell>
          <cell r="BI61">
            <v>153616.50800000003</v>
          </cell>
          <cell r="BJ61">
            <v>313720.72200000001</v>
          </cell>
        </row>
        <row r="62">
          <cell r="A62" t="str">
            <v xml:space="preserve">   Energy Partnership</v>
          </cell>
          <cell r="B62">
            <v>956.15925000000038</v>
          </cell>
          <cell r="C62">
            <v>-402</v>
          </cell>
          <cell r="D62">
            <v>-362</v>
          </cell>
          <cell r="E62">
            <v>-412</v>
          </cell>
          <cell r="F62">
            <v>-441</v>
          </cell>
          <cell r="G62">
            <v>-473</v>
          </cell>
          <cell r="H62">
            <v>-508</v>
          </cell>
          <cell r="I62">
            <v>-544</v>
          </cell>
          <cell r="J62">
            <v>-579</v>
          </cell>
          <cell r="K62">
            <v>-616</v>
          </cell>
          <cell r="L62">
            <v>-656</v>
          </cell>
          <cell r="M62">
            <v>-699</v>
          </cell>
          <cell r="AI62" t="str">
            <v xml:space="preserve">   Energy Partnership</v>
          </cell>
          <cell r="AJ62">
            <v>10.472</v>
          </cell>
          <cell r="AK62">
            <v>10.472</v>
          </cell>
          <cell r="AL62">
            <v>486.99175000000002</v>
          </cell>
          <cell r="AM62">
            <v>-113.848</v>
          </cell>
          <cell r="AN62">
            <v>10.472</v>
          </cell>
          <cell r="AO62">
            <v>564.77175000000011</v>
          </cell>
          <cell r="AP62">
            <v>10.472</v>
          </cell>
          <cell r="AQ62">
            <v>10</v>
          </cell>
          <cell r="AR62">
            <v>-426.053</v>
          </cell>
          <cell r="AS62">
            <v>10</v>
          </cell>
          <cell r="AT62">
            <v>10</v>
          </cell>
          <cell r="AU62">
            <v>372.40875000000005</v>
          </cell>
          <cell r="AV62">
            <v>956.15925000000016</v>
          </cell>
          <cell r="AX62">
            <v>0</v>
          </cell>
          <cell r="AY62">
            <v>0</v>
          </cell>
          <cell r="AZ62">
            <v>257.5</v>
          </cell>
          <cell r="BA62">
            <v>-85.92</v>
          </cell>
          <cell r="BB62">
            <v>0</v>
          </cell>
          <cell r="BC62">
            <v>171.57999999999998</v>
          </cell>
          <cell r="BD62">
            <v>0</v>
          </cell>
          <cell r="BE62">
            <v>0</v>
          </cell>
          <cell r="BF62">
            <v>-286.65999999999997</v>
          </cell>
          <cell r="BG62">
            <v>0</v>
          </cell>
          <cell r="BH62">
            <v>0</v>
          </cell>
          <cell r="BI62">
            <v>-458.5</v>
          </cell>
          <cell r="BJ62">
            <v>-402</v>
          </cell>
        </row>
        <row r="63">
          <cell r="A63" t="str">
            <v xml:space="preserve">   Wind Projects</v>
          </cell>
          <cell r="C63">
            <v>22191.8665</v>
          </cell>
          <cell r="D63">
            <v>35375.671000000002</v>
          </cell>
          <cell r="E63">
            <v>22970.220846302811</v>
          </cell>
          <cell r="F63">
            <v>17642.701857907148</v>
          </cell>
          <cell r="G63">
            <v>17470.838964483424</v>
          </cell>
          <cell r="H63">
            <v>12966.505689221976</v>
          </cell>
          <cell r="I63">
            <v>8106.2157033387293</v>
          </cell>
          <cell r="J63">
            <v>7508.7043419388974</v>
          </cell>
          <cell r="K63">
            <v>7679.8730775027943</v>
          </cell>
          <cell r="L63">
            <v>9076.6718658625032</v>
          </cell>
          <cell r="M63">
            <v>1033.3742861398541</v>
          </cell>
          <cell r="AI63" t="str">
            <v xml:space="preserve">   Wind Projects</v>
          </cell>
          <cell r="AX63">
            <v>0</v>
          </cell>
          <cell r="AY63">
            <v>0</v>
          </cell>
          <cell r="AZ63">
            <v>0</v>
          </cell>
          <cell r="BA63">
            <v>0</v>
          </cell>
          <cell r="BB63">
            <v>0</v>
          </cell>
          <cell r="BC63">
            <v>0</v>
          </cell>
          <cell r="BD63">
            <v>3073.8256666666662</v>
          </cell>
          <cell r="BE63">
            <v>3073.8256666666662</v>
          </cell>
          <cell r="BF63">
            <v>3073.8256666666662</v>
          </cell>
          <cell r="BG63">
            <v>2999.7964999999995</v>
          </cell>
          <cell r="BH63">
            <v>2999.7964999999995</v>
          </cell>
          <cell r="BI63">
            <v>6970.7964999999995</v>
          </cell>
          <cell r="BJ63">
            <v>22191.8665</v>
          </cell>
        </row>
        <row r="64">
          <cell r="A64" t="str">
            <v xml:space="preserve">   Infrastructure Investments</v>
          </cell>
          <cell r="B64">
            <v>2733.6170535691999</v>
          </cell>
          <cell r="C64">
            <v>1918.2698979119996</v>
          </cell>
          <cell r="D64">
            <v>59385.387583315998</v>
          </cell>
          <cell r="E64">
            <v>89532.816671435809</v>
          </cell>
          <cell r="F64">
            <v>109043.85372900005</v>
          </cell>
          <cell r="G64">
            <v>157092.37358014955</v>
          </cell>
          <cell r="H64">
            <v>216814.43180178653</v>
          </cell>
          <cell r="I64">
            <v>240445.69728375471</v>
          </cell>
          <cell r="J64">
            <v>130554.76860287998</v>
          </cell>
          <cell r="K64">
            <v>120659.5092</v>
          </cell>
          <cell r="L64">
            <v>80898.433199999999</v>
          </cell>
          <cell r="M64">
            <v>340.38200000000001</v>
          </cell>
          <cell r="AI64" t="str">
            <v xml:space="preserve">   Infrastructure Investments</v>
          </cell>
          <cell r="AJ64">
            <v>340.38200000000001</v>
          </cell>
          <cell r="AK64">
            <v>0</v>
          </cell>
          <cell r="AL64">
            <v>0</v>
          </cell>
          <cell r="AM64">
            <v>0</v>
          </cell>
          <cell r="AN64">
            <v>480.40100000000001</v>
          </cell>
          <cell r="AO64">
            <v>673.59716153919999</v>
          </cell>
          <cell r="AP64">
            <v>878.30499999999995</v>
          </cell>
          <cell r="AQ64">
            <v>53</v>
          </cell>
          <cell r="AR64">
            <v>0</v>
          </cell>
          <cell r="AS64">
            <v>0</v>
          </cell>
          <cell r="AT64">
            <v>0</v>
          </cell>
          <cell r="AU64">
            <v>307.93189202999997</v>
          </cell>
          <cell r="AV64">
            <v>2733.6170535691999</v>
          </cell>
          <cell r="AX64">
            <v>0</v>
          </cell>
          <cell r="AY64">
            <v>0</v>
          </cell>
          <cell r="AZ64">
            <v>487.68336799999997</v>
          </cell>
          <cell r="BA64">
            <v>0</v>
          </cell>
          <cell r="BB64">
            <v>0</v>
          </cell>
          <cell r="BC64">
            <v>752.03289556200002</v>
          </cell>
          <cell r="BD64">
            <v>47.887999999999998</v>
          </cell>
          <cell r="BE64">
            <v>0</v>
          </cell>
          <cell r="BF64">
            <v>0</v>
          </cell>
          <cell r="BG64">
            <v>22.7468</v>
          </cell>
          <cell r="BH64">
            <v>0</v>
          </cell>
          <cell r="BI64">
            <v>607.91883434999988</v>
          </cell>
          <cell r="BJ64">
            <v>1918.2698979119996</v>
          </cell>
        </row>
        <row r="65">
          <cell r="A65" t="str">
            <v xml:space="preserve">   Interest Income (A/T)</v>
          </cell>
          <cell r="B65">
            <v>1352.5853079992871</v>
          </cell>
          <cell r="C65">
            <v>778.84089489298299</v>
          </cell>
          <cell r="D65">
            <v>175.12777361468545</v>
          </cell>
          <cell r="E65">
            <v>173.27544204312684</v>
          </cell>
          <cell r="F65">
            <v>171.25220519327604</v>
          </cell>
          <cell r="G65">
            <v>171.14081289307012</v>
          </cell>
          <cell r="H65">
            <v>160.56709443388769</v>
          </cell>
          <cell r="I65">
            <v>128.37995962844971</v>
          </cell>
          <cell r="J65">
            <v>-36.126982626501992</v>
          </cell>
          <cell r="K65">
            <v>-155.45721347860635</v>
          </cell>
          <cell r="L65">
            <v>-69.763080057593982</v>
          </cell>
          <cell r="M65">
            <v>1241.6239246722414</v>
          </cell>
          <cell r="AI65" t="str">
            <v xml:space="preserve">   Interest Income (A/T)</v>
          </cell>
          <cell r="AJ65">
            <v>162.23982888028272</v>
          </cell>
          <cell r="AK65">
            <v>219.61418851882308</v>
          </cell>
          <cell r="AL65">
            <v>289.57303914047895</v>
          </cell>
          <cell r="AM65">
            <v>21.068596757913014</v>
          </cell>
          <cell r="AN65">
            <v>20.421344073848473</v>
          </cell>
          <cell r="AO65">
            <v>115.53054832096981</v>
          </cell>
          <cell r="AP65">
            <v>170.32202494625369</v>
          </cell>
          <cell r="AQ65">
            <v>66.169187223531168</v>
          </cell>
          <cell r="AR65">
            <v>76.151305586109885</v>
          </cell>
          <cell r="AS65">
            <v>94.737190008725349</v>
          </cell>
          <cell r="AT65">
            <v>68.128643753814487</v>
          </cell>
          <cell r="AU65">
            <v>48.629410788536461</v>
          </cell>
          <cell r="AV65">
            <v>1352.5853079992871</v>
          </cell>
          <cell r="AX65">
            <v>40.883088127928694</v>
          </cell>
          <cell r="AY65">
            <v>10.586606146412116</v>
          </cell>
          <cell r="AZ65">
            <v>7.8525710272625986</v>
          </cell>
          <cell r="BA65">
            <v>316.54088025619342</v>
          </cell>
          <cell r="BB65">
            <v>99.724826068818331</v>
          </cell>
          <cell r="BC65">
            <v>57.55126265386837</v>
          </cell>
          <cell r="BD65">
            <v>40.538038488661613</v>
          </cell>
          <cell r="BE65">
            <v>111.91077510352588</v>
          </cell>
          <cell r="BF65">
            <v>71.307831213781839</v>
          </cell>
          <cell r="BG65">
            <v>-22.55141446756128</v>
          </cell>
          <cell r="BH65">
            <v>8.1575066638243232</v>
          </cell>
          <cell r="BI65">
            <v>36.338923610267109</v>
          </cell>
          <cell r="BJ65">
            <v>778.84089489298299</v>
          </cell>
        </row>
        <row r="66">
          <cell r="A66" t="str">
            <v xml:space="preserve">   Other Income (A/T)</v>
          </cell>
          <cell r="B66">
            <v>579.79999999999995</v>
          </cell>
          <cell r="C66">
            <v>623</v>
          </cell>
          <cell r="D66">
            <v>0</v>
          </cell>
          <cell r="E66">
            <v>0</v>
          </cell>
          <cell r="F66">
            <v>0</v>
          </cell>
          <cell r="G66">
            <v>0</v>
          </cell>
          <cell r="H66">
            <v>0</v>
          </cell>
          <cell r="I66">
            <v>0</v>
          </cell>
          <cell r="J66">
            <v>0</v>
          </cell>
          <cell r="K66">
            <v>0</v>
          </cell>
          <cell r="L66">
            <v>0</v>
          </cell>
          <cell r="M66">
            <v>0</v>
          </cell>
          <cell r="AI66" t="str">
            <v xml:space="preserve">   Other Income (A/T)</v>
          </cell>
          <cell r="AJ66">
            <v>2</v>
          </cell>
          <cell r="AK66">
            <v>1</v>
          </cell>
          <cell r="AL66">
            <v>163</v>
          </cell>
          <cell r="AM66">
            <v>0</v>
          </cell>
          <cell r="AN66">
            <v>0</v>
          </cell>
          <cell r="AO66">
            <v>112</v>
          </cell>
          <cell r="AP66">
            <v>0</v>
          </cell>
          <cell r="AQ66">
            <v>2</v>
          </cell>
          <cell r="AR66">
            <v>135</v>
          </cell>
          <cell r="AS66">
            <v>2.4</v>
          </cell>
          <cell r="AT66">
            <v>0</v>
          </cell>
          <cell r="AU66">
            <v>162.4</v>
          </cell>
          <cell r="AV66">
            <v>579.79999999999995</v>
          </cell>
          <cell r="AX66">
            <v>3</v>
          </cell>
          <cell r="AY66">
            <v>0</v>
          </cell>
          <cell r="AZ66">
            <v>104</v>
          </cell>
          <cell r="BA66">
            <v>-32</v>
          </cell>
          <cell r="BB66">
            <v>0</v>
          </cell>
          <cell r="BC66">
            <v>330</v>
          </cell>
          <cell r="BD66">
            <v>0</v>
          </cell>
          <cell r="BE66">
            <v>0</v>
          </cell>
          <cell r="BF66">
            <v>98</v>
          </cell>
          <cell r="BG66">
            <v>0</v>
          </cell>
          <cell r="BH66">
            <v>0</v>
          </cell>
          <cell r="BI66">
            <v>120</v>
          </cell>
          <cell r="BJ66">
            <v>623</v>
          </cell>
        </row>
        <row r="67">
          <cell r="A67" t="str">
            <v xml:space="preserve">   Other Tax Benefits - AMT Impact</v>
          </cell>
          <cell r="B67">
            <v>0</v>
          </cell>
          <cell r="C67">
            <v>-219682</v>
          </cell>
          <cell r="D67">
            <v>7824</v>
          </cell>
          <cell r="E67">
            <v>-1913</v>
          </cell>
          <cell r="F67">
            <v>58408</v>
          </cell>
          <cell r="G67">
            <v>119316</v>
          </cell>
          <cell r="H67">
            <v>98616</v>
          </cell>
          <cell r="I67">
            <v>0</v>
          </cell>
          <cell r="J67">
            <v>0</v>
          </cell>
          <cell r="K67">
            <v>0</v>
          </cell>
          <cell r="L67">
            <v>0</v>
          </cell>
          <cell r="M67">
            <v>0</v>
          </cell>
          <cell r="AI67" t="str">
            <v xml:space="preserve">   Other Tax Benefits</v>
          </cell>
          <cell r="AJ67">
            <v>0</v>
          </cell>
          <cell r="AK67">
            <v>0</v>
          </cell>
          <cell r="AL67">
            <v>0</v>
          </cell>
          <cell r="AM67">
            <v>0</v>
          </cell>
          <cell r="AN67">
            <v>0</v>
          </cell>
          <cell r="AO67">
            <v>0</v>
          </cell>
          <cell r="AP67">
            <v>0</v>
          </cell>
          <cell r="AQ67">
            <v>0</v>
          </cell>
          <cell r="AR67">
            <v>0</v>
          </cell>
          <cell r="AS67">
            <v>0</v>
          </cell>
          <cell r="AT67">
            <v>0</v>
          </cell>
          <cell r="AU67">
            <v>0</v>
          </cell>
          <cell r="AV67">
            <v>0</v>
          </cell>
          <cell r="AX67">
            <v>0</v>
          </cell>
          <cell r="AY67">
            <v>0</v>
          </cell>
          <cell r="AZ67">
            <v>0</v>
          </cell>
          <cell r="BA67">
            <v>0</v>
          </cell>
          <cell r="BB67">
            <v>0</v>
          </cell>
          <cell r="BC67">
            <v>0</v>
          </cell>
          <cell r="BD67">
            <v>0</v>
          </cell>
          <cell r="BE67">
            <v>0</v>
          </cell>
          <cell r="BF67">
            <v>0</v>
          </cell>
          <cell r="BG67">
            <v>0</v>
          </cell>
          <cell r="BH67">
            <v>0</v>
          </cell>
          <cell r="BI67">
            <v>-219682</v>
          </cell>
          <cell r="BJ67">
            <v>-219682</v>
          </cell>
        </row>
        <row r="68">
          <cell r="A68" t="str">
            <v xml:space="preserve">   G&amp;A Expense</v>
          </cell>
          <cell r="B68">
            <v>-24031.023798080005</v>
          </cell>
          <cell r="C68">
            <v>-43088.275724260006</v>
          </cell>
          <cell r="D68">
            <v>-24868.410000000003</v>
          </cell>
          <cell r="E68">
            <v>-27355.251000000007</v>
          </cell>
          <cell r="F68">
            <v>-30090.77610000001</v>
          </cell>
          <cell r="G68">
            <v>-33099.85371000001</v>
          </cell>
          <cell r="H68">
            <v>-36409.839081000013</v>
          </cell>
          <cell r="I68">
            <v>-43861.790587489661</v>
          </cell>
          <cell r="J68">
            <v>-47486.316897166464</v>
          </cell>
          <cell r="K68">
            <v>-51378.089244176925</v>
          </cell>
          <cell r="L68">
            <v>-55496.235550774261</v>
          </cell>
          <cell r="M68">
            <v>-60827.359973461615</v>
          </cell>
          <cell r="AI68" t="str">
            <v xml:space="preserve">   G&amp;A Expense</v>
          </cell>
          <cell r="AJ68">
            <v>-747.07206184000006</v>
          </cell>
          <cell r="AK68">
            <v>-1620.2348580599999</v>
          </cell>
          <cell r="AL68">
            <v>-2151.2146923800001</v>
          </cell>
          <cell r="AM68">
            <v>-1643.8333560999999</v>
          </cell>
          <cell r="AN68">
            <v>-2021.2594121200002</v>
          </cell>
          <cell r="AO68">
            <v>-1503.88903652</v>
          </cell>
          <cell r="AP68">
            <v>-2642.0256475599999</v>
          </cell>
          <cell r="AQ68">
            <v>-2952.0170963400001</v>
          </cell>
          <cell r="AR68">
            <v>-2847.1061117200002</v>
          </cell>
          <cell r="AS68">
            <v>-2414.5981298400006</v>
          </cell>
          <cell r="AT68">
            <v>-2355.32635364</v>
          </cell>
          <cell r="AU68">
            <v>-1132.44704196</v>
          </cell>
          <cell r="AV68">
            <v>-24031.023798080001</v>
          </cell>
          <cell r="AX68">
            <v>-1763.39904</v>
          </cell>
          <cell r="AY68">
            <v>-1774.0647600000002</v>
          </cell>
          <cell r="AZ68">
            <v>-2142.62464</v>
          </cell>
          <cell r="BA68">
            <v>-1601.1223200000002</v>
          </cell>
          <cell r="BB68">
            <v>-2033.6459400000001</v>
          </cell>
          <cell r="BC68">
            <v>-2681.1156000000005</v>
          </cell>
          <cell r="BD68">
            <v>-2726.6255460600005</v>
          </cell>
          <cell r="BE68">
            <v>-2944.4562859400003</v>
          </cell>
          <cell r="BF68">
            <v>-3141.9949009800002</v>
          </cell>
          <cell r="BG68">
            <v>-2795.1030237</v>
          </cell>
          <cell r="BH68">
            <v>-2813.0729842800001</v>
          </cell>
          <cell r="BI68">
            <v>-16671.050683300004</v>
          </cell>
          <cell r="BJ68">
            <v>-43088.275724260006</v>
          </cell>
        </row>
        <row r="69">
          <cell r="A69" t="str">
            <v xml:space="preserve">   Corporate O/H</v>
          </cell>
          <cell r="B69">
            <v>-1508.5232918600002</v>
          </cell>
          <cell r="C69">
            <v>-1779.1994924001999</v>
          </cell>
          <cell r="D69">
            <v>-2045.9025000000001</v>
          </cell>
          <cell r="E69">
            <v>-2250.6446820000006</v>
          </cell>
          <cell r="F69">
            <v>-2475.7091502000003</v>
          </cell>
          <cell r="G69">
            <v>-2723.2800652200003</v>
          </cell>
          <cell r="H69">
            <v>-2995.6080717420009</v>
          </cell>
          <cell r="I69">
            <v>-3295.1688789162013</v>
          </cell>
          <cell r="J69">
            <v>-3624.6857668078214</v>
          </cell>
          <cell r="K69">
            <v>-3987.1543434886039</v>
          </cell>
          <cell r="L69">
            <v>-4385.8697778374644</v>
          </cell>
          <cell r="M69">
            <v>-4824.4567556212114</v>
          </cell>
          <cell r="AI69" t="str">
            <v xml:space="preserve">   Corporate O/H</v>
          </cell>
          <cell r="AJ69">
            <v>-55.531663720000012</v>
          </cell>
          <cell r="AK69">
            <v>-85.379088600000017</v>
          </cell>
          <cell r="AL69">
            <v>-96.48802852</v>
          </cell>
          <cell r="AM69">
            <v>-125.51834074000003</v>
          </cell>
          <cell r="AN69">
            <v>-150.99993090000001</v>
          </cell>
          <cell r="AO69">
            <v>-116.63320344000002</v>
          </cell>
          <cell r="AP69">
            <v>-126.42788964000002</v>
          </cell>
          <cell r="AQ69">
            <v>-239.16810528000002</v>
          </cell>
          <cell r="AR69">
            <v>-145.15570888000002</v>
          </cell>
          <cell r="AS69">
            <v>-139.86965954000001</v>
          </cell>
          <cell r="AT69">
            <v>-134.30748656000003</v>
          </cell>
          <cell r="AU69">
            <v>-93.044186040000014</v>
          </cell>
          <cell r="AV69">
            <v>-1508.52329186</v>
          </cell>
          <cell r="AX69">
            <v>-151.05088934000003</v>
          </cell>
          <cell r="AY69">
            <v>-109.41547370000001</v>
          </cell>
          <cell r="AZ69">
            <v>-176.96918148</v>
          </cell>
          <cell r="BA69">
            <v>-158.80190508000001</v>
          </cell>
          <cell r="BB69">
            <v>-159.70375096000001</v>
          </cell>
          <cell r="BC69">
            <v>-214.58125052000005</v>
          </cell>
          <cell r="BD69">
            <v>-99.641526400000032</v>
          </cell>
          <cell r="BE69">
            <v>-199.93010648000001</v>
          </cell>
          <cell r="BF69">
            <v>-146.13555080020001</v>
          </cell>
          <cell r="BG69">
            <v>-111.10125000000001</v>
          </cell>
          <cell r="BH69">
            <v>-125.91475000000001</v>
          </cell>
          <cell r="BI69">
            <v>-125.95385764000001</v>
          </cell>
          <cell r="BJ69">
            <v>-1779.1994924001999</v>
          </cell>
        </row>
        <row r="70">
          <cell r="A70" t="str">
            <v xml:space="preserve">   Cash Provided /(Used) by Operations</v>
          </cell>
          <cell r="B70">
            <v>332265.94893848832</v>
          </cell>
          <cell r="C70">
            <v>177665.87515425248</v>
          </cell>
          <cell r="D70">
            <v>509302.69480786257</v>
          </cell>
          <cell r="E70">
            <v>504646.65358384931</v>
          </cell>
          <cell r="F70">
            <v>464389.76065244619</v>
          </cell>
          <cell r="G70">
            <v>503740.23577118549</v>
          </cell>
          <cell r="H70">
            <v>543707.05285542703</v>
          </cell>
          <cell r="I70">
            <v>498757.64479774726</v>
          </cell>
          <cell r="J70">
            <v>469846.4552052801</v>
          </cell>
          <cell r="K70">
            <v>521802.80385137931</v>
          </cell>
          <cell r="L70">
            <v>500224.9114356772</v>
          </cell>
          <cell r="M70">
            <v>388951.29889843683</v>
          </cell>
          <cell r="AI70" t="str">
            <v xml:space="preserve">   Cash Provided /(Used) by Operations</v>
          </cell>
          <cell r="AJ70">
            <v>-278.02889667971738</v>
          </cell>
          <cell r="AK70">
            <v>-1474.5277581411767</v>
          </cell>
          <cell r="AL70">
            <v>4008.2350682404781</v>
          </cell>
          <cell r="AM70">
            <v>17479.445292899505</v>
          </cell>
          <cell r="AN70">
            <v>-1660.9649989461518</v>
          </cell>
          <cell r="AO70">
            <v>20257.427301731765</v>
          </cell>
          <cell r="AP70">
            <v>1287.6454877462538</v>
          </cell>
          <cell r="AQ70">
            <v>-3060.016014396469</v>
          </cell>
          <cell r="AR70">
            <v>133397.1239751195</v>
          </cell>
          <cell r="AS70">
            <v>-2447.3305993712756</v>
          </cell>
          <cell r="AT70">
            <v>-2411.5051964461854</v>
          </cell>
          <cell r="AU70">
            <v>167168.44527673174</v>
          </cell>
          <cell r="AV70">
            <v>332265.94893848826</v>
          </cell>
          <cell r="AX70">
            <v>-220.98084121207137</v>
          </cell>
          <cell r="AY70">
            <v>-1872.893627553588</v>
          </cell>
          <cell r="AZ70">
            <v>6581.7012815472617</v>
          </cell>
          <cell r="BA70">
            <v>27738.715266993258</v>
          </cell>
          <cell r="BB70">
            <v>369.76982010881852</v>
          </cell>
          <cell r="BC70">
            <v>34733.97899629017</v>
          </cell>
          <cell r="BD70">
            <v>1191.1176326953275</v>
          </cell>
          <cell r="BE70">
            <v>41.350049350191682</v>
          </cell>
          <cell r="BF70">
            <v>135522.54034734325</v>
          </cell>
          <cell r="BG70">
            <v>1491.8536118324375</v>
          </cell>
          <cell r="BH70">
            <v>681.01727238382352</v>
          </cell>
          <cell r="BI70">
            <v>-28592.294655526392</v>
          </cell>
          <cell r="BJ70">
            <v>177665.87515425246</v>
          </cell>
        </row>
        <row r="72">
          <cell r="A72" t="str">
            <v>Cash Used for Investment Activities:</v>
          </cell>
          <cell r="AI72" t="str">
            <v>Cash Used for Investment Activities:</v>
          </cell>
        </row>
        <row r="73">
          <cell r="A73" t="str">
            <v xml:space="preserve">   Affordable Housing Equity</v>
          </cell>
          <cell r="B73">
            <v>-102742.63857999998</v>
          </cell>
          <cell r="C73">
            <v>-10038.701978634395</v>
          </cell>
          <cell r="D73">
            <v>-88987.838658410095</v>
          </cell>
          <cell r="E73">
            <v>-60153.275080647989</v>
          </cell>
          <cell r="F73">
            <v>-38920.542410037</v>
          </cell>
          <cell r="G73">
            <v>-42914.378225651002</v>
          </cell>
          <cell r="H73">
            <v>-49405.888120549003</v>
          </cell>
          <cell r="I73">
            <v>-201767.765100166</v>
          </cell>
          <cell r="J73">
            <v>-350333.84100000001</v>
          </cell>
          <cell r="K73">
            <v>-350122.89899999998</v>
          </cell>
          <cell r="L73">
            <v>-350040.37900000002</v>
          </cell>
          <cell r="M73">
            <v>-175000</v>
          </cell>
          <cell r="AI73" t="str">
            <v xml:space="preserve">   Affordable Housing Equity</v>
          </cell>
          <cell r="AJ73">
            <v>-12445.493275999999</v>
          </cell>
          <cell r="AK73">
            <v>-10070.324559999999</v>
          </cell>
          <cell r="AL73">
            <v>-2476.8196520000001</v>
          </cell>
          <cell r="AM73">
            <v>-6272.202972</v>
          </cell>
          <cell r="AN73">
            <v>-1544.922</v>
          </cell>
          <cell r="AO73">
            <v>-12403.970989999998</v>
          </cell>
          <cell r="AP73">
            <v>-11804.316999999999</v>
          </cell>
          <cell r="AQ73">
            <v>-11218.014965999999</v>
          </cell>
          <cell r="AR73">
            <v>-6985.7359280000001</v>
          </cell>
          <cell r="AS73">
            <v>-10804.625</v>
          </cell>
          <cell r="AT73">
            <v>-3710.9028880000001</v>
          </cell>
          <cell r="AU73">
            <v>-13005.309347999997</v>
          </cell>
          <cell r="AV73">
            <v>-102742.63857999998</v>
          </cell>
          <cell r="AX73">
            <v>-10320.428</v>
          </cell>
          <cell r="AY73">
            <v>-8491.633468</v>
          </cell>
          <cell r="AZ73">
            <v>-14082.406476000002</v>
          </cell>
          <cell r="BA73">
            <v>52727.435436904409</v>
          </cell>
          <cell r="BB73">
            <v>-12153.3158693884</v>
          </cell>
          <cell r="BC73">
            <v>23197.117777339299</v>
          </cell>
          <cell r="BD73">
            <v>-12945.374534308601</v>
          </cell>
          <cell r="BE73">
            <v>-4505.3149586064001</v>
          </cell>
          <cell r="BF73">
            <v>-8198.8935630406995</v>
          </cell>
          <cell r="BG73">
            <v>-3302.6578188851004</v>
          </cell>
          <cell r="BH73">
            <v>-1434.275927056</v>
          </cell>
          <cell r="BI73">
            <v>-10528.9545775929</v>
          </cell>
          <cell r="BJ73">
            <v>-10038.701978634395</v>
          </cell>
        </row>
        <row r="74">
          <cell r="A74" t="str">
            <v xml:space="preserve">   Leveraged Lease Equity</v>
          </cell>
          <cell r="B74">
            <v>-463554.74299999996</v>
          </cell>
          <cell r="C74">
            <v>-145000</v>
          </cell>
          <cell r="D74">
            <v>-145000</v>
          </cell>
          <cell r="E74">
            <v>-145000</v>
          </cell>
          <cell r="F74">
            <v>-145000</v>
          </cell>
          <cell r="G74">
            <v>-145000</v>
          </cell>
          <cell r="H74">
            <v>-145000</v>
          </cell>
          <cell r="I74">
            <v>-145000</v>
          </cell>
          <cell r="J74">
            <v>-145000</v>
          </cell>
          <cell r="K74">
            <v>-145000</v>
          </cell>
          <cell r="L74">
            <v>-145000</v>
          </cell>
          <cell r="M74">
            <v>0</v>
          </cell>
          <cell r="AI74" t="str">
            <v xml:space="preserve">   Leveraged Lease Equity</v>
          </cell>
          <cell r="AJ74">
            <v>0</v>
          </cell>
          <cell r="AK74">
            <v>0</v>
          </cell>
          <cell r="AL74">
            <v>-342148.12699999998</v>
          </cell>
          <cell r="AM74">
            <v>0</v>
          </cell>
          <cell r="AN74">
            <v>0</v>
          </cell>
          <cell r="AO74">
            <v>0</v>
          </cell>
          <cell r="AP74">
            <v>-121406.61599999998</v>
          </cell>
          <cell r="AQ74">
            <v>0</v>
          </cell>
          <cell r="AR74">
            <v>0</v>
          </cell>
          <cell r="AS74">
            <v>0</v>
          </cell>
          <cell r="AT74">
            <v>0</v>
          </cell>
          <cell r="AU74">
            <v>0</v>
          </cell>
          <cell r="AV74">
            <v>-463554.74299999996</v>
          </cell>
          <cell r="AX74">
            <v>0</v>
          </cell>
          <cell r="AY74">
            <v>0</v>
          </cell>
          <cell r="AZ74">
            <v>0</v>
          </cell>
          <cell r="BA74">
            <v>0</v>
          </cell>
          <cell r="BB74">
            <v>0</v>
          </cell>
          <cell r="BC74">
            <v>0</v>
          </cell>
          <cell r="BD74">
            <v>0</v>
          </cell>
          <cell r="BE74">
            <v>0</v>
          </cell>
          <cell r="BF74">
            <v>-145000</v>
          </cell>
          <cell r="BG74">
            <v>0</v>
          </cell>
          <cell r="BH74">
            <v>0</v>
          </cell>
          <cell r="BI74">
            <v>0</v>
          </cell>
          <cell r="BJ74">
            <v>-145000</v>
          </cell>
        </row>
        <row r="75">
          <cell r="A75" t="str">
            <v xml:space="preserve">   Energy Partnership Equity</v>
          </cell>
          <cell r="B75">
            <v>0</v>
          </cell>
          <cell r="C75">
            <v>0</v>
          </cell>
          <cell r="D75">
            <v>0</v>
          </cell>
          <cell r="E75">
            <v>0</v>
          </cell>
          <cell r="F75">
            <v>0</v>
          </cell>
          <cell r="G75">
            <v>0</v>
          </cell>
          <cell r="H75">
            <v>0</v>
          </cell>
          <cell r="I75">
            <v>0</v>
          </cell>
          <cell r="J75">
            <v>0</v>
          </cell>
          <cell r="K75">
            <v>0</v>
          </cell>
          <cell r="L75">
            <v>0</v>
          </cell>
          <cell r="M75">
            <v>0</v>
          </cell>
          <cell r="AI75" t="str">
            <v xml:space="preserve">   Energy Partnership Equity</v>
          </cell>
          <cell r="AJ75">
            <v>0</v>
          </cell>
          <cell r="AK75">
            <v>0</v>
          </cell>
          <cell r="AL75">
            <v>0</v>
          </cell>
          <cell r="AM75">
            <v>0</v>
          </cell>
          <cell r="AN75">
            <v>0</v>
          </cell>
          <cell r="AO75">
            <v>0</v>
          </cell>
          <cell r="AP75">
            <v>0</v>
          </cell>
          <cell r="AQ75">
            <v>0</v>
          </cell>
          <cell r="AR75">
            <v>0</v>
          </cell>
          <cell r="AS75">
            <v>0</v>
          </cell>
          <cell r="AT75">
            <v>0</v>
          </cell>
          <cell r="AU75">
            <v>0</v>
          </cell>
          <cell r="AV75">
            <v>0</v>
          </cell>
          <cell r="AX75">
            <v>0</v>
          </cell>
          <cell r="AY75">
            <v>0</v>
          </cell>
          <cell r="AZ75">
            <v>0</v>
          </cell>
          <cell r="BA75">
            <v>0</v>
          </cell>
          <cell r="BB75">
            <v>0</v>
          </cell>
          <cell r="BC75">
            <v>0</v>
          </cell>
          <cell r="BD75">
            <v>0</v>
          </cell>
          <cell r="BE75">
            <v>0</v>
          </cell>
          <cell r="BF75">
            <v>0</v>
          </cell>
          <cell r="BG75">
            <v>0</v>
          </cell>
          <cell r="BH75">
            <v>0</v>
          </cell>
          <cell r="BI75">
            <v>0</v>
          </cell>
          <cell r="BJ75">
            <v>0</v>
          </cell>
        </row>
        <row r="76">
          <cell r="A76" t="str">
            <v xml:space="preserve">   Wind Projects</v>
          </cell>
          <cell r="B76">
            <v>0</v>
          </cell>
          <cell r="C76">
            <v>-106548.47500000001</v>
          </cell>
          <cell r="D76">
            <v>0</v>
          </cell>
          <cell r="E76">
            <v>0</v>
          </cell>
          <cell r="F76">
            <v>0</v>
          </cell>
          <cell r="G76">
            <v>0</v>
          </cell>
          <cell r="H76">
            <v>0</v>
          </cell>
          <cell r="I76">
            <v>0</v>
          </cell>
          <cell r="J76">
            <v>0</v>
          </cell>
          <cell r="K76">
            <v>0</v>
          </cell>
          <cell r="L76">
            <v>0</v>
          </cell>
          <cell r="M76">
            <v>0</v>
          </cell>
          <cell r="AI76" t="str">
            <v xml:space="preserve">   Wind Projects</v>
          </cell>
          <cell r="AV76">
            <v>0</v>
          </cell>
          <cell r="AX76">
            <v>0</v>
          </cell>
          <cell r="AY76">
            <v>0</v>
          </cell>
          <cell r="AZ76">
            <v>0</v>
          </cell>
          <cell r="BA76">
            <v>0</v>
          </cell>
          <cell r="BB76">
            <v>0</v>
          </cell>
          <cell r="BC76">
            <v>-92500</v>
          </cell>
          <cell r="BD76">
            <v>-14048.475</v>
          </cell>
          <cell r="BE76">
            <v>0</v>
          </cell>
          <cell r="BF76">
            <v>0</v>
          </cell>
          <cell r="BG76">
            <v>0</v>
          </cell>
          <cell r="BH76">
            <v>0</v>
          </cell>
          <cell r="BI76">
            <v>0</v>
          </cell>
          <cell r="BJ76">
            <v>-106548.47500000001</v>
          </cell>
        </row>
        <row r="77">
          <cell r="A77" t="str">
            <v xml:space="preserve">   Infrastructure Investments - Outlays</v>
          </cell>
          <cell r="B77">
            <v>-29574.087308852402</v>
          </cell>
          <cell r="C77">
            <v>-55213.598926797204</v>
          </cell>
          <cell r="D77">
            <v>-647921.23795074155</v>
          </cell>
          <cell r="E77">
            <v>-176181.63031131562</v>
          </cell>
          <cell r="F77">
            <v>-140802.33199267852</v>
          </cell>
          <cell r="G77">
            <v>-80556.101006189521</v>
          </cell>
          <cell r="H77">
            <v>-50643.654736081102</v>
          </cell>
          <cell r="I77">
            <v>-50000</v>
          </cell>
          <cell r="J77">
            <v>0</v>
          </cell>
          <cell r="K77">
            <v>0</v>
          </cell>
          <cell r="L77">
            <v>0</v>
          </cell>
          <cell r="M77">
            <v>-790.96</v>
          </cell>
          <cell r="AI77" t="str">
            <v xml:space="preserve">   Infrastructure Investments - Outlays</v>
          </cell>
          <cell r="AJ77">
            <v>-790.96</v>
          </cell>
          <cell r="AK77">
            <v>-7050</v>
          </cell>
          <cell r="AL77">
            <v>-3388.1280000000002</v>
          </cell>
          <cell r="AM77">
            <v>-4113.04</v>
          </cell>
          <cell r="AN77">
            <v>0</v>
          </cell>
          <cell r="AO77">
            <v>-2057.8122088524001</v>
          </cell>
          <cell r="AP77">
            <v>-1359.9159999999999</v>
          </cell>
          <cell r="AQ77">
            <v>0</v>
          </cell>
          <cell r="AR77">
            <v>-1080.8389999999999</v>
          </cell>
          <cell r="AS77">
            <v>-2663.768</v>
          </cell>
          <cell r="AT77">
            <v>0</v>
          </cell>
          <cell r="AU77">
            <v>-7069.6240999999991</v>
          </cell>
          <cell r="AV77">
            <v>-29574.087308852402</v>
          </cell>
          <cell r="AX77">
            <v>0</v>
          </cell>
          <cell r="AY77">
            <v>-988</v>
          </cell>
          <cell r="AZ77">
            <v>-265</v>
          </cell>
          <cell r="BA77">
            <v>0</v>
          </cell>
          <cell r="BB77">
            <v>0</v>
          </cell>
          <cell r="BC77">
            <v>-1010.6419792972001</v>
          </cell>
          <cell r="BD77">
            <v>0</v>
          </cell>
          <cell r="BE77">
            <v>0</v>
          </cell>
          <cell r="BF77">
            <v>-6660</v>
          </cell>
          <cell r="BG77">
            <v>0</v>
          </cell>
          <cell r="BH77">
            <v>0</v>
          </cell>
          <cell r="BI77">
            <v>-46289.956947500003</v>
          </cell>
          <cell r="BJ77">
            <v>-55213.598926797204</v>
          </cell>
        </row>
        <row r="78">
          <cell r="A78" t="str">
            <v xml:space="preserve">   Infrastructure Investments - Return of Capital</v>
          </cell>
          <cell r="B78">
            <v>0</v>
          </cell>
          <cell r="C78">
            <v>0</v>
          </cell>
          <cell r="D78">
            <v>140.8066992</v>
          </cell>
          <cell r="E78">
            <v>853.95814847999998</v>
          </cell>
          <cell r="F78">
            <v>15302.56872528</v>
          </cell>
          <cell r="G78">
            <v>29712.118718559999</v>
          </cell>
          <cell r="H78">
            <v>49665.768624134005</v>
          </cell>
          <cell r="I78">
            <v>64468.926800000001</v>
          </cell>
          <cell r="J78">
            <v>78650.870400000014</v>
          </cell>
          <cell r="K78">
            <v>74440.684800000003</v>
          </cell>
          <cell r="L78">
            <v>49955.194800000005</v>
          </cell>
          <cell r="M78">
            <v>0</v>
          </cell>
          <cell r="AI78" t="str">
            <v xml:space="preserve">   Infrastructure Investments - Return of Capital</v>
          </cell>
          <cell r="AV78">
            <v>0</v>
          </cell>
          <cell r="BJ78">
            <v>0</v>
          </cell>
        </row>
        <row r="79">
          <cell r="A79" t="str">
            <v xml:space="preserve">   Cash Used for Investment Activities</v>
          </cell>
          <cell r="B79">
            <v>-595871.46888885228</v>
          </cell>
          <cell r="C79">
            <v>-316800.7759054316</v>
          </cell>
          <cell r="D79">
            <v>-881768.26990995172</v>
          </cell>
          <cell r="E79">
            <v>-380480.94724348362</v>
          </cell>
          <cell r="F79">
            <v>-309420.30567743554</v>
          </cell>
          <cell r="G79">
            <v>-238758.36051328052</v>
          </cell>
          <cell r="H79">
            <v>-195383.7742324961</v>
          </cell>
          <cell r="I79">
            <v>-332298.83830016595</v>
          </cell>
          <cell r="J79">
            <v>-416682.9706</v>
          </cell>
          <cell r="K79">
            <v>-420682.21419999999</v>
          </cell>
          <cell r="L79">
            <v>-445085.18420000002</v>
          </cell>
          <cell r="M79">
            <v>-175790.96</v>
          </cell>
          <cell r="AI79" t="str">
            <v xml:space="preserve">   Cash Used for Investment Activities</v>
          </cell>
          <cell r="AJ79">
            <v>-13236.453276</v>
          </cell>
          <cell r="AK79">
            <v>-17120.324560000001</v>
          </cell>
          <cell r="AL79">
            <v>-348013.07465199998</v>
          </cell>
          <cell r="AM79">
            <v>-10385.242972</v>
          </cell>
          <cell r="AN79">
            <v>-1544.922</v>
          </cell>
          <cell r="AO79">
            <v>-14461.783198852398</v>
          </cell>
          <cell r="AP79">
            <v>-134570.84899999999</v>
          </cell>
          <cell r="AQ79">
            <v>-11218.014965999999</v>
          </cell>
          <cell r="AR79">
            <v>-8066.574928</v>
          </cell>
          <cell r="AS79">
            <v>-13468.393</v>
          </cell>
          <cell r="AT79">
            <v>-3710.9028880000001</v>
          </cell>
          <cell r="AU79">
            <v>-20074.933447999996</v>
          </cell>
          <cell r="AV79">
            <v>-595871.4688888524</v>
          </cell>
          <cell r="AX79">
            <v>-10320.428</v>
          </cell>
          <cell r="AY79">
            <v>-9479.633468</v>
          </cell>
          <cell r="AZ79">
            <v>-14347.406476000002</v>
          </cell>
          <cell r="BA79">
            <v>52727.435436904409</v>
          </cell>
          <cell r="BB79">
            <v>-12153.3158693884</v>
          </cell>
          <cell r="BC79">
            <v>-70313.524201957902</v>
          </cell>
          <cell r="BD79">
            <v>-26993.849534308603</v>
          </cell>
          <cell r="BE79">
            <v>-4505.3149586064001</v>
          </cell>
          <cell r="BF79">
            <v>-159858.89356304071</v>
          </cell>
          <cell r="BG79">
            <v>-3302.6578188851004</v>
          </cell>
          <cell r="BH79">
            <v>-1434.275927056</v>
          </cell>
          <cell r="BI79">
            <v>-56818.911525092903</v>
          </cell>
          <cell r="BJ79">
            <v>-316800.7759054316</v>
          </cell>
        </row>
        <row r="81">
          <cell r="A81" t="str">
            <v>Cash Provided / (Used) by Financing Activities:</v>
          </cell>
          <cell r="AI81" t="str">
            <v>Cash Provided / (Used) by Financing Activities:</v>
          </cell>
        </row>
        <row r="82">
          <cell r="A82" t="str">
            <v xml:space="preserve">   Debt Service - Interest</v>
          </cell>
          <cell r="B82">
            <v>-24784.714600920001</v>
          </cell>
          <cell r="C82">
            <v>-23885.555337171849</v>
          </cell>
          <cell r="D82">
            <v>-48228</v>
          </cell>
          <cell r="E82">
            <v>-41607.47907727625</v>
          </cell>
          <cell r="F82">
            <v>-37109.735732514251</v>
          </cell>
          <cell r="G82">
            <v>-31025.30378405175</v>
          </cell>
          <cell r="H82">
            <v>-20404.861496766349</v>
          </cell>
          <cell r="I82">
            <v>-10806.123099972461</v>
          </cell>
          <cell r="J82">
            <v>-6440.8069698500094</v>
          </cell>
          <cell r="K82">
            <v>-3238.584086113271</v>
          </cell>
          <cell r="L82">
            <v>-672.50084624134047</v>
          </cell>
          <cell r="M82">
            <v>-1.3259999996912667E-2</v>
          </cell>
          <cell r="AI82" t="str">
            <v xml:space="preserve">   Debt Service - Interest</v>
          </cell>
          <cell r="AJ82">
            <v>-1657.8571665549998</v>
          </cell>
          <cell r="AK82">
            <v>-1438.7884476250001</v>
          </cell>
          <cell r="AL82">
            <v>-2168.4839384816664</v>
          </cell>
          <cell r="AM82">
            <v>-2101.3535752750004</v>
          </cell>
          <cell r="AN82">
            <v>-2125.7921586083335</v>
          </cell>
          <cell r="AO82">
            <v>-1999.860604441667</v>
          </cell>
          <cell r="AP82">
            <v>-2456.0603002750004</v>
          </cell>
          <cell r="AQ82">
            <v>-2614.5082169416673</v>
          </cell>
          <cell r="AR82">
            <v>-2295.6421154416671</v>
          </cell>
          <cell r="AS82">
            <v>-2058.3760139416668</v>
          </cell>
          <cell r="AT82">
            <v>-2064.1383056083337</v>
          </cell>
          <cell r="AU82">
            <v>-1803.8537577249999</v>
          </cell>
          <cell r="AV82">
            <v>-24784.714600920001</v>
          </cell>
          <cell r="AX82">
            <v>-1493.3561970687679</v>
          </cell>
          <cell r="AY82">
            <v>-1459.8606243239647</v>
          </cell>
          <cell r="AZ82">
            <v>-1436.2119569816896</v>
          </cell>
          <cell r="BA82">
            <v>-1424.091967506492</v>
          </cell>
          <cell r="BB82">
            <v>-1424.9617688450667</v>
          </cell>
          <cell r="BC82">
            <v>-1464.106351879931</v>
          </cell>
          <cell r="BD82">
            <v>-1954.3101130378168</v>
          </cell>
          <cell r="BE82">
            <v>-2227.1863633362855</v>
          </cell>
          <cell r="BF82">
            <v>-2208.4500660051649</v>
          </cell>
          <cell r="BG82">
            <v>-2181.7839974654262</v>
          </cell>
          <cell r="BH82">
            <v>-2224.4971473407518</v>
          </cell>
          <cell r="BI82">
            <v>-4386.7387833804914</v>
          </cell>
          <cell r="BJ82">
            <v>-23885.555337171849</v>
          </cell>
        </row>
        <row r="83">
          <cell r="A83" t="str">
            <v xml:space="preserve">   Debt Service - Principal</v>
          </cell>
          <cell r="B83">
            <v>-715192.93799999985</v>
          </cell>
          <cell r="C83">
            <v>-366493.84250566643</v>
          </cell>
          <cell r="D83">
            <v>-317127</v>
          </cell>
          <cell r="E83">
            <v>-121538.70634036564</v>
          </cell>
          <cell r="F83">
            <v>-153252.4758977344</v>
          </cell>
          <cell r="G83">
            <v>-233956.6395253907</v>
          </cell>
          <cell r="H83">
            <v>-350713.97483887925</v>
          </cell>
          <cell r="I83">
            <v>-166458.44500081497</v>
          </cell>
          <cell r="J83">
            <v>-75000</v>
          </cell>
          <cell r="K83">
            <v>-94679.782681529352</v>
          </cell>
          <cell r="L83">
            <v>-33624.379312067176</v>
          </cell>
          <cell r="M83">
            <v>0</v>
          </cell>
          <cell r="AI83" t="str">
            <v xml:space="preserve">   Debt Service - Principal</v>
          </cell>
          <cell r="AJ83">
            <v>0</v>
          </cell>
          <cell r="AK83">
            <v>-7728.93</v>
          </cell>
          <cell r="AL83">
            <v>-190783</v>
          </cell>
          <cell r="AM83">
            <v>-161</v>
          </cell>
          <cell r="AN83">
            <v>0</v>
          </cell>
          <cell r="AO83">
            <v>-26225.65</v>
          </cell>
          <cell r="AP83">
            <v>-119000</v>
          </cell>
          <cell r="AQ83">
            <v>0</v>
          </cell>
          <cell r="AR83">
            <v>-131152.05799999999</v>
          </cell>
          <cell r="AS83">
            <v>0</v>
          </cell>
          <cell r="AT83">
            <v>-5802.5</v>
          </cell>
          <cell r="AU83">
            <v>-234339.8</v>
          </cell>
          <cell r="AV83">
            <v>-715192.93799999985</v>
          </cell>
          <cell r="AX83">
            <v>0</v>
          </cell>
          <cell r="AY83">
            <v>0</v>
          </cell>
          <cell r="AZ83">
            <v>-21073.593000000001</v>
          </cell>
          <cell r="BA83">
            <v>-12944.559503895161</v>
          </cell>
          <cell r="BB83">
            <v>-29387</v>
          </cell>
          <cell r="BC83">
            <v>-12887.5</v>
          </cell>
          <cell r="BD83">
            <v>0</v>
          </cell>
          <cell r="BE83">
            <v>-29175.697001771267</v>
          </cell>
          <cell r="BF83">
            <v>-71073.592999999993</v>
          </cell>
          <cell r="BG83">
            <v>0</v>
          </cell>
          <cell r="BH83">
            <v>0</v>
          </cell>
          <cell r="BI83">
            <v>-189951.9</v>
          </cell>
          <cell r="BJ83">
            <v>-366493.84250566643</v>
          </cell>
        </row>
        <row r="84">
          <cell r="A84" t="str">
            <v xml:space="preserve">   Equity from/(Dividend to) SCEcorp</v>
          </cell>
          <cell r="C84">
            <v>0</v>
          </cell>
          <cell r="D84">
            <v>0</v>
          </cell>
          <cell r="E84">
            <v>0</v>
          </cell>
          <cell r="F84">
            <v>0</v>
          </cell>
          <cell r="G84">
            <v>0</v>
          </cell>
          <cell r="H84">
            <v>0</v>
          </cell>
          <cell r="I84">
            <v>0</v>
          </cell>
          <cell r="J84">
            <v>0</v>
          </cell>
          <cell r="K84">
            <v>0</v>
          </cell>
          <cell r="L84">
            <v>0</v>
          </cell>
          <cell r="M84">
            <v>0</v>
          </cell>
          <cell r="AI84" t="str">
            <v xml:space="preserve">   Equity from/(Dividend to) SCEcorp</v>
          </cell>
          <cell r="AV84">
            <v>0</v>
          </cell>
          <cell r="BJ84">
            <v>0</v>
          </cell>
        </row>
        <row r="85">
          <cell r="A85" t="str">
            <v xml:space="preserve">   Loans to Parent  EI</v>
          </cell>
          <cell r="C85">
            <v>0</v>
          </cell>
          <cell r="AI85" t="str">
            <v xml:space="preserve">   Loans to Parent  EI</v>
          </cell>
          <cell r="AV85">
            <v>0</v>
          </cell>
          <cell r="BJ85">
            <v>0</v>
          </cell>
        </row>
        <row r="86">
          <cell r="A86" t="str">
            <v xml:space="preserve">   Financings</v>
          </cell>
          <cell r="B86">
            <v>924709.47100000002</v>
          </cell>
          <cell r="C86">
            <v>461017.25650566642</v>
          </cell>
          <cell r="D86">
            <v>688820.57510208909</v>
          </cell>
          <cell r="E86">
            <v>38980.5</v>
          </cell>
          <cell r="F86">
            <v>35392.5</v>
          </cell>
          <cell r="G86">
            <v>0</v>
          </cell>
          <cell r="H86">
            <v>22795.5</v>
          </cell>
          <cell r="I86">
            <v>15199</v>
          </cell>
          <cell r="J86">
            <v>17443.638494692394</v>
          </cell>
          <cell r="K86">
            <v>0</v>
          </cell>
          <cell r="L86">
            <v>0</v>
          </cell>
          <cell r="M86">
            <v>0</v>
          </cell>
          <cell r="AI86" t="str">
            <v xml:space="preserve">   Financings</v>
          </cell>
          <cell r="AJ86">
            <v>13722.222000000002</v>
          </cell>
          <cell r="AK86">
            <v>327624.24900000001</v>
          </cell>
          <cell r="AL86">
            <v>231783</v>
          </cell>
          <cell r="AM86">
            <v>0</v>
          </cell>
          <cell r="AN86">
            <v>4000</v>
          </cell>
          <cell r="AO86">
            <v>104680</v>
          </cell>
          <cell r="AP86">
            <v>100000</v>
          </cell>
          <cell r="AQ86">
            <v>17400</v>
          </cell>
          <cell r="AR86">
            <v>0</v>
          </cell>
          <cell r="AS86">
            <v>9000</v>
          </cell>
          <cell r="AT86">
            <v>28000</v>
          </cell>
          <cell r="AU86">
            <v>88500</v>
          </cell>
          <cell r="AV86">
            <v>924709.47100000002</v>
          </cell>
          <cell r="AX86">
            <v>0</v>
          </cell>
          <cell r="AY86">
            <v>7571.9936851184566</v>
          </cell>
          <cell r="AZ86">
            <v>5372.5658187767058</v>
          </cell>
          <cell r="BA86">
            <v>0</v>
          </cell>
          <cell r="BB86">
            <v>0</v>
          </cell>
          <cell r="BC86">
            <v>14553.358748278057</v>
          </cell>
          <cell r="BD86">
            <v>14622.33825349321</v>
          </cell>
          <cell r="BE86">
            <v>100000</v>
          </cell>
          <cell r="BF86">
            <v>12157.511603099032</v>
          </cell>
          <cell r="BG86">
            <v>25092.847273057829</v>
          </cell>
          <cell r="BH86">
            <v>2935.0426521376035</v>
          </cell>
          <cell r="BI86">
            <v>278711.59847170557</v>
          </cell>
          <cell r="BJ86">
            <v>461017.25650566642</v>
          </cell>
        </row>
        <row r="87">
          <cell r="A87" t="str">
            <v xml:space="preserve">    Cash Used / (Provided) by Financing Activities:</v>
          </cell>
          <cell r="B87">
            <v>184731.81839908019</v>
          </cell>
          <cell r="C87">
            <v>70637.858662828163</v>
          </cell>
          <cell r="D87">
            <v>323465.57510208909</v>
          </cell>
          <cell r="E87">
            <v>-124165.68541764189</v>
          </cell>
          <cell r="F87">
            <v>-154969.71163024864</v>
          </cell>
          <cell r="G87">
            <v>-264981.94330944243</v>
          </cell>
          <cell r="H87">
            <v>-348323.33633564558</v>
          </cell>
          <cell r="I87">
            <v>-162065.56810078744</v>
          </cell>
          <cell r="J87">
            <v>-63997.16847515761</v>
          </cell>
          <cell r="K87">
            <v>-97918.366767642627</v>
          </cell>
          <cell r="L87">
            <v>-34296.880158308515</v>
          </cell>
          <cell r="M87">
            <v>-1.3259999996912667E-2</v>
          </cell>
          <cell r="AI87" t="str">
            <v xml:space="preserve">    Cash Used / (Provided) by Financing Activities:</v>
          </cell>
          <cell r="AJ87">
            <v>12064.364833445001</v>
          </cell>
          <cell r="AK87">
            <v>318456.53055237501</v>
          </cell>
          <cell r="AL87">
            <v>38831.516061518341</v>
          </cell>
          <cell r="AM87">
            <v>-2262.3535752750004</v>
          </cell>
          <cell r="AN87">
            <v>1874.2078413916665</v>
          </cell>
          <cell r="AO87">
            <v>76454.489395558339</v>
          </cell>
          <cell r="AP87">
            <v>-21456.060300274999</v>
          </cell>
          <cell r="AQ87">
            <v>14785.491783058333</v>
          </cell>
          <cell r="AR87">
            <v>-133447.70011544166</v>
          </cell>
          <cell r="AS87">
            <v>6941.6239860583337</v>
          </cell>
          <cell r="AT87">
            <v>20133.361694391664</v>
          </cell>
          <cell r="AU87">
            <v>-147643.653757725</v>
          </cell>
          <cell r="AV87">
            <v>184731.8183990801</v>
          </cell>
          <cell r="AX87">
            <v>-1493.3561970687679</v>
          </cell>
          <cell r="AY87">
            <v>6112.1330607944919</v>
          </cell>
          <cell r="AZ87">
            <v>-17137.239138204983</v>
          </cell>
          <cell r="BA87">
            <v>-14368.651471401654</v>
          </cell>
          <cell r="BB87">
            <v>-30811.961768845067</v>
          </cell>
          <cell r="BC87">
            <v>201.75239639812571</v>
          </cell>
          <cell r="BD87">
            <v>12668.028140455393</v>
          </cell>
          <cell r="BE87">
            <v>68597.116634892445</v>
          </cell>
          <cell r="BF87">
            <v>-61124.531462906132</v>
          </cell>
          <cell r="BG87">
            <v>22911.063275592402</v>
          </cell>
          <cell r="BH87">
            <v>710.54550479685167</v>
          </cell>
          <cell r="BI87">
            <v>84372.959688325092</v>
          </cell>
          <cell r="BJ87">
            <v>70637.858662828206</v>
          </cell>
        </row>
        <row r="89">
          <cell r="A89" t="str">
            <v>Total Cash Flow</v>
          </cell>
          <cell r="B89">
            <v>-78873.701551283768</v>
          </cell>
          <cell r="C89">
            <v>-68497.042088350951</v>
          </cell>
          <cell r="D89">
            <v>-49000.000000000058</v>
          </cell>
          <cell r="E89">
            <v>2.0922723808325827E-2</v>
          </cell>
          <cell r="F89">
            <v>-0.2566552379867062</v>
          </cell>
          <cell r="G89">
            <v>-6.8051537440624088E-2</v>
          </cell>
          <cell r="H89">
            <v>-5.7712714653462172E-2</v>
          </cell>
          <cell r="I89">
            <v>4393.2383967938658</v>
          </cell>
          <cell r="J89">
            <v>-10833.68386987751</v>
          </cell>
          <cell r="K89">
            <v>3202.2228837367002</v>
          </cell>
          <cell r="L89">
            <v>20842.847077368671</v>
          </cell>
          <cell r="M89">
            <v>213160.32563843683</v>
          </cell>
          <cell r="AI89" t="str">
            <v>Total Cash Flow</v>
          </cell>
          <cell r="AJ89">
            <v>-1450.1173392347173</v>
          </cell>
          <cell r="AK89">
            <v>299861.67823423381</v>
          </cell>
          <cell r="AL89">
            <v>-305173.32352224115</v>
          </cell>
          <cell r="AM89">
            <v>4831.8487456245048</v>
          </cell>
          <cell r="AN89">
            <v>-1331.6791575544853</v>
          </cell>
          <cell r="AO89">
            <v>82250.133498437703</v>
          </cell>
          <cell r="AP89">
            <v>-154739.26381252875</v>
          </cell>
          <cell r="AQ89">
            <v>507.46080266186436</v>
          </cell>
          <cell r="AR89">
            <v>-8117.1510683221713</v>
          </cell>
          <cell r="AS89">
            <v>-8974.0996133129411</v>
          </cell>
          <cell r="AT89">
            <v>14010.953609945478</v>
          </cell>
          <cell r="AU89">
            <v>-550.1419289932528</v>
          </cell>
          <cell r="AV89">
            <v>-78873.70155128403</v>
          </cell>
          <cell r="AX89">
            <v>-12034.765038280839</v>
          </cell>
          <cell r="AY89">
            <v>-5240.3940347590969</v>
          </cell>
          <cell r="AZ89">
            <v>-24902.944332657724</v>
          </cell>
          <cell r="BA89">
            <v>66097.499232496019</v>
          </cell>
          <cell r="BB89">
            <v>-42595.50781812465</v>
          </cell>
          <cell r="BC89">
            <v>-35377.792809269609</v>
          </cell>
          <cell r="BD89">
            <v>-13134.703761157882</v>
          </cell>
          <cell r="BE89">
            <v>64133.151725636235</v>
          </cell>
          <cell r="BF89">
            <v>-85460.884678603587</v>
          </cell>
          <cell r="BG89">
            <v>21100.259068539737</v>
          </cell>
          <cell r="BH89">
            <v>-42.713149875324802</v>
          </cell>
          <cell r="BI89">
            <v>-1038.2464922942017</v>
          </cell>
          <cell r="BJ89">
            <v>-68497.042088350936</v>
          </cell>
        </row>
        <row r="90">
          <cell r="B90">
            <v>18814</v>
          </cell>
          <cell r="C90">
            <v>58648</v>
          </cell>
          <cell r="AI90" t="str">
            <v xml:space="preserve">   Syndicated Project Cash Flows &amp; Timing</v>
          </cell>
          <cell r="AJ90">
            <v>-3412</v>
          </cell>
          <cell r="AK90">
            <v>-4000</v>
          </cell>
          <cell r="AL90">
            <v>-40088</v>
          </cell>
          <cell r="AM90">
            <v>-28145</v>
          </cell>
          <cell r="AN90">
            <v>9801</v>
          </cell>
          <cell r="AO90">
            <v>42384</v>
          </cell>
          <cell r="AP90">
            <v>27905</v>
          </cell>
          <cell r="AQ90">
            <v>1422</v>
          </cell>
          <cell r="AR90">
            <v>62404</v>
          </cell>
          <cell r="AS90">
            <v>-11311</v>
          </cell>
          <cell r="AT90">
            <v>-16086</v>
          </cell>
          <cell r="AU90">
            <v>-22060</v>
          </cell>
          <cell r="AV90">
            <v>18814</v>
          </cell>
          <cell r="AX90">
            <v>876</v>
          </cell>
          <cell r="AY90">
            <v>3853</v>
          </cell>
          <cell r="AZ90">
            <v>70427</v>
          </cell>
          <cell r="BA90">
            <v>-65001</v>
          </cell>
          <cell r="BB90">
            <v>14608</v>
          </cell>
          <cell r="BC90">
            <v>25532</v>
          </cell>
          <cell r="BI90">
            <v>8353</v>
          </cell>
          <cell r="BJ90">
            <v>58648</v>
          </cell>
        </row>
        <row r="91">
          <cell r="A91" t="str">
            <v>Ending Cash Balance</v>
          </cell>
          <cell r="B91">
            <v>19939.298448716232</v>
          </cell>
          <cell r="C91">
            <v>10090.256360365282</v>
          </cell>
          <cell r="D91">
            <v>4999.9999999999418</v>
          </cell>
          <cell r="E91">
            <v>5000.0209227237501</v>
          </cell>
          <cell r="F91">
            <v>4999.7642674857634</v>
          </cell>
          <cell r="G91">
            <v>4999.6962159483228</v>
          </cell>
          <cell r="H91">
            <v>4999.6385032336693</v>
          </cell>
          <cell r="I91">
            <v>9392.8769000275352</v>
          </cell>
          <cell r="J91">
            <v>-1440.8069698499748</v>
          </cell>
          <cell r="K91">
            <v>1761.4159138867253</v>
          </cell>
          <cell r="L91">
            <v>22604.262991255397</v>
          </cell>
          <cell r="M91">
            <v>235764.58862969221</v>
          </cell>
          <cell r="AI91" t="str">
            <v>Ending Cash Balance</v>
          </cell>
          <cell r="AJ91">
            <v>75136.882660765288</v>
          </cell>
          <cell r="AK91">
            <v>370998.56089499907</v>
          </cell>
          <cell r="AL91">
            <v>25737.237372757925</v>
          </cell>
          <cell r="AM91">
            <v>2424.0861183824309</v>
          </cell>
          <cell r="AN91">
            <v>10893.406960827946</v>
          </cell>
          <cell r="AO91">
            <v>135527.54045926564</v>
          </cell>
          <cell r="AP91">
            <v>8693.2766467368929</v>
          </cell>
          <cell r="AQ91">
            <v>10622.737449398757</v>
          </cell>
          <cell r="AR91">
            <v>64909.586381076588</v>
          </cell>
          <cell r="AS91">
            <v>44624.48676776365</v>
          </cell>
          <cell r="AT91">
            <v>42549.440377709128</v>
          </cell>
          <cell r="AU91">
            <v>19939.298448715876</v>
          </cell>
          <cell r="AV91">
            <v>19939.29844871597</v>
          </cell>
          <cell r="AX91">
            <v>8780.5334104351314</v>
          </cell>
          <cell r="AY91">
            <v>7393.1393756760344</v>
          </cell>
          <cell r="AZ91">
            <v>52917.195043018306</v>
          </cell>
          <cell r="BA91">
            <v>54013.694275514325</v>
          </cell>
          <cell r="BB91">
            <v>26026.186457389675</v>
          </cell>
          <cell r="BC91">
            <v>16180.393648120065</v>
          </cell>
          <cell r="BD91">
            <v>3045.6898869621837</v>
          </cell>
          <cell r="BE91">
            <v>67178.841612598422</v>
          </cell>
          <cell r="BF91">
            <v>-18282.043066005164</v>
          </cell>
          <cell r="BG91">
            <v>2818.2160025345729</v>
          </cell>
          <cell r="BH91">
            <v>2775.5028526592482</v>
          </cell>
          <cell r="BI91">
            <v>10090.256360365047</v>
          </cell>
          <cell r="BJ91">
            <v>10090.256360365034</v>
          </cell>
        </row>
        <row r="93">
          <cell r="AJ93">
            <v>75136.929999999993</v>
          </cell>
          <cell r="AK93">
            <v>370833.37800000003</v>
          </cell>
          <cell r="AL93">
            <v>25634.22</v>
          </cell>
          <cell r="AM93">
            <v>5704</v>
          </cell>
          <cell r="AN93">
            <v>9104</v>
          </cell>
          <cell r="AO93">
            <v>137992</v>
          </cell>
          <cell r="AP93">
            <v>11208</v>
          </cell>
          <cell r="AQ93">
            <v>6557</v>
          </cell>
          <cell r="AR93">
            <v>65281</v>
          </cell>
          <cell r="AS93">
            <v>45732</v>
          </cell>
          <cell r="AT93">
            <v>38946</v>
          </cell>
          <cell r="AU93">
            <v>19939</v>
          </cell>
          <cell r="AX93">
            <v>8780.8070000000007</v>
          </cell>
          <cell r="AY93">
            <v>7392.9809999999998</v>
          </cell>
          <cell r="AZ93">
            <v>71884.932000000001</v>
          </cell>
          <cell r="BA93">
            <v>53976</v>
          </cell>
          <cell r="BB93">
            <v>21882</v>
          </cell>
          <cell r="BC93">
            <v>27154.527999999998</v>
          </cell>
        </row>
        <row r="96">
          <cell r="A96" t="str">
            <v>Cash from Operations - Detail</v>
          </cell>
          <cell r="AI96" t="str">
            <v>Cash from Operations - Detail</v>
          </cell>
        </row>
        <row r="97">
          <cell r="B97">
            <v>1998</v>
          </cell>
          <cell r="C97">
            <v>1999</v>
          </cell>
          <cell r="D97">
            <v>2000</v>
          </cell>
          <cell r="E97">
            <v>2001</v>
          </cell>
          <cell r="F97">
            <v>2002</v>
          </cell>
          <cell r="G97">
            <v>2003</v>
          </cell>
          <cell r="H97">
            <v>2004</v>
          </cell>
          <cell r="I97">
            <v>2005</v>
          </cell>
          <cell r="J97">
            <v>2006</v>
          </cell>
          <cell r="K97">
            <v>2007</v>
          </cell>
          <cell r="L97">
            <v>2008</v>
          </cell>
          <cell r="M97">
            <v>2009</v>
          </cell>
          <cell r="AJ97" t="str">
            <v>Jan</v>
          </cell>
          <cell r="AK97" t="str">
            <v>Feb</v>
          </cell>
          <cell r="AL97" t="str">
            <v>Mar</v>
          </cell>
          <cell r="AM97" t="str">
            <v>Apr</v>
          </cell>
          <cell r="AN97" t="str">
            <v>May</v>
          </cell>
          <cell r="AO97" t="str">
            <v>Jun</v>
          </cell>
          <cell r="AP97" t="str">
            <v>Jul</v>
          </cell>
          <cell r="AQ97" t="str">
            <v>Aug</v>
          </cell>
          <cell r="AR97" t="str">
            <v>Sep</v>
          </cell>
          <cell r="AS97" t="str">
            <v>Oct</v>
          </cell>
          <cell r="AT97" t="str">
            <v>Nov</v>
          </cell>
          <cell r="AU97" t="str">
            <v>Dec</v>
          </cell>
          <cell r="AV97">
            <v>1998</v>
          </cell>
          <cell r="AX97" t="str">
            <v>Jan</v>
          </cell>
          <cell r="AY97" t="str">
            <v>Feb</v>
          </cell>
          <cell r="AZ97" t="str">
            <v>Mar</v>
          </cell>
          <cell r="BA97" t="str">
            <v>Apr</v>
          </cell>
          <cell r="BB97" t="str">
            <v>May</v>
          </cell>
          <cell r="BC97" t="str">
            <v>Jun</v>
          </cell>
          <cell r="BD97" t="str">
            <v>Jul</v>
          </cell>
          <cell r="BE97" t="str">
            <v>Aug</v>
          </cell>
          <cell r="BF97" t="str">
            <v>Sep</v>
          </cell>
          <cell r="BG97" t="str">
            <v>Oct</v>
          </cell>
          <cell r="BH97" t="str">
            <v>Nov</v>
          </cell>
          <cell r="BI97" t="str">
            <v>Dec</v>
          </cell>
          <cell r="BJ97">
            <v>1999</v>
          </cell>
        </row>
        <row r="98">
          <cell r="A98" t="str">
            <v>Affordable Housing</v>
          </cell>
          <cell r="AI98" t="str">
            <v>Affordable Housing</v>
          </cell>
        </row>
        <row r="99">
          <cell r="A99" t="str">
            <v xml:space="preserve">   Tax  Allocations Receipts / (Payments)</v>
          </cell>
          <cell r="B99">
            <v>87247.887402193126</v>
          </cell>
          <cell r="C99">
            <v>79344.085525517788</v>
          </cell>
          <cell r="D99">
            <v>83002.554610307561</v>
          </cell>
          <cell r="E99">
            <v>90820.352066956111</v>
          </cell>
          <cell r="F99">
            <v>90379.10421920447</v>
          </cell>
          <cell r="G99">
            <v>85216.2845707823</v>
          </cell>
          <cell r="H99">
            <v>80966.729370520843</v>
          </cell>
          <cell r="I99">
            <v>85208.392464363613</v>
          </cell>
          <cell r="J99">
            <v>135289.93528300445</v>
          </cell>
          <cell r="K99">
            <v>182615.75857059704</v>
          </cell>
          <cell r="L99">
            <v>170108.45893252527</v>
          </cell>
          <cell r="M99">
            <v>162173.23661007211</v>
          </cell>
          <cell r="AI99" t="str">
            <v xml:space="preserve">   Tax  Allocations Receipts / (Payments)</v>
          </cell>
          <cell r="AJ99">
            <v>0</v>
          </cell>
          <cell r="AK99">
            <v>0</v>
          </cell>
          <cell r="AL99">
            <v>0</v>
          </cell>
          <cell r="AM99">
            <v>5079.2193329815891</v>
          </cell>
          <cell r="AN99">
            <v>0</v>
          </cell>
          <cell r="AO99">
            <v>5086.4360218315887</v>
          </cell>
          <cell r="AP99">
            <v>0</v>
          </cell>
          <cell r="AQ99">
            <v>0</v>
          </cell>
          <cell r="AR99">
            <v>32481.024110133385</v>
          </cell>
          <cell r="AS99">
            <v>0</v>
          </cell>
          <cell r="AT99">
            <v>0</v>
          </cell>
          <cell r="AU99">
            <v>44601.20793724656</v>
          </cell>
          <cell r="AV99">
            <v>87247.887402193126</v>
          </cell>
          <cell r="AX99">
            <v>0</v>
          </cell>
          <cell r="AY99">
            <v>0</v>
          </cell>
          <cell r="AZ99">
            <v>0</v>
          </cell>
          <cell r="BA99">
            <v>4656.0686118170697</v>
          </cell>
          <cell r="BB99">
            <v>0</v>
          </cell>
          <cell r="BC99">
            <v>4435.3605245943145</v>
          </cell>
          <cell r="BD99">
            <v>0</v>
          </cell>
          <cell r="BE99">
            <v>0</v>
          </cell>
          <cell r="BF99">
            <v>28293.704137242996</v>
          </cell>
          <cell r="BG99">
            <v>0</v>
          </cell>
          <cell r="BH99">
            <v>0</v>
          </cell>
          <cell r="BI99">
            <v>41958.952251863397</v>
          </cell>
          <cell r="BJ99">
            <v>79344.085525517788</v>
          </cell>
        </row>
        <row r="100">
          <cell r="A100" t="str">
            <v xml:space="preserve">   State Taxes Paid</v>
          </cell>
          <cell r="B100">
            <v>-70</v>
          </cell>
          <cell r="C100">
            <v>-74</v>
          </cell>
          <cell r="D100">
            <v>-77.7</v>
          </cell>
          <cell r="E100">
            <v>-81.585000000000008</v>
          </cell>
          <cell r="F100">
            <v>-85.66425000000001</v>
          </cell>
          <cell r="G100">
            <v>-89.947462500000015</v>
          </cell>
          <cell r="H100">
            <v>-94.444835625000024</v>
          </cell>
          <cell r="I100">
            <v>-99.16707740625003</v>
          </cell>
          <cell r="J100">
            <v>-104.12543127656254</v>
          </cell>
          <cell r="K100">
            <v>-109.33170284039066</v>
          </cell>
          <cell r="L100">
            <v>0</v>
          </cell>
          <cell r="M100">
            <v>0</v>
          </cell>
          <cell r="AI100" t="str">
            <v xml:space="preserve">   State Taxes Paid</v>
          </cell>
          <cell r="AJ100">
            <v>0</v>
          </cell>
          <cell r="AK100">
            <v>0</v>
          </cell>
          <cell r="AL100">
            <v>-17.5</v>
          </cell>
          <cell r="AM100">
            <v>0</v>
          </cell>
          <cell r="AN100">
            <v>0</v>
          </cell>
          <cell r="AO100">
            <v>-17.5</v>
          </cell>
          <cell r="AP100">
            <v>0</v>
          </cell>
          <cell r="AQ100">
            <v>0</v>
          </cell>
          <cell r="AR100">
            <v>-17.5</v>
          </cell>
          <cell r="AS100">
            <v>0</v>
          </cell>
          <cell r="AT100">
            <v>0</v>
          </cell>
          <cell r="AU100">
            <v>-17.5</v>
          </cell>
          <cell r="AV100">
            <v>-70</v>
          </cell>
          <cell r="AX100">
            <v>0</v>
          </cell>
          <cell r="AY100">
            <v>0</v>
          </cell>
          <cell r="AZ100">
            <v>-18.5</v>
          </cell>
          <cell r="BA100">
            <v>0</v>
          </cell>
          <cell r="BB100">
            <v>0</v>
          </cell>
          <cell r="BC100">
            <v>-18.5</v>
          </cell>
          <cell r="BD100">
            <v>0</v>
          </cell>
          <cell r="BE100">
            <v>0</v>
          </cell>
          <cell r="BF100">
            <v>-18.5</v>
          </cell>
          <cell r="BG100">
            <v>0</v>
          </cell>
          <cell r="BH100">
            <v>0</v>
          </cell>
          <cell r="BI100">
            <v>-18.5</v>
          </cell>
          <cell r="BJ100">
            <v>-74</v>
          </cell>
        </row>
        <row r="101">
          <cell r="A101" t="str">
            <v xml:space="preserve">   Affordable Housing Syndications P/T</v>
          </cell>
          <cell r="B101">
            <v>0</v>
          </cell>
          <cell r="C101">
            <v>0</v>
          </cell>
          <cell r="D101">
            <v>0</v>
          </cell>
          <cell r="E101">
            <v>0</v>
          </cell>
          <cell r="F101">
            <v>0</v>
          </cell>
          <cell r="G101">
            <v>0</v>
          </cell>
          <cell r="H101">
            <v>0</v>
          </cell>
          <cell r="I101">
            <v>0</v>
          </cell>
          <cell r="J101">
            <v>0</v>
          </cell>
          <cell r="K101">
            <v>0</v>
          </cell>
          <cell r="L101">
            <v>0</v>
          </cell>
          <cell r="M101">
            <v>0</v>
          </cell>
          <cell r="AI101" t="str">
            <v xml:space="preserve">   Affordable Housing Syndications P/T</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row>
        <row r="102">
          <cell r="A102" t="str">
            <v xml:space="preserve">   Cash Distributions</v>
          </cell>
          <cell r="B102">
            <v>428.07601466666665</v>
          </cell>
          <cell r="C102">
            <v>2771.3095525899002</v>
          </cell>
          <cell r="D102">
            <v>944.58234062438578</v>
          </cell>
          <cell r="E102">
            <v>1931.2542391115539</v>
          </cell>
          <cell r="F102">
            <v>1442.9761413412557</v>
          </cell>
          <cell r="G102">
            <v>1900.5920805971036</v>
          </cell>
          <cell r="H102">
            <v>2128.2498878307524</v>
          </cell>
          <cell r="I102">
            <v>2471.8474236964885</v>
          </cell>
          <cell r="J102">
            <v>3123.8314087333215</v>
          </cell>
          <cell r="K102">
            <v>3746.1487061198482</v>
          </cell>
          <cell r="L102">
            <v>4391.0614372894588</v>
          </cell>
          <cell r="M102">
            <v>4312.266002224902</v>
          </cell>
          <cell r="AI102" t="str">
            <v xml:space="preserve">   Cash Distributions</v>
          </cell>
          <cell r="AJ102">
            <v>0</v>
          </cell>
          <cell r="AK102">
            <v>0</v>
          </cell>
          <cell r="AL102">
            <v>0</v>
          </cell>
          <cell r="AM102">
            <v>0</v>
          </cell>
          <cell r="AN102">
            <v>0</v>
          </cell>
          <cell r="AO102">
            <v>0</v>
          </cell>
          <cell r="AP102">
            <v>0</v>
          </cell>
          <cell r="AQ102">
            <v>0</v>
          </cell>
          <cell r="AR102">
            <v>0</v>
          </cell>
          <cell r="AS102">
            <v>0</v>
          </cell>
          <cell r="AT102">
            <v>0</v>
          </cell>
          <cell r="AU102">
            <v>428.07601466666665</v>
          </cell>
          <cell r="AV102">
            <v>428.07601466666665</v>
          </cell>
          <cell r="AX102">
            <v>0</v>
          </cell>
          <cell r="AY102">
            <v>0</v>
          </cell>
          <cell r="AZ102">
            <v>0.84916400000000003</v>
          </cell>
          <cell r="BA102">
            <v>0</v>
          </cell>
          <cell r="BB102">
            <v>1906.3106850000001</v>
          </cell>
          <cell r="BC102">
            <v>323.16916399999997</v>
          </cell>
          <cell r="BD102">
            <v>0</v>
          </cell>
          <cell r="BE102">
            <v>0</v>
          </cell>
          <cell r="BF102">
            <v>0.84916400000000003</v>
          </cell>
          <cell r="BG102">
            <v>0</v>
          </cell>
          <cell r="BH102">
            <v>0</v>
          </cell>
          <cell r="BI102">
            <v>540.13137558990002</v>
          </cell>
          <cell r="BJ102">
            <v>2771.3095525899002</v>
          </cell>
        </row>
        <row r="103">
          <cell r="A103" t="str">
            <v xml:space="preserve">   Cash Flow from Syndications</v>
          </cell>
          <cell r="B103">
            <v>0</v>
          </cell>
          <cell r="C103">
            <v>21343.256000000001</v>
          </cell>
          <cell r="D103">
            <v>17342.554</v>
          </cell>
          <cell r="E103">
            <v>17000</v>
          </cell>
          <cell r="F103">
            <v>21250</v>
          </cell>
          <cell r="G103">
            <v>25500</v>
          </cell>
          <cell r="H103">
            <v>29750</v>
          </cell>
          <cell r="I103">
            <v>0</v>
          </cell>
          <cell r="J103">
            <v>0</v>
          </cell>
          <cell r="K103">
            <v>0</v>
          </cell>
          <cell r="L103">
            <v>0</v>
          </cell>
          <cell r="M103">
            <v>0</v>
          </cell>
          <cell r="AI103" t="str">
            <v xml:space="preserve">   Cash Flow from Syndications</v>
          </cell>
          <cell r="AV103">
            <v>0</v>
          </cell>
          <cell r="AX103">
            <v>0</v>
          </cell>
          <cell r="AY103">
            <v>0</v>
          </cell>
          <cell r="AZ103">
            <v>8239.41</v>
          </cell>
          <cell r="BA103">
            <v>0</v>
          </cell>
          <cell r="BB103">
            <v>0</v>
          </cell>
          <cell r="BC103">
            <v>3979.018</v>
          </cell>
          <cell r="BD103">
            <v>0</v>
          </cell>
          <cell r="BE103">
            <v>0</v>
          </cell>
          <cell r="BF103">
            <v>4611.7640000000001</v>
          </cell>
          <cell r="BG103">
            <v>0</v>
          </cell>
          <cell r="BH103">
            <v>0</v>
          </cell>
          <cell r="BI103">
            <v>4513.0640000000003</v>
          </cell>
          <cell r="BJ103">
            <v>21343.256000000001</v>
          </cell>
        </row>
        <row r="104">
          <cell r="A104" t="str">
            <v xml:space="preserve">    Total Affordable Housing</v>
          </cell>
          <cell r="B104">
            <v>87605.963416859799</v>
          </cell>
          <cell r="C104">
            <v>103384.65107810768</v>
          </cell>
          <cell r="D104">
            <v>99282.990950931955</v>
          </cell>
          <cell r="E104">
            <v>109670.02130606766</v>
          </cell>
          <cell r="F104">
            <v>112986.41611054572</v>
          </cell>
          <cell r="G104">
            <v>112526.92918887941</v>
          </cell>
          <cell r="H104">
            <v>112750.53442272659</v>
          </cell>
          <cell r="I104">
            <v>87581.072810653844</v>
          </cell>
          <cell r="J104">
            <v>138309.64126046121</v>
          </cell>
          <cell r="K104">
            <v>186252.5755738765</v>
          </cell>
          <cell r="L104">
            <v>174499.52036981474</v>
          </cell>
          <cell r="M104">
            <v>166485.50261229702</v>
          </cell>
          <cell r="AI104" t="str">
            <v xml:space="preserve">    Total Affordable Housing</v>
          </cell>
          <cell r="AJ104">
            <v>0</v>
          </cell>
          <cell r="AK104">
            <v>0</v>
          </cell>
          <cell r="AL104">
            <v>-17.5</v>
          </cell>
          <cell r="AM104">
            <v>5079.2193329815891</v>
          </cell>
          <cell r="AN104">
            <v>0</v>
          </cell>
          <cell r="AO104">
            <v>5068.9360218315887</v>
          </cell>
          <cell r="AP104">
            <v>0</v>
          </cell>
          <cell r="AQ104">
            <v>0</v>
          </cell>
          <cell r="AR104">
            <v>32463.524110133385</v>
          </cell>
          <cell r="AS104">
            <v>0</v>
          </cell>
          <cell r="AT104">
            <v>0</v>
          </cell>
          <cell r="AU104">
            <v>45011.783951913225</v>
          </cell>
          <cell r="AV104">
            <v>87605.963416859799</v>
          </cell>
          <cell r="AW104">
            <v>0</v>
          </cell>
          <cell r="AX104">
            <v>0</v>
          </cell>
          <cell r="AY104">
            <v>0</v>
          </cell>
          <cell r="AZ104">
            <v>8221.7591639999991</v>
          </cell>
          <cell r="BA104">
            <v>4656.0686118170697</v>
          </cell>
          <cell r="BB104">
            <v>1906.3106850000001</v>
          </cell>
          <cell r="BC104">
            <v>8719.0476885943135</v>
          </cell>
          <cell r="BD104">
            <v>0</v>
          </cell>
          <cell r="BE104">
            <v>0</v>
          </cell>
          <cell r="BF104">
            <v>32887.817301242998</v>
          </cell>
          <cell r="BG104">
            <v>0</v>
          </cell>
          <cell r="BH104">
            <v>0</v>
          </cell>
          <cell r="BI104">
            <v>46993.647627453298</v>
          </cell>
          <cell r="BJ104">
            <v>103384.65107810768</v>
          </cell>
        </row>
        <row r="105">
          <cell r="A105" t="str">
            <v>Leveraged Leases</v>
          </cell>
          <cell r="AI105" t="str">
            <v>Leveraged Leases</v>
          </cell>
        </row>
        <row r="106">
          <cell r="A106" t="str">
            <v xml:space="preserve">   Lease Net Rents</v>
          </cell>
          <cell r="B106">
            <v>10055.598</v>
          </cell>
          <cell r="C106">
            <v>28103.270000000004</v>
          </cell>
          <cell r="D106">
            <v>34108.447999999997</v>
          </cell>
          <cell r="E106">
            <v>44101.061999999998</v>
          </cell>
          <cell r="F106">
            <v>55835.466</v>
          </cell>
          <cell r="G106">
            <v>62180.581999999995</v>
          </cell>
          <cell r="H106">
            <v>53538.364000000001</v>
          </cell>
          <cell r="I106">
            <v>47071.623999999996</v>
          </cell>
          <cell r="J106">
            <v>62036.444000000003</v>
          </cell>
          <cell r="K106">
            <v>58239.97</v>
          </cell>
          <cell r="L106">
            <v>77991.453999999998</v>
          </cell>
          <cell r="M106">
            <v>39650.474000000002</v>
          </cell>
          <cell r="AI106" t="str">
            <v xml:space="preserve">   Lease Net Rents</v>
          </cell>
          <cell r="AJ106">
            <v>9.4809999999999999</v>
          </cell>
          <cell r="AK106">
            <v>0</v>
          </cell>
          <cell r="AL106">
            <v>5511.3729999999996</v>
          </cell>
          <cell r="AM106">
            <v>137.13</v>
          </cell>
          <cell r="AN106">
            <v>0</v>
          </cell>
          <cell r="AO106">
            <v>1395.3869999999999</v>
          </cell>
          <cell r="AP106">
            <v>2997</v>
          </cell>
          <cell r="AQ106">
            <v>0</v>
          </cell>
          <cell r="AR106">
            <v>0</v>
          </cell>
          <cell r="AS106">
            <v>0</v>
          </cell>
          <cell r="AT106">
            <v>0</v>
          </cell>
          <cell r="AU106">
            <v>5.2270000000000003</v>
          </cell>
          <cell r="AV106">
            <v>10055.598</v>
          </cell>
          <cell r="AX106">
            <v>1649.586</v>
          </cell>
          <cell r="AY106">
            <v>0</v>
          </cell>
          <cell r="AZ106">
            <v>0</v>
          </cell>
          <cell r="BA106">
            <v>120.348</v>
          </cell>
          <cell r="BB106">
            <v>557.08399999999995</v>
          </cell>
          <cell r="BC106">
            <v>3253.3619999999996</v>
          </cell>
          <cell r="BD106">
            <v>855.13300000000004</v>
          </cell>
          <cell r="BE106">
            <v>0</v>
          </cell>
          <cell r="BF106">
            <v>0</v>
          </cell>
          <cell r="BG106">
            <v>1398.066</v>
          </cell>
          <cell r="BH106">
            <v>612.05100000000004</v>
          </cell>
          <cell r="BI106">
            <v>19657.640000000003</v>
          </cell>
          <cell r="BJ106">
            <v>28103.270000000004</v>
          </cell>
        </row>
        <row r="107">
          <cell r="A107" t="str">
            <v xml:space="preserve">   Tax  Allocations Receipts / (Payments)</v>
          </cell>
          <cell r="B107">
            <v>255231.77300000004</v>
          </cell>
          <cell r="C107">
            <v>286327.45199999999</v>
          </cell>
          <cell r="D107">
            <v>301137.38199999998</v>
          </cell>
          <cell r="E107">
            <v>270840.15299999999</v>
          </cell>
          <cell r="F107">
            <v>144019.55599999998</v>
          </cell>
          <cell r="G107">
            <v>71988.50499999999</v>
          </cell>
          <cell r="H107">
            <v>89484.096999999994</v>
          </cell>
          <cell r="I107">
            <v>116807.035</v>
          </cell>
          <cell r="J107">
            <v>132725.897</v>
          </cell>
          <cell r="K107">
            <v>150296.87599999999</v>
          </cell>
          <cell r="L107">
            <v>159124.83199999999</v>
          </cell>
          <cell r="M107">
            <v>182850.56599999999</v>
          </cell>
          <cell r="AI107" t="str">
            <v xml:space="preserve">   Tax  Allocations Receipts / (Payments)</v>
          </cell>
          <cell r="AJ107">
            <v>0</v>
          </cell>
          <cell r="AK107">
            <v>0</v>
          </cell>
          <cell r="AL107">
            <v>0</v>
          </cell>
          <cell r="AM107">
            <v>14125.227060000005</v>
          </cell>
          <cell r="AN107">
            <v>0</v>
          </cell>
          <cell r="AO107">
            <v>14125.227060000005</v>
          </cell>
          <cell r="AP107">
            <v>0</v>
          </cell>
          <cell r="AQ107">
            <v>0</v>
          </cell>
          <cell r="AR107">
            <v>104318.26338000002</v>
          </cell>
          <cell r="AS107">
            <v>0</v>
          </cell>
          <cell r="AT107">
            <v>0</v>
          </cell>
          <cell r="AU107">
            <v>122663.0555</v>
          </cell>
          <cell r="AV107">
            <v>255231.77300000004</v>
          </cell>
          <cell r="AX107">
            <v>0</v>
          </cell>
          <cell r="AY107">
            <v>0</v>
          </cell>
          <cell r="AZ107">
            <v>0</v>
          </cell>
          <cell r="BA107">
            <v>24523.601999999988</v>
          </cell>
          <cell r="BB107">
            <v>0</v>
          </cell>
          <cell r="BC107">
            <v>24523.601999999988</v>
          </cell>
          <cell r="BD107">
            <v>0</v>
          </cell>
          <cell r="BE107">
            <v>0</v>
          </cell>
          <cell r="BF107">
            <v>103143.88</v>
          </cell>
          <cell r="BG107">
            <v>0</v>
          </cell>
          <cell r="BH107">
            <v>0</v>
          </cell>
          <cell r="BI107">
            <v>134136.36800000002</v>
          </cell>
          <cell r="BJ107">
            <v>286327.45199999999</v>
          </cell>
        </row>
        <row r="108">
          <cell r="A108" t="str">
            <v xml:space="preserve">   State Taxes Paid</v>
          </cell>
          <cell r="B108">
            <v>-710</v>
          </cell>
          <cell r="C108">
            <v>-710</v>
          </cell>
          <cell r="D108">
            <v>-710</v>
          </cell>
          <cell r="E108">
            <v>-710</v>
          </cell>
          <cell r="F108">
            <v>-710</v>
          </cell>
          <cell r="G108">
            <v>-710</v>
          </cell>
          <cell r="H108">
            <v>-710</v>
          </cell>
          <cell r="I108">
            <v>-710</v>
          </cell>
          <cell r="J108">
            <v>-710</v>
          </cell>
          <cell r="K108">
            <v>-710</v>
          </cell>
          <cell r="L108">
            <v>-710</v>
          </cell>
          <cell r="M108">
            <v>-710</v>
          </cell>
          <cell r="AI108" t="str">
            <v xml:space="preserve">   State Taxes Paid</v>
          </cell>
          <cell r="AJ108">
            <v>0</v>
          </cell>
          <cell r="AK108">
            <v>0</v>
          </cell>
          <cell r="AL108">
            <v>-177.5</v>
          </cell>
          <cell r="AM108">
            <v>0</v>
          </cell>
          <cell r="AN108">
            <v>0</v>
          </cell>
          <cell r="AO108">
            <v>-177.5</v>
          </cell>
          <cell r="AP108">
            <v>0</v>
          </cell>
          <cell r="AQ108">
            <v>0</v>
          </cell>
          <cell r="AR108">
            <v>-177.5</v>
          </cell>
          <cell r="AS108">
            <v>0</v>
          </cell>
          <cell r="AT108">
            <v>0</v>
          </cell>
          <cell r="AU108">
            <v>-177.5</v>
          </cell>
          <cell r="AV108">
            <v>-710</v>
          </cell>
          <cell r="AX108">
            <v>0</v>
          </cell>
          <cell r="AY108">
            <v>0</v>
          </cell>
          <cell r="AZ108">
            <v>-177.5</v>
          </cell>
          <cell r="BA108">
            <v>0</v>
          </cell>
          <cell r="BB108">
            <v>0</v>
          </cell>
          <cell r="BC108">
            <v>-177.5</v>
          </cell>
          <cell r="BD108">
            <v>0</v>
          </cell>
          <cell r="BE108">
            <v>0</v>
          </cell>
          <cell r="BF108">
            <v>-177.5</v>
          </cell>
          <cell r="BG108">
            <v>0</v>
          </cell>
          <cell r="BH108">
            <v>0</v>
          </cell>
          <cell r="BI108">
            <v>-177.5</v>
          </cell>
          <cell r="BJ108">
            <v>-710</v>
          </cell>
        </row>
        <row r="109">
          <cell r="A109" t="str">
            <v xml:space="preserve">   Syndication Fee</v>
          </cell>
          <cell r="B109">
            <v>0</v>
          </cell>
          <cell r="C109">
            <v>0</v>
          </cell>
          <cell r="AI109" t="str">
            <v xml:space="preserve">   Syndication Fee</v>
          </cell>
          <cell r="AV109">
            <v>0</v>
          </cell>
          <cell r="BI109">
            <v>0</v>
          </cell>
          <cell r="BJ109">
            <v>0</v>
          </cell>
        </row>
        <row r="110">
          <cell r="A110" t="str">
            <v xml:space="preserve">   Total Leveraged Leases</v>
          </cell>
          <cell r="B110">
            <v>264577.37100000004</v>
          </cell>
          <cell r="C110">
            <v>313720.72200000001</v>
          </cell>
          <cell r="D110">
            <v>334535.82999999996</v>
          </cell>
          <cell r="E110">
            <v>314231.21499999997</v>
          </cell>
          <cell r="F110">
            <v>199145.022</v>
          </cell>
          <cell r="G110">
            <v>133459.087</v>
          </cell>
          <cell r="H110">
            <v>142312.46100000001</v>
          </cell>
          <cell r="I110">
            <v>163168.65899999999</v>
          </cell>
          <cell r="J110">
            <v>194052.34100000001</v>
          </cell>
          <cell r="K110">
            <v>207826.84599999999</v>
          </cell>
          <cell r="L110">
            <v>236406.28599999999</v>
          </cell>
          <cell r="M110">
            <v>221791.03999999998</v>
          </cell>
          <cell r="AI110" t="str">
            <v xml:space="preserve">   Total Leveraged Leases</v>
          </cell>
          <cell r="AJ110">
            <v>9.4809999999999999</v>
          </cell>
          <cell r="AK110">
            <v>0</v>
          </cell>
          <cell r="AL110">
            <v>5333.8729999999996</v>
          </cell>
          <cell r="AM110">
            <v>14262.357060000004</v>
          </cell>
          <cell r="AN110">
            <v>0</v>
          </cell>
          <cell r="AO110">
            <v>15343.114060000005</v>
          </cell>
          <cell r="AP110">
            <v>2997</v>
          </cell>
          <cell r="AQ110">
            <v>0</v>
          </cell>
          <cell r="AR110">
            <v>104140.76338000002</v>
          </cell>
          <cell r="AS110">
            <v>0</v>
          </cell>
          <cell r="AT110">
            <v>0</v>
          </cell>
          <cell r="AU110">
            <v>122490.7825</v>
          </cell>
          <cell r="AV110">
            <v>264577.37100000004</v>
          </cell>
          <cell r="AX110">
            <v>1649.586</v>
          </cell>
          <cell r="AY110">
            <v>0</v>
          </cell>
          <cell r="AZ110">
            <v>-177.5</v>
          </cell>
          <cell r="BA110">
            <v>24643.94999999999</v>
          </cell>
          <cell r="BB110">
            <v>557.08399999999995</v>
          </cell>
          <cell r="BC110">
            <v>27599.463999999989</v>
          </cell>
          <cell r="BD110">
            <v>855.13300000000004</v>
          </cell>
          <cell r="BE110">
            <v>0</v>
          </cell>
          <cell r="BF110">
            <v>102966.38</v>
          </cell>
          <cell r="BG110">
            <v>1398.066</v>
          </cell>
          <cell r="BH110">
            <v>612.05100000000004</v>
          </cell>
          <cell r="BI110">
            <v>153616.50800000003</v>
          </cell>
          <cell r="BJ110">
            <v>313720.72200000001</v>
          </cell>
        </row>
        <row r="111">
          <cell r="A111" t="str">
            <v>Energy Partnerships</v>
          </cell>
          <cell r="AI111" t="str">
            <v>Energy Partnerships</v>
          </cell>
        </row>
        <row r="112">
          <cell r="A112" t="str">
            <v xml:space="preserve">   Tax  Allocations Receipts / (Payments)</v>
          </cell>
          <cell r="B112">
            <v>-1677.374</v>
          </cell>
          <cell r="C112">
            <v>-1480</v>
          </cell>
          <cell r="D112">
            <v>-1558</v>
          </cell>
          <cell r="E112">
            <v>-1764</v>
          </cell>
          <cell r="F112">
            <v>-1924</v>
          </cell>
          <cell r="G112">
            <v>-2098</v>
          </cell>
          <cell r="H112">
            <v>-2285</v>
          </cell>
          <cell r="I112">
            <v>-2484</v>
          </cell>
          <cell r="J112">
            <v>-2705</v>
          </cell>
          <cell r="K112">
            <v>-2940</v>
          </cell>
          <cell r="L112">
            <v>-3194</v>
          </cell>
          <cell r="M112">
            <v>-3467</v>
          </cell>
          <cell r="AI112" t="str">
            <v xml:space="preserve">   Tax  Allocations Receipts / (Payments)</v>
          </cell>
          <cell r="AJ112">
            <v>10.472</v>
          </cell>
          <cell r="AK112">
            <v>10.472</v>
          </cell>
          <cell r="AL112">
            <v>-227.417</v>
          </cell>
          <cell r="AM112">
            <v>-113.848</v>
          </cell>
          <cell r="AN112">
            <v>10.472</v>
          </cell>
          <cell r="AO112">
            <v>-149.637</v>
          </cell>
          <cell r="AP112">
            <v>10.472</v>
          </cell>
          <cell r="AQ112">
            <v>10</v>
          </cell>
          <cell r="AR112">
            <v>-916.36</v>
          </cell>
          <cell r="AS112">
            <v>10</v>
          </cell>
          <cell r="AT112">
            <v>10</v>
          </cell>
          <cell r="AU112">
            <v>-342</v>
          </cell>
          <cell r="AV112">
            <v>-1677.374</v>
          </cell>
          <cell r="AX112">
            <v>0</v>
          </cell>
          <cell r="AY112">
            <v>0</v>
          </cell>
          <cell r="AZ112">
            <v>-12</v>
          </cell>
          <cell r="BA112">
            <v>-85.92</v>
          </cell>
          <cell r="BB112">
            <v>0</v>
          </cell>
          <cell r="BC112">
            <v>-97.92</v>
          </cell>
          <cell r="BD112">
            <v>0</v>
          </cell>
          <cell r="BE112">
            <v>0</v>
          </cell>
          <cell r="BF112">
            <v>-556.16</v>
          </cell>
          <cell r="BG112">
            <v>0</v>
          </cell>
          <cell r="BH112">
            <v>0</v>
          </cell>
          <cell r="BI112">
            <v>-728</v>
          </cell>
          <cell r="BJ112">
            <v>-1480</v>
          </cell>
        </row>
        <row r="113">
          <cell r="A113" t="str">
            <v xml:space="preserve">   Investor  Distributions + Other Cash Distributions</v>
          </cell>
          <cell r="B113">
            <v>2633.5332500000004</v>
          </cell>
          <cell r="C113">
            <v>1078</v>
          </cell>
          <cell r="D113">
            <v>1196</v>
          </cell>
          <cell r="E113">
            <v>1352</v>
          </cell>
          <cell r="F113">
            <v>1483</v>
          </cell>
          <cell r="G113">
            <v>1625</v>
          </cell>
          <cell r="H113">
            <v>1777</v>
          </cell>
          <cell r="I113">
            <v>1940</v>
          </cell>
          <cell r="J113">
            <v>2126</v>
          </cell>
          <cell r="K113">
            <v>2324</v>
          </cell>
          <cell r="L113">
            <v>2538</v>
          </cell>
          <cell r="M113">
            <v>2768</v>
          </cell>
          <cell r="AI113" t="str">
            <v xml:space="preserve">   Investor  Distributions + Other Cash Distributions</v>
          </cell>
          <cell r="AJ113">
            <v>0</v>
          </cell>
          <cell r="AK113">
            <v>0</v>
          </cell>
          <cell r="AL113">
            <v>714.40875000000005</v>
          </cell>
          <cell r="AM113">
            <v>0</v>
          </cell>
          <cell r="AN113">
            <v>0</v>
          </cell>
          <cell r="AO113">
            <v>714.40875000000005</v>
          </cell>
          <cell r="AP113">
            <v>0</v>
          </cell>
          <cell r="AQ113">
            <v>0</v>
          </cell>
          <cell r="AR113">
            <v>490.30700000000002</v>
          </cell>
          <cell r="AS113">
            <v>0</v>
          </cell>
          <cell r="AT113">
            <v>0</v>
          </cell>
          <cell r="AU113">
            <v>714.40875000000005</v>
          </cell>
          <cell r="AV113">
            <v>2633.5332500000004</v>
          </cell>
          <cell r="AX113">
            <v>0</v>
          </cell>
          <cell r="AY113">
            <v>0</v>
          </cell>
          <cell r="AZ113">
            <v>269.5</v>
          </cell>
          <cell r="BA113">
            <v>0</v>
          </cell>
          <cell r="BB113">
            <v>0</v>
          </cell>
          <cell r="BC113">
            <v>269.5</v>
          </cell>
          <cell r="BD113">
            <v>0</v>
          </cell>
          <cell r="BE113">
            <v>0</v>
          </cell>
          <cell r="BF113">
            <v>269.5</v>
          </cell>
          <cell r="BG113">
            <v>0</v>
          </cell>
          <cell r="BH113">
            <v>0</v>
          </cell>
          <cell r="BI113">
            <v>269.5</v>
          </cell>
          <cell r="BJ113">
            <v>1078</v>
          </cell>
        </row>
        <row r="114">
          <cell r="A114" t="str">
            <v xml:space="preserve">   Total Energy Partnerships</v>
          </cell>
          <cell r="B114">
            <v>956.15925000000038</v>
          </cell>
          <cell r="C114">
            <v>-402</v>
          </cell>
          <cell r="D114">
            <v>-362</v>
          </cell>
          <cell r="E114">
            <v>-412</v>
          </cell>
          <cell r="F114">
            <v>-441</v>
          </cell>
          <cell r="G114">
            <v>-473</v>
          </cell>
          <cell r="H114">
            <v>-508</v>
          </cell>
          <cell r="I114">
            <v>-544</v>
          </cell>
          <cell r="J114">
            <v>-579</v>
          </cell>
          <cell r="K114">
            <v>-616</v>
          </cell>
          <cell r="L114">
            <v>-656</v>
          </cell>
          <cell r="M114">
            <v>-699</v>
          </cell>
          <cell r="AI114" t="str">
            <v xml:space="preserve">   Total Energy Partnerships</v>
          </cell>
          <cell r="AJ114">
            <v>10.472</v>
          </cell>
          <cell r="AK114">
            <v>10.472</v>
          </cell>
          <cell r="AL114">
            <v>486.99175000000002</v>
          </cell>
          <cell r="AM114">
            <v>-113.848</v>
          </cell>
          <cell r="AN114">
            <v>10.472</v>
          </cell>
          <cell r="AO114">
            <v>564.77175000000011</v>
          </cell>
          <cell r="AP114">
            <v>10.472</v>
          </cell>
          <cell r="AQ114">
            <v>10</v>
          </cell>
          <cell r="AR114">
            <v>-426.053</v>
          </cell>
          <cell r="AS114">
            <v>10</v>
          </cell>
          <cell r="AT114">
            <v>10</v>
          </cell>
          <cell r="AU114">
            <v>372.40875000000005</v>
          </cell>
          <cell r="AV114">
            <v>956.15925000000038</v>
          </cell>
          <cell r="AX114">
            <v>0</v>
          </cell>
          <cell r="AY114">
            <v>0</v>
          </cell>
          <cell r="AZ114">
            <v>257.5</v>
          </cell>
          <cell r="BA114">
            <v>-85.92</v>
          </cell>
          <cell r="BB114">
            <v>0</v>
          </cell>
          <cell r="BC114">
            <v>171.57999999999998</v>
          </cell>
          <cell r="BD114">
            <v>0</v>
          </cell>
          <cell r="BE114">
            <v>0</v>
          </cell>
          <cell r="BF114">
            <v>-286.65999999999997</v>
          </cell>
          <cell r="BG114">
            <v>0</v>
          </cell>
          <cell r="BH114">
            <v>0</v>
          </cell>
          <cell r="BI114">
            <v>-458.5</v>
          </cell>
          <cell r="BJ114">
            <v>-402</v>
          </cell>
        </row>
        <row r="115">
          <cell r="A115" t="str">
            <v>Wind Projects</v>
          </cell>
          <cell r="AI115" t="str">
            <v>Wind Projects</v>
          </cell>
        </row>
        <row r="116">
          <cell r="A116" t="str">
            <v xml:space="preserve">   Tax  Allocations Receipts / (Payments)</v>
          </cell>
          <cell r="C116">
            <v>18220.8665</v>
          </cell>
          <cell r="D116">
            <v>28635.670999999998</v>
          </cell>
          <cell r="E116">
            <v>16254.421082830948</v>
          </cell>
          <cell r="F116">
            <v>10950.600006503864</v>
          </cell>
          <cell r="G116">
            <v>10774.465689152836</v>
          </cell>
          <cell r="H116">
            <v>6524.1083219192687</v>
          </cell>
          <cell r="I116">
            <v>1852.8966453658516</v>
          </cell>
          <cell r="J116">
            <v>1337.841087526117</v>
          </cell>
          <cell r="K116">
            <v>3151.1917712028958</v>
          </cell>
          <cell r="L116">
            <v>7276.6868291461669</v>
          </cell>
          <cell r="M116">
            <v>2003.7299213468509</v>
          </cell>
          <cell r="AI116" t="str">
            <v xml:space="preserve">   Tax  Allocations Receipts / (Payments)</v>
          </cell>
          <cell r="AX116">
            <v>0</v>
          </cell>
          <cell r="AY116">
            <v>0</v>
          </cell>
          <cell r="AZ116">
            <v>0</v>
          </cell>
          <cell r="BA116">
            <v>0</v>
          </cell>
          <cell r="BB116">
            <v>0</v>
          </cell>
          <cell r="BC116">
            <v>0</v>
          </cell>
          <cell r="BD116">
            <v>3073.8256666666662</v>
          </cell>
          <cell r="BE116">
            <v>3073.8256666666662</v>
          </cell>
          <cell r="BF116">
            <v>3073.8256666666662</v>
          </cell>
          <cell r="BG116">
            <v>2999.7964999999995</v>
          </cell>
          <cell r="BH116">
            <v>2999.7964999999995</v>
          </cell>
          <cell r="BI116">
            <v>2999.7964999999995</v>
          </cell>
          <cell r="BJ116">
            <v>18220.8665</v>
          </cell>
        </row>
        <row r="117">
          <cell r="A117" t="str">
            <v xml:space="preserve">   Cash Distributions</v>
          </cell>
          <cell r="C117">
            <v>3971</v>
          </cell>
          <cell r="D117">
            <v>6740</v>
          </cell>
          <cell r="E117">
            <v>6715.7997634718631</v>
          </cell>
          <cell r="F117">
            <v>6692.1018514032849</v>
          </cell>
          <cell r="G117">
            <v>6696.3732753305867</v>
          </cell>
          <cell r="H117">
            <v>6442.3973673027067</v>
          </cell>
          <cell r="I117">
            <v>6253.319057972878</v>
          </cell>
          <cell r="J117">
            <v>6170.8632544127804</v>
          </cell>
          <cell r="K117">
            <v>4528.6813062998981</v>
          </cell>
          <cell r="L117">
            <v>1799.9850367163372</v>
          </cell>
          <cell r="M117">
            <v>1182.644364793003</v>
          </cell>
          <cell r="AI117" t="str">
            <v xml:space="preserve">   Cash Distributions</v>
          </cell>
          <cell r="AX117">
            <v>0</v>
          </cell>
          <cell r="AY117">
            <v>0</v>
          </cell>
          <cell r="AZ117">
            <v>0</v>
          </cell>
          <cell r="BA117">
            <v>0</v>
          </cell>
          <cell r="BB117">
            <v>0</v>
          </cell>
          <cell r="BC117">
            <v>0</v>
          </cell>
          <cell r="BD117">
            <v>0</v>
          </cell>
          <cell r="BE117">
            <v>0</v>
          </cell>
          <cell r="BF117">
            <v>0</v>
          </cell>
          <cell r="BG117">
            <v>0</v>
          </cell>
          <cell r="BH117">
            <v>0</v>
          </cell>
          <cell r="BI117">
            <v>3971</v>
          </cell>
          <cell r="BJ117">
            <v>3971</v>
          </cell>
        </row>
        <row r="118">
          <cell r="A118" t="str">
            <v xml:space="preserve">   After Tax Minimum Gain Chargeback</v>
          </cell>
          <cell r="C118">
            <v>0</v>
          </cell>
          <cell r="D118">
            <v>0</v>
          </cell>
          <cell r="E118">
            <v>0</v>
          </cell>
          <cell r="F118">
            <v>0</v>
          </cell>
          <cell r="G118">
            <v>0</v>
          </cell>
          <cell r="H118">
            <v>0</v>
          </cell>
          <cell r="I118">
            <v>0</v>
          </cell>
          <cell r="J118">
            <v>0</v>
          </cell>
          <cell r="K118">
            <v>0</v>
          </cell>
          <cell r="L118">
            <v>0</v>
          </cell>
          <cell r="M118">
            <v>-2153</v>
          </cell>
          <cell r="AI118" t="str">
            <v xml:space="preserve">   After Tax Minimum Gain Chargeback</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row>
        <row r="119">
          <cell r="A119" t="str">
            <v xml:space="preserve">   Total Wind Projects</v>
          </cell>
          <cell r="C119">
            <v>22191.8665</v>
          </cell>
          <cell r="D119">
            <v>35375.671000000002</v>
          </cell>
          <cell r="E119">
            <v>22970.220846302811</v>
          </cell>
          <cell r="F119">
            <v>17642.701857907148</v>
          </cell>
          <cell r="G119">
            <v>17470.838964483424</v>
          </cell>
          <cell r="H119">
            <v>12966.505689221976</v>
          </cell>
          <cell r="I119">
            <v>8106.2157033387293</v>
          </cell>
          <cell r="J119">
            <v>7508.7043419388974</v>
          </cell>
          <cell r="K119">
            <v>7679.8730775027943</v>
          </cell>
          <cell r="L119">
            <v>9076.6718658625032</v>
          </cell>
          <cell r="M119">
            <v>1033.3742861398541</v>
          </cell>
          <cell r="AI119" t="str">
            <v xml:space="preserve">   Total Wind Projects</v>
          </cell>
          <cell r="AX119">
            <v>0</v>
          </cell>
          <cell r="AY119">
            <v>0</v>
          </cell>
          <cell r="AZ119">
            <v>0</v>
          </cell>
          <cell r="BA119">
            <v>0</v>
          </cell>
          <cell r="BB119">
            <v>0</v>
          </cell>
          <cell r="BC119">
            <v>0</v>
          </cell>
          <cell r="BD119">
            <v>3073.8256666666662</v>
          </cell>
          <cell r="BE119">
            <v>3073.8256666666662</v>
          </cell>
          <cell r="BF119">
            <v>3073.8256666666662</v>
          </cell>
          <cell r="BG119">
            <v>2999.7964999999995</v>
          </cell>
          <cell r="BH119">
            <v>2999.7964999999995</v>
          </cell>
          <cell r="BI119">
            <v>6970.7964999999995</v>
          </cell>
          <cell r="BJ119">
            <v>22191.8665</v>
          </cell>
        </row>
        <row r="122">
          <cell r="A122" t="str">
            <v>Infrastructure Investments</v>
          </cell>
        </row>
        <row r="123">
          <cell r="A123" t="str">
            <v xml:space="preserve">   Tax  Allocations Receipts / (Payments)</v>
          </cell>
          <cell r="B123">
            <v>0</v>
          </cell>
          <cell r="C123">
            <v>0</v>
          </cell>
          <cell r="D123">
            <v>0</v>
          </cell>
          <cell r="E123">
            <v>0</v>
          </cell>
          <cell r="F123">
            <v>0</v>
          </cell>
          <cell r="G123">
            <v>0</v>
          </cell>
          <cell r="H123">
            <v>0</v>
          </cell>
          <cell r="I123">
            <v>0</v>
          </cell>
          <cell r="J123">
            <v>0</v>
          </cell>
          <cell r="K123">
            <v>0</v>
          </cell>
          <cell r="L123">
            <v>0</v>
          </cell>
          <cell r="M123">
            <v>0</v>
          </cell>
          <cell r="AI123" t="str">
            <v xml:space="preserve">   Tax  Allocations Receipts / (Payments)</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X123">
            <v>0</v>
          </cell>
          <cell r="AY123">
            <v>0</v>
          </cell>
          <cell r="AZ123">
            <v>0</v>
          </cell>
          <cell r="BA123">
            <v>0</v>
          </cell>
          <cell r="BB123">
            <v>0</v>
          </cell>
          <cell r="BC123">
            <v>0</v>
          </cell>
          <cell r="BD123">
            <v>0</v>
          </cell>
          <cell r="BE123">
            <v>0</v>
          </cell>
          <cell r="BF123">
            <v>0</v>
          </cell>
          <cell r="BG123">
            <v>0</v>
          </cell>
          <cell r="BH123">
            <v>0</v>
          </cell>
          <cell r="BI123">
            <v>0</v>
          </cell>
          <cell r="BJ123">
            <v>0</v>
          </cell>
        </row>
        <row r="124">
          <cell r="A124" t="str">
            <v xml:space="preserve">    Infrastructure Financing Income</v>
          </cell>
          <cell r="B124">
            <v>2733.6170535691999</v>
          </cell>
          <cell r="C124">
            <v>1918.2698979119996</v>
          </cell>
          <cell r="D124">
            <v>59385.387583315998</v>
          </cell>
          <cell r="E124">
            <v>89532.816671435809</v>
          </cell>
          <cell r="F124">
            <v>109043.85372900005</v>
          </cell>
          <cell r="G124">
            <v>157092.37358014955</v>
          </cell>
          <cell r="H124">
            <v>216814.43180178653</v>
          </cell>
          <cell r="I124">
            <v>240445.69728375471</v>
          </cell>
          <cell r="J124">
            <v>130554.76860287998</v>
          </cell>
          <cell r="K124">
            <v>120659.5092</v>
          </cell>
          <cell r="L124">
            <v>80898.433199999999</v>
          </cell>
          <cell r="M124">
            <v>340.38200000000001</v>
          </cell>
          <cell r="AI124" t="str">
            <v xml:space="preserve">    Infrastructure Financing Income</v>
          </cell>
          <cell r="AJ124">
            <v>340.38200000000001</v>
          </cell>
          <cell r="AK124">
            <v>0</v>
          </cell>
          <cell r="AL124">
            <v>0</v>
          </cell>
          <cell r="AM124">
            <v>0</v>
          </cell>
          <cell r="AN124">
            <v>480.40100000000001</v>
          </cell>
          <cell r="AO124">
            <v>673.59716153919999</v>
          </cell>
          <cell r="AP124">
            <v>878.30499999999995</v>
          </cell>
          <cell r="AQ124">
            <v>53</v>
          </cell>
          <cell r="AR124">
            <v>0</v>
          </cell>
          <cell r="AS124">
            <v>0</v>
          </cell>
          <cell r="AT124">
            <v>0</v>
          </cell>
          <cell r="AU124">
            <v>307.93189202999997</v>
          </cell>
          <cell r="AV124">
            <v>2733.6170535691999</v>
          </cell>
          <cell r="AX124">
            <v>0</v>
          </cell>
          <cell r="AY124">
            <v>0</v>
          </cell>
          <cell r="AZ124">
            <v>487.68336799999997</v>
          </cell>
          <cell r="BA124">
            <v>0</v>
          </cell>
          <cell r="BB124">
            <v>0</v>
          </cell>
          <cell r="BC124">
            <v>752.03289556200002</v>
          </cell>
          <cell r="BD124">
            <v>47.887999999999998</v>
          </cell>
          <cell r="BE124">
            <v>0</v>
          </cell>
          <cell r="BF124">
            <v>0</v>
          </cell>
          <cell r="BG124">
            <v>22.7468</v>
          </cell>
          <cell r="BH124">
            <v>0</v>
          </cell>
          <cell r="BI124">
            <v>607.91883434999988</v>
          </cell>
          <cell r="BJ124">
            <v>1918.2698979119996</v>
          </cell>
        </row>
        <row r="125">
          <cell r="A125" t="str">
            <v xml:space="preserve">   Total Infrastructure Investments</v>
          </cell>
          <cell r="B125">
            <v>2733.6170535691999</v>
          </cell>
          <cell r="C125">
            <v>1918.2698979119996</v>
          </cell>
          <cell r="D125">
            <v>59385.387583315998</v>
          </cell>
          <cell r="E125">
            <v>89532.816671435809</v>
          </cell>
          <cell r="F125">
            <v>109043.85372900005</v>
          </cell>
          <cell r="G125">
            <v>157092.37358014955</v>
          </cell>
          <cell r="H125">
            <v>216814.43180178653</v>
          </cell>
          <cell r="I125">
            <v>240445.69728375471</v>
          </cell>
          <cell r="J125">
            <v>130554.76860287998</v>
          </cell>
          <cell r="K125">
            <v>120659.5092</v>
          </cell>
          <cell r="L125">
            <v>80898.433199999999</v>
          </cell>
          <cell r="M125">
            <v>340.38200000000001</v>
          </cell>
          <cell r="AI125" t="str">
            <v xml:space="preserve">   Total Infrastructure Investments</v>
          </cell>
          <cell r="AJ125">
            <v>340.38200000000001</v>
          </cell>
          <cell r="AK125">
            <v>0</v>
          </cell>
          <cell r="AL125">
            <v>0</v>
          </cell>
          <cell r="AM125">
            <v>0</v>
          </cell>
          <cell r="AN125">
            <v>480.40100000000001</v>
          </cell>
          <cell r="AO125">
            <v>673.59716153919999</v>
          </cell>
          <cell r="AP125">
            <v>878.30499999999995</v>
          </cell>
          <cell r="AQ125">
            <v>53</v>
          </cell>
          <cell r="AR125">
            <v>0</v>
          </cell>
          <cell r="AS125">
            <v>0</v>
          </cell>
          <cell r="AT125">
            <v>0</v>
          </cell>
          <cell r="AU125">
            <v>307.93189202999997</v>
          </cell>
          <cell r="AV125">
            <v>2733.6170535691999</v>
          </cell>
          <cell r="AX125">
            <v>0</v>
          </cell>
          <cell r="AY125">
            <v>0</v>
          </cell>
          <cell r="AZ125">
            <v>487.68336799999997</v>
          </cell>
          <cell r="BA125">
            <v>0</v>
          </cell>
          <cell r="BB125">
            <v>0</v>
          </cell>
          <cell r="BC125">
            <v>752.03289556200002</v>
          </cell>
          <cell r="BD125">
            <v>47.887999999999998</v>
          </cell>
          <cell r="BE125">
            <v>0</v>
          </cell>
          <cell r="BF125">
            <v>0</v>
          </cell>
          <cell r="BG125">
            <v>22.7468</v>
          </cell>
          <cell r="BH125">
            <v>0</v>
          </cell>
          <cell r="BI125">
            <v>607.91883434999988</v>
          </cell>
          <cell r="BJ125">
            <v>1918.2698979119996</v>
          </cell>
        </row>
        <row r="130">
          <cell r="A130" t="str">
            <v>Temporary Cash Balance   (Invoke Macro to change)</v>
          </cell>
          <cell r="B130">
            <v>19939.298448716232</v>
          </cell>
          <cell r="C130">
            <v>4999.7590515241609</v>
          </cell>
          <cell r="D130">
            <v>5007.5422978866845</v>
          </cell>
          <cell r="E130">
            <v>4893.9115331491339</v>
          </cell>
          <cell r="F130">
            <v>4891.9287636094959</v>
          </cell>
          <cell r="G130">
            <v>4887.546258851653</v>
          </cell>
          <cell r="H130">
            <v>4287.7162802276434</v>
          </cell>
          <cell r="I130">
            <v>4270.9476950023382</v>
          </cell>
          <cell r="J130">
            <v>-6679.4132034358045</v>
          </cell>
          <cell r="K130">
            <v>-3684.4010284712858</v>
          </cell>
          <cell r="L130">
            <v>-966.47097536831279</v>
          </cell>
          <cell r="M130">
            <v>83741.399286851083</v>
          </cell>
          <cell r="AI130" t="str">
            <v>Ending Cash Balance</v>
          </cell>
          <cell r="AJ130">
            <v>75136.882660765288</v>
          </cell>
          <cell r="AK130">
            <v>370998.56089499907</v>
          </cell>
          <cell r="AL130">
            <v>25737.237372757925</v>
          </cell>
          <cell r="AM130">
            <v>2424.0861183824309</v>
          </cell>
          <cell r="AN130">
            <v>10893.406960827946</v>
          </cell>
          <cell r="AO130">
            <v>135527.54045926564</v>
          </cell>
          <cell r="AP130">
            <v>8693.2766467368929</v>
          </cell>
          <cell r="AQ130">
            <v>10622.737449398757</v>
          </cell>
          <cell r="AR130">
            <v>64909.586381076588</v>
          </cell>
          <cell r="AS130">
            <v>44624.48676776365</v>
          </cell>
          <cell r="AT130">
            <v>42549.440377709128</v>
          </cell>
          <cell r="AU130">
            <v>19939.298448715876</v>
          </cell>
          <cell r="AV130">
            <v>19939.29844871597</v>
          </cell>
          <cell r="AX130">
            <v>8780.5334104351314</v>
          </cell>
          <cell r="AY130">
            <v>7393.1393756760344</v>
          </cell>
          <cell r="AZ130">
            <v>52917.195043018306</v>
          </cell>
          <cell r="BA130">
            <v>54013.694275514325</v>
          </cell>
          <cell r="BB130">
            <v>26026.186457389675</v>
          </cell>
          <cell r="BC130">
            <v>16180.393648120065</v>
          </cell>
          <cell r="BD130">
            <v>3045.6898869621837</v>
          </cell>
          <cell r="BE130">
            <v>67178.841612598422</v>
          </cell>
          <cell r="BF130">
            <v>-18282.043066005164</v>
          </cell>
          <cell r="BG130">
            <v>2818.2160025345729</v>
          </cell>
          <cell r="BH130">
            <v>2775.5028526592482</v>
          </cell>
          <cell r="BI130">
            <v>4999.7590515239117</v>
          </cell>
          <cell r="BJ130">
            <v>4999.759051523899</v>
          </cell>
        </row>
        <row r="174">
          <cell r="AI174" t="str">
            <v>Base Case</v>
          </cell>
        </row>
        <row r="176">
          <cell r="AJ176" t="str">
            <v>Jan</v>
          </cell>
          <cell r="AK176" t="str">
            <v>Feb</v>
          </cell>
          <cell r="AL176" t="str">
            <v>Mar</v>
          </cell>
          <cell r="AM176" t="str">
            <v>Apr</v>
          </cell>
          <cell r="AN176" t="str">
            <v>May</v>
          </cell>
          <cell r="AO176" t="str">
            <v>Jun</v>
          </cell>
          <cell r="AP176" t="str">
            <v>Jul</v>
          </cell>
          <cell r="AQ176" t="str">
            <v>Aug</v>
          </cell>
          <cell r="AR176" t="str">
            <v>Sep</v>
          </cell>
          <cell r="AS176" t="str">
            <v>Oct</v>
          </cell>
          <cell r="AT176" t="str">
            <v>Nov</v>
          </cell>
          <cell r="AU176" t="str">
            <v>Dec</v>
          </cell>
          <cell r="AV176">
            <v>1998</v>
          </cell>
          <cell r="AX176" t="str">
            <v>Jan</v>
          </cell>
          <cell r="AY176" t="str">
            <v>Feb</v>
          </cell>
          <cell r="AZ176" t="str">
            <v>Mar</v>
          </cell>
          <cell r="BA176" t="str">
            <v>Apr</v>
          </cell>
          <cell r="BB176" t="str">
            <v>May</v>
          </cell>
          <cell r="BC176" t="str">
            <v>Jun</v>
          </cell>
          <cell r="BD176" t="str">
            <v>Jul</v>
          </cell>
          <cell r="BE176" t="str">
            <v>Aug</v>
          </cell>
          <cell r="BF176" t="str">
            <v>Sep</v>
          </cell>
          <cell r="BG176" t="str">
            <v>Oct</v>
          </cell>
          <cell r="BH176" t="str">
            <v>Nov</v>
          </cell>
          <cell r="BI176" t="str">
            <v>Dec</v>
          </cell>
          <cell r="BJ176">
            <v>1999</v>
          </cell>
        </row>
        <row r="179">
          <cell r="AI179" t="str">
            <v>Beginning Cash Balance (Including S/T Investments)</v>
          </cell>
          <cell r="AJ179">
            <v>79.998999999999995</v>
          </cell>
          <cell r="AK179">
            <v>75.136882660765295</v>
          </cell>
          <cell r="AL179">
            <v>370.99856089499906</v>
          </cell>
          <cell r="AM179">
            <v>25.737237372757924</v>
          </cell>
          <cell r="AN179">
            <v>2.4240861183824309</v>
          </cell>
          <cell r="AO179">
            <v>10.893406960827946</v>
          </cell>
          <cell r="AP179">
            <v>135.52754045926565</v>
          </cell>
          <cell r="AQ179">
            <v>8.6932766467368925</v>
          </cell>
          <cell r="AR179">
            <v>10.622737449398757</v>
          </cell>
          <cell r="AS179">
            <v>64.909586381076593</v>
          </cell>
          <cell r="AT179">
            <v>44.624486767763649</v>
          </cell>
          <cell r="AU179">
            <v>42.549440377709125</v>
          </cell>
          <cell r="AV179">
            <v>79.998999999999995</v>
          </cell>
          <cell r="AX179">
            <v>19.93929844871597</v>
          </cell>
          <cell r="AY179">
            <v>8.7805334104351314</v>
          </cell>
          <cell r="AZ179">
            <v>7.3931393756760349</v>
          </cell>
          <cell r="BA179">
            <v>52.917195043018303</v>
          </cell>
          <cell r="BB179">
            <v>54.013694275514325</v>
          </cell>
          <cell r="BC179">
            <v>26.026186457389674</v>
          </cell>
          <cell r="BD179">
            <v>16.180393648120067</v>
          </cell>
          <cell r="BE179">
            <v>3.0456898869621836</v>
          </cell>
          <cell r="BF179">
            <v>67.178841612598418</v>
          </cell>
          <cell r="BG179">
            <v>-18.282043066005166</v>
          </cell>
          <cell r="BH179">
            <v>2.8182160025345731</v>
          </cell>
          <cell r="BI179">
            <v>2.775502852659248</v>
          </cell>
          <cell r="BJ179">
            <v>19.93929844871597</v>
          </cell>
        </row>
        <row r="181">
          <cell r="AI181" t="str">
            <v>Cash Flow:</v>
          </cell>
        </row>
        <row r="182">
          <cell r="AI182" t="str">
            <v xml:space="preserve">   Provided by Operations</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row>
        <row r="183">
          <cell r="AI183" t="str">
            <v xml:space="preserve">   Used in Investing Activities</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X183">
            <v>0</v>
          </cell>
          <cell r="AY183">
            <v>0</v>
          </cell>
          <cell r="AZ183">
            <v>0</v>
          </cell>
          <cell r="BA183">
            <v>0</v>
          </cell>
          <cell r="BB183">
            <v>0</v>
          </cell>
          <cell r="BC183">
            <v>0</v>
          </cell>
          <cell r="BD183">
            <v>0</v>
          </cell>
          <cell r="BE183">
            <v>0</v>
          </cell>
          <cell r="BF183">
            <v>0</v>
          </cell>
          <cell r="BG183">
            <v>0</v>
          </cell>
          <cell r="BH183">
            <v>0</v>
          </cell>
          <cell r="BI183">
            <v>0</v>
          </cell>
          <cell r="BJ183">
            <v>0</v>
          </cell>
        </row>
        <row r="184">
          <cell r="AI184" t="str">
            <v xml:space="preserve">   Provided / (Used) by Financing Activities</v>
          </cell>
        </row>
        <row r="185">
          <cell r="AI185" t="str">
            <v xml:space="preserve">      Debt Service - Interest</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X185">
            <v>0</v>
          </cell>
          <cell r="AY185">
            <v>0</v>
          </cell>
          <cell r="AZ185">
            <v>0</v>
          </cell>
          <cell r="BA185">
            <v>0</v>
          </cell>
          <cell r="BB185">
            <v>0</v>
          </cell>
          <cell r="BC185">
            <v>0</v>
          </cell>
          <cell r="BD185">
            <v>0</v>
          </cell>
          <cell r="BE185">
            <v>0</v>
          </cell>
          <cell r="BF185">
            <v>0</v>
          </cell>
          <cell r="BG185">
            <v>0</v>
          </cell>
          <cell r="BH185">
            <v>0</v>
          </cell>
          <cell r="BI185">
            <v>0</v>
          </cell>
          <cell r="BJ185">
            <v>0</v>
          </cell>
        </row>
        <row r="186">
          <cell r="AI186" t="str">
            <v xml:space="preserve">      Debt Service - Principal</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X186">
            <v>0</v>
          </cell>
          <cell r="AY186">
            <v>0</v>
          </cell>
          <cell r="AZ186">
            <v>0</v>
          </cell>
          <cell r="BA186">
            <v>0</v>
          </cell>
          <cell r="BB186">
            <v>0</v>
          </cell>
          <cell r="BC186">
            <v>0</v>
          </cell>
          <cell r="BD186">
            <v>0</v>
          </cell>
          <cell r="BE186">
            <v>0</v>
          </cell>
          <cell r="BF186">
            <v>0</v>
          </cell>
          <cell r="BG186">
            <v>0</v>
          </cell>
          <cell r="BH186">
            <v>0</v>
          </cell>
          <cell r="BI186">
            <v>0</v>
          </cell>
          <cell r="BJ186">
            <v>0</v>
          </cell>
        </row>
        <row r="187">
          <cell r="AI187" t="str">
            <v xml:space="preserve">      Equity from/(Dividend to) E I</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X187">
            <v>0</v>
          </cell>
          <cell r="AY187">
            <v>0</v>
          </cell>
          <cell r="AZ187">
            <v>0</v>
          </cell>
          <cell r="BA187">
            <v>0</v>
          </cell>
          <cell r="BB187">
            <v>0</v>
          </cell>
          <cell r="BC187">
            <v>0</v>
          </cell>
          <cell r="BD187">
            <v>0</v>
          </cell>
          <cell r="BE187">
            <v>0</v>
          </cell>
          <cell r="BF187">
            <v>0</v>
          </cell>
          <cell r="BG187">
            <v>0</v>
          </cell>
          <cell r="BH187">
            <v>0</v>
          </cell>
          <cell r="BI187">
            <v>0</v>
          </cell>
          <cell r="BJ187">
            <v>0</v>
          </cell>
        </row>
        <row r="188">
          <cell r="AI188" t="str">
            <v xml:space="preserve">      Loans to EI</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Z188">
            <v>30</v>
          </cell>
          <cell r="BJ188">
            <v>30</v>
          </cell>
        </row>
        <row r="189">
          <cell r="AI189" t="str">
            <v xml:space="preserve">      Financings</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X189">
            <v>0</v>
          </cell>
          <cell r="AY189">
            <v>0</v>
          </cell>
          <cell r="AZ189">
            <v>0</v>
          </cell>
          <cell r="BA189">
            <v>0</v>
          </cell>
          <cell r="BB189">
            <v>0</v>
          </cell>
          <cell r="BC189">
            <v>0</v>
          </cell>
          <cell r="BD189">
            <v>0</v>
          </cell>
          <cell r="BE189">
            <v>0</v>
          </cell>
          <cell r="BF189">
            <v>0</v>
          </cell>
          <cell r="BG189">
            <v>0</v>
          </cell>
          <cell r="BH189">
            <v>0</v>
          </cell>
          <cell r="BI189">
            <v>0</v>
          </cell>
          <cell r="BJ189">
            <v>0</v>
          </cell>
        </row>
        <row r="190">
          <cell r="AI190" t="str">
            <v xml:space="preserve">         TOTAL  CASH  FLOW</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X190">
            <v>0</v>
          </cell>
          <cell r="AY190">
            <v>0</v>
          </cell>
          <cell r="AZ190">
            <v>30</v>
          </cell>
          <cell r="BA190">
            <v>0</v>
          </cell>
          <cell r="BB190">
            <v>0</v>
          </cell>
          <cell r="BC190">
            <v>0</v>
          </cell>
          <cell r="BD190">
            <v>0</v>
          </cell>
          <cell r="BE190">
            <v>0</v>
          </cell>
          <cell r="BF190">
            <v>0</v>
          </cell>
          <cell r="BG190">
            <v>0</v>
          </cell>
          <cell r="BH190">
            <v>0</v>
          </cell>
          <cell r="BI190">
            <v>0</v>
          </cell>
        </row>
        <row r="192">
          <cell r="AI192" t="str">
            <v>Ending Cash Balance</v>
          </cell>
          <cell r="AJ192">
            <v>79.998999999999995</v>
          </cell>
          <cell r="AK192">
            <v>75.136882660765295</v>
          </cell>
          <cell r="AL192">
            <v>370.99856089499906</v>
          </cell>
          <cell r="AM192">
            <v>25.737237372757924</v>
          </cell>
          <cell r="AN192">
            <v>2.4240861183824309</v>
          </cell>
          <cell r="AO192">
            <v>10.893406960827946</v>
          </cell>
          <cell r="AP192">
            <v>135.52754045926565</v>
          </cell>
          <cell r="AQ192">
            <v>8.6932766467368925</v>
          </cell>
          <cell r="AR192">
            <v>10.622737449398757</v>
          </cell>
          <cell r="AS192">
            <v>64.909586381076593</v>
          </cell>
          <cell r="AT192">
            <v>44.624486767763649</v>
          </cell>
          <cell r="AU192">
            <v>42.549440377709125</v>
          </cell>
          <cell r="AV192">
            <v>79.998999999999995</v>
          </cell>
          <cell r="AX192">
            <v>19.93929844871597</v>
          </cell>
          <cell r="AY192">
            <v>8.7805334104351314</v>
          </cell>
          <cell r="AZ192">
            <v>37.393139375676036</v>
          </cell>
          <cell r="BA192">
            <v>52.917195043018303</v>
          </cell>
          <cell r="BB192">
            <v>54.013694275514325</v>
          </cell>
          <cell r="BC192">
            <v>26.026186457389674</v>
          </cell>
          <cell r="BD192">
            <v>16.180393648120067</v>
          </cell>
          <cell r="BE192">
            <v>3.0456898869621836</v>
          </cell>
          <cell r="BF192">
            <v>67.178841612598418</v>
          </cell>
          <cell r="BG192">
            <v>-18.282043066005166</v>
          </cell>
          <cell r="BH192">
            <v>2.8182160025345731</v>
          </cell>
          <cell r="BI192">
            <v>2.775502852659248</v>
          </cell>
        </row>
        <row r="194">
          <cell r="AI194" t="str">
            <v>Adjustments for Syndicated Projects/ Other</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BJ194">
            <v>0</v>
          </cell>
        </row>
        <row r="196">
          <cell r="AI196" t="str">
            <v xml:space="preserve">Adjusted Ending Balance </v>
          </cell>
          <cell r="AJ196">
            <v>79.998999999999995</v>
          </cell>
          <cell r="AK196">
            <v>75.136882660765295</v>
          </cell>
          <cell r="AL196">
            <v>370.99856089499906</v>
          </cell>
          <cell r="AM196">
            <v>25.737237372757924</v>
          </cell>
          <cell r="AN196">
            <v>2.4240861183824309</v>
          </cell>
          <cell r="AO196">
            <v>10.893406960827946</v>
          </cell>
          <cell r="AP196">
            <v>135.52754045926565</v>
          </cell>
          <cell r="AQ196">
            <v>8.6932766467368925</v>
          </cell>
          <cell r="AR196">
            <v>10.622737449398757</v>
          </cell>
          <cell r="AS196">
            <v>64.909586381076593</v>
          </cell>
          <cell r="AT196">
            <v>44.624486767763649</v>
          </cell>
          <cell r="AU196">
            <v>42.549440377709125</v>
          </cell>
          <cell r="AV196">
            <v>79.998999999999995</v>
          </cell>
          <cell r="AX196">
            <v>19.93929844871597</v>
          </cell>
          <cell r="AY196">
            <v>8.7805334104351314</v>
          </cell>
          <cell r="AZ196">
            <v>37.393139375676036</v>
          </cell>
          <cell r="BA196">
            <v>52.917195043018303</v>
          </cell>
          <cell r="BB196">
            <v>54.013694275514325</v>
          </cell>
          <cell r="BC196">
            <v>26.026186457389674</v>
          </cell>
          <cell r="BD196">
            <v>16.180393648120067</v>
          </cell>
          <cell r="BE196">
            <v>3.0456898869621836</v>
          </cell>
          <cell r="BF196">
            <v>67.178841612598418</v>
          </cell>
          <cell r="BG196">
            <v>-18.282043066005166</v>
          </cell>
          <cell r="BH196">
            <v>2.8182160025345731</v>
          </cell>
          <cell r="BI196">
            <v>2.775502852659248</v>
          </cell>
        </row>
        <row r="199">
          <cell r="AJ199" t="str">
            <v>Assumptions</v>
          </cell>
          <cell r="AX199" t="str">
            <v>Assumptions</v>
          </cell>
        </row>
        <row r="200">
          <cell r="AJ200" t="str">
            <v>Existing Investments *</v>
          </cell>
          <cell r="AX200" t="str">
            <v>Existing Investments *</v>
          </cell>
        </row>
        <row r="201">
          <cell r="AJ201" t="str">
            <v>24 Board Approved Affordable Housing Projects go In-Service</v>
          </cell>
          <cell r="AX201" t="str">
            <v>43 Board Approved Affordable Housing Projects go In-Service</v>
          </cell>
        </row>
        <row r="202">
          <cell r="AJ202" t="str">
            <v>Dividends of $20 MM paid in July + Loan to EI of $30 MM in July ( pay back in 3/97)</v>
          </cell>
          <cell r="AX202" t="str">
            <v>Infrastructure Investments in Latin Am Water Fund and Power Barges</v>
          </cell>
        </row>
        <row r="203">
          <cell r="AJ203" t="str">
            <v xml:space="preserve">No new Infrastructure projects </v>
          </cell>
          <cell r="AX203" t="str">
            <v>Repayment of EIX Loan in 3/97</v>
          </cell>
        </row>
        <row r="204">
          <cell r="AJ204" t="str">
            <v>Cargill AH Syndication in Jan '96 and Nynex AH Syndication in Dec '96</v>
          </cell>
          <cell r="AX204" t="str">
            <v>No Dividend Payouts</v>
          </cell>
        </row>
        <row r="205">
          <cell r="AJ205" t="str">
            <v xml:space="preserve">  * Excludes  Cash Flows associated with Investor's portion of Syndicated Projects</v>
          </cell>
          <cell r="AX205" t="str">
            <v xml:space="preserve">  * Excludes  Cash Flows associated with Investor's portion of Syndicated Projects</v>
          </cell>
        </row>
      </sheetData>
      <sheetData sheetId="4" refreshError="1">
        <row r="47">
          <cell r="B47" t="str">
            <v>Edison Capital</v>
          </cell>
        </row>
        <row r="48">
          <cell r="B48" t="str">
            <v>Pro Forma Annual Cash Flow</v>
          </cell>
        </row>
        <row r="49">
          <cell r="B49" t="str">
            <v>Five Year Outlook - Mid-March Analysis</v>
          </cell>
        </row>
        <row r="51">
          <cell r="D51" t="str">
            <v>Begin</v>
          </cell>
        </row>
        <row r="52">
          <cell r="D52" t="str">
            <v>Bal</v>
          </cell>
          <cell r="E52">
            <v>1998</v>
          </cell>
          <cell r="F52">
            <v>1999</v>
          </cell>
          <cell r="G52">
            <v>2000</v>
          </cell>
          <cell r="H52">
            <v>2001</v>
          </cell>
          <cell r="I52">
            <v>2002</v>
          </cell>
          <cell r="J52">
            <v>2003</v>
          </cell>
          <cell r="K52">
            <v>2004</v>
          </cell>
          <cell r="L52">
            <v>2005</v>
          </cell>
          <cell r="M52">
            <v>2006</v>
          </cell>
          <cell r="N52">
            <v>2007</v>
          </cell>
          <cell r="O52">
            <v>2008</v>
          </cell>
          <cell r="P52">
            <v>2009</v>
          </cell>
          <cell r="Q52">
            <v>2010</v>
          </cell>
          <cell r="R52">
            <v>2011</v>
          </cell>
          <cell r="S52">
            <v>2012</v>
          </cell>
          <cell r="T52">
            <v>2013</v>
          </cell>
          <cell r="U52">
            <v>2014</v>
          </cell>
          <cell r="V52">
            <v>2015</v>
          </cell>
          <cell r="W52">
            <v>2016</v>
          </cell>
          <cell r="X52">
            <v>2017</v>
          </cell>
          <cell r="Y52">
            <v>2018</v>
          </cell>
          <cell r="Z52">
            <v>2019</v>
          </cell>
          <cell r="AA52">
            <v>2020</v>
          </cell>
          <cell r="AB52">
            <v>2021</v>
          </cell>
          <cell r="AC52">
            <v>2022</v>
          </cell>
          <cell r="AD52">
            <v>2023</v>
          </cell>
          <cell r="AE52">
            <v>2024</v>
          </cell>
          <cell r="AF52">
            <v>2025</v>
          </cell>
          <cell r="AG52">
            <v>2026</v>
          </cell>
          <cell r="AH52">
            <v>2027</v>
          </cell>
          <cell r="AI52">
            <v>2028</v>
          </cell>
          <cell r="AJ52">
            <v>2029</v>
          </cell>
        </row>
        <row r="53">
          <cell r="B53" t="str">
            <v>Assets</v>
          </cell>
        </row>
        <row r="54">
          <cell r="B54" t="str">
            <v>Current Assets</v>
          </cell>
          <cell r="D54">
            <v>93</v>
          </cell>
          <cell r="E54">
            <v>32.940298448716227</v>
          </cell>
          <cell r="F54">
            <v>23.091256360365279</v>
          </cell>
          <cell r="G54">
            <v>18</v>
          </cell>
          <cell r="H54">
            <v>18.000020922723809</v>
          </cell>
          <cell r="I54">
            <v>17.999764267485823</v>
          </cell>
          <cell r="J54">
            <v>17.999696215948383</v>
          </cell>
          <cell r="K54">
            <v>17.999638503233729</v>
          </cell>
          <cell r="L54">
            <v>22.392876900027595</v>
          </cell>
          <cell r="M54">
            <v>11.559193030150086</v>
          </cell>
          <cell r="N54">
            <v>14.761415913886786</v>
          </cell>
          <cell r="O54">
            <v>35.604262991255453</v>
          </cell>
          <cell r="P54">
            <v>248.7645886296923</v>
          </cell>
          <cell r="Q54">
            <v>614.6035422567445</v>
          </cell>
          <cell r="R54">
            <v>987.39327516771709</v>
          </cell>
          <cell r="S54">
            <v>1370.0819921029563</v>
          </cell>
          <cell r="T54">
            <v>1724.8246719971289</v>
          </cell>
          <cell r="U54">
            <v>2197.8517616542231</v>
          </cell>
          <cell r="V54">
            <v>2445.5957307892181</v>
          </cell>
          <cell r="W54">
            <v>2754.9694161477582</v>
          </cell>
          <cell r="X54">
            <v>2940.701466387758</v>
          </cell>
          <cell r="Y54">
            <v>3142.711149627758</v>
          </cell>
          <cell r="Z54">
            <v>3291.3201733677579</v>
          </cell>
          <cell r="AA54">
            <v>3497.3982381889077</v>
          </cell>
          <cell r="AB54">
            <v>3681.0740079289076</v>
          </cell>
          <cell r="AC54">
            <v>3879.5151336689078</v>
          </cell>
          <cell r="AD54">
            <v>4063.7637772769076</v>
          </cell>
          <cell r="AE54">
            <v>4251.859454516908</v>
          </cell>
          <cell r="AF54">
            <v>4438.9609212569085</v>
          </cell>
          <cell r="AG54">
            <v>4645.9341809427106</v>
          </cell>
          <cell r="AH54">
            <v>4895.1092911827109</v>
          </cell>
          <cell r="AI54">
            <v>4887.5152051467112</v>
          </cell>
          <cell r="AJ54">
            <v>4880.5001218267116</v>
          </cell>
        </row>
        <row r="56">
          <cell r="B56" t="str">
            <v>Affordable Housing Investments</v>
          </cell>
          <cell r="D56">
            <v>616</v>
          </cell>
          <cell r="E56">
            <v>681.14579986889976</v>
          </cell>
          <cell r="F56">
            <v>656.35955637895768</v>
          </cell>
          <cell r="G56">
            <v>703.97993099782354</v>
          </cell>
          <cell r="H56">
            <v>724.07668999943428</v>
          </cell>
          <cell r="I56">
            <v>723.55001120390284</v>
          </cell>
          <cell r="J56">
            <v>728.71952863151182</v>
          </cell>
          <cell r="K56">
            <v>740.43451121032808</v>
          </cell>
          <cell r="L56">
            <v>895.85587190741887</v>
          </cell>
          <cell r="M56">
            <v>1172.0734560239985</v>
          </cell>
          <cell r="N56">
            <v>1424.0890041561495</v>
          </cell>
          <cell r="O56">
            <v>1694.0893179858999</v>
          </cell>
          <cell r="P56">
            <v>1794.8519625379913</v>
          </cell>
          <cell r="Q56">
            <v>1722.7613752660964</v>
          </cell>
          <cell r="R56">
            <v>1652.8801467402982</v>
          </cell>
          <cell r="S56">
            <v>1586.8403097972609</v>
          </cell>
          <cell r="T56">
            <v>1524.6782862839395</v>
          </cell>
          <cell r="U56">
            <v>1466.8566103882258</v>
          </cell>
          <cell r="V56">
            <v>1467.0320733882259</v>
          </cell>
          <cell r="W56">
            <v>1467.0320733882259</v>
          </cell>
          <cell r="X56">
            <v>1467.0320733882259</v>
          </cell>
          <cell r="Y56">
            <v>1467.0320733882259</v>
          </cell>
          <cell r="Z56">
            <v>1467.0320733882259</v>
          </cell>
          <cell r="AA56">
            <v>1467.0320733882259</v>
          </cell>
          <cell r="AB56">
            <v>1467.0320733882259</v>
          </cell>
          <cell r="AC56">
            <v>1467.0320733882259</v>
          </cell>
          <cell r="AD56">
            <v>1467.0320733882259</v>
          </cell>
          <cell r="AE56">
            <v>1467.0320733882259</v>
          </cell>
          <cell r="AF56">
            <v>1467.0320733882259</v>
          </cell>
          <cell r="AG56">
            <v>1467.0320733882259</v>
          </cell>
          <cell r="AH56">
            <v>1467.0320733882259</v>
          </cell>
          <cell r="AI56">
            <v>1479.4775666642258</v>
          </cell>
          <cell r="AJ56">
            <v>1489.5478912242259</v>
          </cell>
        </row>
        <row r="57">
          <cell r="B57" t="str">
            <v>Energy-Related Lease Investments</v>
          </cell>
          <cell r="D57">
            <v>847</v>
          </cell>
          <cell r="E57">
            <v>1519.626025</v>
          </cell>
          <cell r="F57">
            <v>1871.5309857341772</v>
          </cell>
          <cell r="G57">
            <v>2178.818063734177</v>
          </cell>
          <cell r="H57">
            <v>2429.5616297341771</v>
          </cell>
          <cell r="I57">
            <v>2646.434705734177</v>
          </cell>
          <cell r="J57">
            <v>2860.4260947341768</v>
          </cell>
          <cell r="K57">
            <v>3065.4513547341767</v>
          </cell>
          <cell r="L57">
            <v>3339.0759307341768</v>
          </cell>
          <cell r="M57">
            <v>3619.6966967341768</v>
          </cell>
          <cell r="N57">
            <v>3923.0920287341769</v>
          </cell>
          <cell r="O57">
            <v>4224.0018127341773</v>
          </cell>
          <cell r="P57">
            <v>4423.231576734177</v>
          </cell>
          <cell r="Q57">
            <v>4597.1071177341773</v>
          </cell>
          <cell r="R57">
            <v>4736.8920657341778</v>
          </cell>
          <cell r="S57">
            <v>4849.3823637341775</v>
          </cell>
          <cell r="T57">
            <v>4950.2799687341776</v>
          </cell>
          <cell r="U57">
            <v>5010.0033137341779</v>
          </cell>
          <cell r="V57">
            <v>5034.2215487341782</v>
          </cell>
          <cell r="W57">
            <v>4964.596628734178</v>
          </cell>
          <cell r="X57">
            <v>4984.4822147341783</v>
          </cell>
          <cell r="Y57">
            <v>4959.843517734178</v>
          </cell>
          <cell r="Z57">
            <v>4940.8788487341781</v>
          </cell>
          <cell r="AA57">
            <v>4854.1939217341778</v>
          </cell>
          <cell r="AB57">
            <v>4764.8863347341776</v>
          </cell>
          <cell r="AC57">
            <v>4648.303060734178</v>
          </cell>
          <cell r="AD57">
            <v>4528.6709857341784</v>
          </cell>
          <cell r="AE57">
            <v>4409.8940257341783</v>
          </cell>
          <cell r="AF57">
            <v>4297.186453734178</v>
          </cell>
          <cell r="AG57">
            <v>4168.5425147341784</v>
          </cell>
          <cell r="AH57">
            <v>4000.1681767341784</v>
          </cell>
          <cell r="AI57">
            <v>4000.1586957341783</v>
          </cell>
          <cell r="AJ57">
            <v>4000.1586957341783</v>
          </cell>
        </row>
        <row r="58">
          <cell r="B58" t="str">
            <v>Aircraft Lease Investments</v>
          </cell>
          <cell r="D58">
            <v>115</v>
          </cell>
          <cell r="E58">
            <v>115.010279</v>
          </cell>
          <cell r="F58">
            <v>115.010279</v>
          </cell>
          <cell r="G58">
            <v>115.010279</v>
          </cell>
          <cell r="H58">
            <v>114.999279</v>
          </cell>
          <cell r="I58">
            <v>112.522279</v>
          </cell>
          <cell r="J58">
            <v>109.61627899999999</v>
          </cell>
          <cell r="K58">
            <v>106.31527899999999</v>
          </cell>
          <cell r="L58">
            <v>101.90427899999999</v>
          </cell>
          <cell r="M58">
            <v>96.796278999999984</v>
          </cell>
          <cell r="N58">
            <v>92.979881999999975</v>
          </cell>
          <cell r="O58">
            <v>86.253037999999975</v>
          </cell>
          <cell r="P58">
            <v>80.500434999999982</v>
          </cell>
          <cell r="Q58">
            <v>76.829085999999975</v>
          </cell>
          <cell r="R58">
            <v>68.175700999999975</v>
          </cell>
          <cell r="S58">
            <v>57.129427999999983</v>
          </cell>
          <cell r="T58">
            <v>51.056782999999982</v>
          </cell>
          <cell r="U58">
            <v>44.260823999999978</v>
          </cell>
          <cell r="V58">
            <v>26.988666999999978</v>
          </cell>
          <cell r="W58">
            <v>0.38558099999997708</v>
          </cell>
          <cell r="X58">
            <v>0.39616699999997707</v>
          </cell>
          <cell r="Y58">
            <v>0.39627399999997709</v>
          </cell>
          <cell r="Z58">
            <v>0.39627399999997709</v>
          </cell>
          <cell r="AA58">
            <v>0.39627399999997709</v>
          </cell>
          <cell r="AB58">
            <v>0.39627399999997709</v>
          </cell>
          <cell r="AC58">
            <v>0.39627399999997709</v>
          </cell>
          <cell r="AD58">
            <v>0.39627399999997709</v>
          </cell>
          <cell r="AE58">
            <v>0.39627399999997709</v>
          </cell>
          <cell r="AF58">
            <v>0.39627399999997709</v>
          </cell>
          <cell r="AG58">
            <v>0.39627399999997709</v>
          </cell>
          <cell r="AH58">
            <v>0.39627399999997709</v>
          </cell>
          <cell r="AI58">
            <v>0.39951899999997709</v>
          </cell>
          <cell r="AJ58">
            <v>0.40281299999997711</v>
          </cell>
        </row>
        <row r="59">
          <cell r="B59" t="str">
            <v>Energy Partnerships Investments</v>
          </cell>
          <cell r="D59">
            <v>23</v>
          </cell>
          <cell r="E59">
            <v>25.133999250000002</v>
          </cell>
          <cell r="F59">
            <v>25.270499250000004</v>
          </cell>
          <cell r="G59">
            <v>25.524499250000005</v>
          </cell>
          <cell r="H59">
            <v>25.934499250000005</v>
          </cell>
          <cell r="I59">
            <v>26.475499250000006</v>
          </cell>
          <cell r="J59">
            <v>27.158499250000006</v>
          </cell>
          <cell r="K59">
            <v>27.993499250000006</v>
          </cell>
          <cell r="L59">
            <v>28.991499250000007</v>
          </cell>
          <cell r="M59">
            <v>30.175499250000009</v>
          </cell>
          <cell r="N59">
            <v>31.55749925000001</v>
          </cell>
          <cell r="O59">
            <v>33.15349925000001</v>
          </cell>
          <cell r="P59">
            <v>34.979499250000011</v>
          </cell>
          <cell r="Q59">
            <v>37.134499250000012</v>
          </cell>
          <cell r="R59">
            <v>39.526499250000015</v>
          </cell>
          <cell r="S59">
            <v>39.430499250000018</v>
          </cell>
          <cell r="T59">
            <v>39.430499250000018</v>
          </cell>
          <cell r="U59">
            <v>39.430499250000018</v>
          </cell>
          <cell r="V59">
            <v>39.430499250000018</v>
          </cell>
          <cell r="W59">
            <v>39.430499250000018</v>
          </cell>
          <cell r="X59">
            <v>39.430499250000018</v>
          </cell>
          <cell r="Y59">
            <v>39.430499250000018</v>
          </cell>
          <cell r="Z59">
            <v>39.430499250000018</v>
          </cell>
          <cell r="AA59">
            <v>39.430499250000018</v>
          </cell>
          <cell r="AB59">
            <v>39.430499250000018</v>
          </cell>
          <cell r="AC59">
            <v>39.430499250000018</v>
          </cell>
          <cell r="AD59">
            <v>39.430499250000018</v>
          </cell>
          <cell r="AE59">
            <v>39.430499250000018</v>
          </cell>
          <cell r="AF59">
            <v>39.430499250000018</v>
          </cell>
          <cell r="AG59">
            <v>39.430499250000018</v>
          </cell>
          <cell r="AH59">
            <v>39.430499250000018</v>
          </cell>
          <cell r="AI59">
            <v>39.440971250000018</v>
          </cell>
          <cell r="AJ59">
            <v>39.451443250000018</v>
          </cell>
        </row>
        <row r="60">
          <cell r="B60" t="str">
            <v>Wind Projects</v>
          </cell>
          <cell r="D60">
            <v>0</v>
          </cell>
          <cell r="E60">
            <v>0</v>
          </cell>
          <cell r="F60">
            <v>109.28601908500001</v>
          </cell>
          <cell r="G60">
            <v>118.61313551250001</v>
          </cell>
          <cell r="H60">
            <v>128.50028821280307</v>
          </cell>
          <cell r="I60">
            <v>139.08216967625378</v>
          </cell>
          <cell r="J60">
            <v>150.20256812760383</v>
          </cell>
          <cell r="K60">
            <v>161.01699249534161</v>
          </cell>
          <cell r="L60">
            <v>171.0658893543314</v>
          </cell>
          <cell r="M60">
            <v>181.24946467303073</v>
          </cell>
          <cell r="N60">
            <v>192.32347682905083</v>
          </cell>
          <cell r="O60">
            <v>203.82616803315892</v>
          </cell>
          <cell r="P60">
            <v>208.81182303315893</v>
          </cell>
          <cell r="Q60">
            <v>208.81181710815892</v>
          </cell>
          <cell r="R60">
            <v>208.81181710815892</v>
          </cell>
          <cell r="S60">
            <v>208.81182303315893</v>
          </cell>
          <cell r="T60">
            <v>208.81182303315893</v>
          </cell>
          <cell r="U60">
            <v>208.81182303315893</v>
          </cell>
          <cell r="V60">
            <v>208.81182303315893</v>
          </cell>
          <cell r="W60">
            <v>208.81182303315893</v>
          </cell>
          <cell r="X60">
            <v>208.81182303315893</v>
          </cell>
          <cell r="Y60">
            <v>208.81182184815893</v>
          </cell>
          <cell r="Z60">
            <v>208.81182184815893</v>
          </cell>
          <cell r="AA60">
            <v>208.81182184815893</v>
          </cell>
          <cell r="AB60">
            <v>208.81182184815893</v>
          </cell>
          <cell r="AC60">
            <v>208.81182184815893</v>
          </cell>
          <cell r="AD60">
            <v>208.81182184815893</v>
          </cell>
          <cell r="AE60">
            <v>208.81182184815893</v>
          </cell>
          <cell r="AF60">
            <v>208.81182184815893</v>
          </cell>
          <cell r="AG60">
            <v>208.81182184815893</v>
          </cell>
          <cell r="AH60">
            <v>208.81182184815893</v>
          </cell>
          <cell r="AI60">
            <v>208.81182184815893</v>
          </cell>
          <cell r="AJ60">
            <v>208.81182184815893</v>
          </cell>
        </row>
        <row r="61">
          <cell r="B61" t="str">
            <v>Other Infrastructure Investments</v>
          </cell>
          <cell r="D61">
            <v>79</v>
          </cell>
          <cell r="E61">
            <v>32.574087308852398</v>
          </cell>
          <cell r="F61">
            <v>87.787686235649602</v>
          </cell>
          <cell r="G61">
            <v>735.56811748719122</v>
          </cell>
          <cell r="H61">
            <v>910.89578965002681</v>
          </cell>
          <cell r="I61">
            <v>1036.3955529174252</v>
          </cell>
          <cell r="J61">
            <v>1087.2395352050546</v>
          </cell>
          <cell r="K61">
            <v>1029.2174213170017</v>
          </cell>
          <cell r="L61">
            <v>1015.7484945170017</v>
          </cell>
          <cell r="M61">
            <v>1053.0976241170017</v>
          </cell>
          <cell r="N61">
            <v>1165.6569393170016</v>
          </cell>
          <cell r="O61">
            <v>1423.7017445170015</v>
          </cell>
          <cell r="P61">
            <v>1424.4927045170016</v>
          </cell>
          <cell r="Q61">
            <v>1431.5427045170015</v>
          </cell>
          <cell r="R61">
            <v>1434.9308325170016</v>
          </cell>
          <cell r="S61">
            <v>1439.0438725170015</v>
          </cell>
          <cell r="T61">
            <v>1438.6483925170016</v>
          </cell>
          <cell r="U61">
            <v>1440.7062047258541</v>
          </cell>
          <cell r="V61">
            <v>1442.0661207258543</v>
          </cell>
          <cell r="W61">
            <v>1442.0661207258543</v>
          </cell>
          <cell r="X61">
            <v>1443.1469597258542</v>
          </cell>
          <cell r="Y61">
            <v>1445.8107277258541</v>
          </cell>
          <cell r="Z61">
            <v>1445.8107277258541</v>
          </cell>
          <cell r="AA61">
            <v>1452.6759456149741</v>
          </cell>
          <cell r="AB61">
            <v>1452.6759456149741</v>
          </cell>
          <cell r="AC61">
            <v>1453.6639456149742</v>
          </cell>
          <cell r="AD61">
            <v>1453.6639456149742</v>
          </cell>
          <cell r="AE61">
            <v>1453.6639456149742</v>
          </cell>
          <cell r="AF61">
            <v>1453.6639456149742</v>
          </cell>
          <cell r="AG61">
            <v>1453.5216471652143</v>
          </cell>
          <cell r="AH61">
            <v>1453.5216471652143</v>
          </cell>
          <cell r="AI61">
            <v>1453.5216471652143</v>
          </cell>
          <cell r="AJ61">
            <v>1453.5216471652143</v>
          </cell>
        </row>
        <row r="62">
          <cell r="B62" t="str">
            <v xml:space="preserve">  Less Reserves</v>
          </cell>
          <cell r="E62">
            <v>-16</v>
          </cell>
          <cell r="F62">
            <v>-24.849105892865889</v>
          </cell>
          <cell r="G62">
            <v>-27.35810589286589</v>
          </cell>
          <cell r="H62">
            <v>-31.4985771235221</v>
          </cell>
          <cell r="I62">
            <v>-35.082852806497371</v>
          </cell>
          <cell r="J62">
            <v>-37.965717405039797</v>
          </cell>
          <cell r="K62">
            <v>-40.532560378055649</v>
          </cell>
          <cell r="L62">
            <v>-43.135397593380176</v>
          </cell>
          <cell r="M62">
            <v>-46.048228484841573</v>
          </cell>
          <cell r="N62">
            <v>-49.841212710576173</v>
          </cell>
          <cell r="O62">
            <v>-53.633707972302773</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row>
        <row r="63">
          <cell r="B63" t="str">
            <v xml:space="preserve">   Total Investments</v>
          </cell>
          <cell r="D63">
            <v>1680</v>
          </cell>
          <cell r="E63">
            <v>2357.4901904277526</v>
          </cell>
          <cell r="F63">
            <v>2840.3959197909189</v>
          </cell>
          <cell r="G63">
            <v>3850.155920088826</v>
          </cell>
          <cell r="H63">
            <v>4302.4695987229188</v>
          </cell>
          <cell r="I63">
            <v>4649.3773649752611</v>
          </cell>
          <cell r="J63">
            <v>4925.3967875433073</v>
          </cell>
          <cell r="K63">
            <v>5089.8964976287925</v>
          </cell>
          <cell r="L63">
            <v>5509.5065671695493</v>
          </cell>
          <cell r="M63">
            <v>6107.0407913133677</v>
          </cell>
          <cell r="N63">
            <v>6779.8576175758017</v>
          </cell>
          <cell r="O63">
            <v>7611.3918725479343</v>
          </cell>
          <cell r="P63">
            <v>7966.8680010723292</v>
          </cell>
          <cell r="Q63">
            <v>8074.1865998754338</v>
          </cell>
          <cell r="R63">
            <v>8141.2170623496359</v>
          </cell>
          <cell r="S63">
            <v>8180.6382963315991</v>
          </cell>
          <cell r="T63">
            <v>8212.9057528182784</v>
          </cell>
          <cell r="U63">
            <v>8210.0692751314164</v>
          </cell>
          <cell r="V63">
            <v>8218.5507321314162</v>
          </cell>
          <cell r="W63">
            <v>8122.3227261314169</v>
          </cell>
          <cell r="X63">
            <v>8143.2997371314177</v>
          </cell>
          <cell r="Y63">
            <v>8121.324913946416</v>
          </cell>
          <cell r="Z63">
            <v>8102.360244946417</v>
          </cell>
          <cell r="AA63">
            <v>8022.5405358355365</v>
          </cell>
          <cell r="AB63">
            <v>7933.2329488355354</v>
          </cell>
          <cell r="AC63">
            <v>7817.6376748355369</v>
          </cell>
          <cell r="AD63">
            <v>7698.0055998355374</v>
          </cell>
          <cell r="AE63">
            <v>7579.2286398355363</v>
          </cell>
          <cell r="AF63">
            <v>7466.521067835537</v>
          </cell>
          <cell r="AG63">
            <v>7337.734830385778</v>
          </cell>
          <cell r="AH63">
            <v>7169.3604923857765</v>
          </cell>
          <cell r="AI63">
            <v>7181.8102216617772</v>
          </cell>
          <cell r="AJ63">
            <v>7191.894312221777</v>
          </cell>
        </row>
        <row r="65">
          <cell r="B65" t="str">
            <v>Other Assets</v>
          </cell>
          <cell r="D65">
            <v>11</v>
          </cell>
          <cell r="E65">
            <v>10.48960204258</v>
          </cell>
          <cell r="F65">
            <v>9.7096131986599996</v>
          </cell>
          <cell r="G65">
            <v>8.0672031986599997</v>
          </cell>
          <cell r="H65">
            <v>6.3755208986599996</v>
          </cell>
          <cell r="I65">
            <v>4.6330881296599991</v>
          </cell>
          <cell r="J65">
            <v>2.838382377589999</v>
          </cell>
          <cell r="K65">
            <v>2.989835452957899</v>
          </cell>
          <cell r="L65">
            <v>3.0857035802774773</v>
          </cell>
          <cell r="M65">
            <v>3.3719848948650974</v>
          </cell>
          <cell r="N65">
            <v>1.9153240122645745</v>
          </cell>
          <cell r="O65">
            <v>0.82282835031418244</v>
          </cell>
          <cell r="P65">
            <v>-1.3621629735866017</v>
          </cell>
          <cell r="Q65">
            <v>-3.6127040372044097</v>
          </cell>
          <cell r="R65">
            <v>-5.9307613327307518</v>
          </cell>
          <cell r="S65">
            <v>-8.3183603471228835</v>
          </cell>
          <cell r="T65">
            <v>-10.77758733194678</v>
          </cell>
          <cell r="U65">
            <v>-13.310591126315394</v>
          </cell>
          <cell r="V65">
            <v>-15.919585034515066</v>
          </cell>
          <cell r="W65">
            <v>-18.60684875996073</v>
          </cell>
          <cell r="X65">
            <v>-21.374730397169763</v>
          </cell>
          <cell r="Y65">
            <v>-24.225648483495068</v>
          </cell>
          <cell r="Z65">
            <v>-27.162094112410131</v>
          </cell>
          <cell r="AA65">
            <v>-30.186633110192645</v>
          </cell>
          <cell r="AB65">
            <v>-33.301908277908638</v>
          </cell>
          <cell r="AC65">
            <v>-36.510641700656109</v>
          </cell>
          <cell r="AD65">
            <v>-39.815637126086003</v>
          </cell>
          <cell r="AE65">
            <v>-43.219782414278797</v>
          </cell>
          <cell r="AF65">
            <v>-46.726052061117372</v>
          </cell>
          <cell r="AG65">
            <v>-50.337509797361101</v>
          </cell>
          <cell r="AH65">
            <v>-54.057311265692142</v>
          </cell>
          <cell r="AI65">
            <v>-57.888706778073114</v>
          </cell>
          <cell r="AJ65">
            <v>-61.835044155825521</v>
          </cell>
        </row>
        <row r="66">
          <cell r="B66" t="str">
            <v xml:space="preserve">     TOTAL ASSETS</v>
          </cell>
          <cell r="D66">
            <v>1784</v>
          </cell>
          <cell r="E66">
            <v>2400.9200909190486</v>
          </cell>
          <cell r="F66">
            <v>2873.1967893499441</v>
          </cell>
          <cell r="G66">
            <v>3876.223123287486</v>
          </cell>
          <cell r="H66">
            <v>4326.8451405443029</v>
          </cell>
          <cell r="I66">
            <v>4672.0102173724072</v>
          </cell>
          <cell r="J66">
            <v>4946.234866136846</v>
          </cell>
          <cell r="K66">
            <v>5110.885971584984</v>
          </cell>
          <cell r="L66">
            <v>5534.9851476498543</v>
          </cell>
          <cell r="M66">
            <v>6121.9719692383824</v>
          </cell>
          <cell r="N66">
            <v>6796.5343575019524</v>
          </cell>
          <cell r="O66">
            <v>7647.8189638895037</v>
          </cell>
          <cell r="P66">
            <v>8214.2704267284353</v>
          </cell>
          <cell r="Q66">
            <v>8685.1774380949737</v>
          </cell>
          <cell r="R66">
            <v>9122.6795761846224</v>
          </cell>
          <cell r="S66">
            <v>9542.4019280874327</v>
          </cell>
          <cell r="T66">
            <v>9926.9528374834608</v>
          </cell>
          <cell r="U66">
            <v>10394.610445659324</v>
          </cell>
          <cell r="V66">
            <v>10648.22687788612</v>
          </cell>
          <cell r="W66">
            <v>10858.685293519215</v>
          </cell>
          <cell r="X66">
            <v>11062.626473122005</v>
          </cell>
          <cell r="Y66">
            <v>11239.81041509068</v>
          </cell>
          <cell r="Z66">
            <v>11366.518324201767</v>
          </cell>
          <cell r="AA66">
            <v>11489.752140914252</v>
          </cell>
          <cell r="AB66">
            <v>11581.005048486535</v>
          </cell>
          <cell r="AC66">
            <v>11660.642166803789</v>
          </cell>
          <cell r="AD66">
            <v>11721.953739986358</v>
          </cell>
          <cell r="AE66">
            <v>11787.868311938166</v>
          </cell>
          <cell r="AF66">
            <v>11858.755937031327</v>
          </cell>
          <cell r="AG66">
            <v>11933.331501531129</v>
          </cell>
          <cell r="AH66">
            <v>12010.412472302794</v>
          </cell>
          <cell r="AI66">
            <v>12011.436720030417</v>
          </cell>
          <cell r="AJ66">
            <v>12010.559389892664</v>
          </cell>
        </row>
        <row r="68">
          <cell r="B68" t="str">
            <v>Liabilities &amp; Shareholder's Equity</v>
          </cell>
        </row>
        <row r="69">
          <cell r="B69" t="str">
            <v>Current Liabilities</v>
          </cell>
          <cell r="D69">
            <v>306</v>
          </cell>
          <cell r="E69">
            <v>184</v>
          </cell>
          <cell r="F69">
            <v>82</v>
          </cell>
          <cell r="G69">
            <v>117</v>
          </cell>
          <cell r="H69">
            <v>105</v>
          </cell>
          <cell r="I69">
            <v>166</v>
          </cell>
          <cell r="J69">
            <v>274</v>
          </cell>
          <cell r="K69">
            <v>246</v>
          </cell>
          <cell r="L69">
            <v>364</v>
          </cell>
          <cell r="M69">
            <v>364</v>
          </cell>
          <cell r="N69">
            <v>364</v>
          </cell>
          <cell r="O69">
            <v>364</v>
          </cell>
          <cell r="P69">
            <v>364</v>
          </cell>
          <cell r="Q69">
            <v>364</v>
          </cell>
          <cell r="R69">
            <v>364</v>
          </cell>
          <cell r="S69">
            <v>364</v>
          </cell>
          <cell r="T69">
            <v>364</v>
          </cell>
          <cell r="U69">
            <v>364</v>
          </cell>
          <cell r="V69">
            <v>364</v>
          </cell>
          <cell r="W69">
            <v>364</v>
          </cell>
          <cell r="X69">
            <v>364</v>
          </cell>
          <cell r="Y69">
            <v>364</v>
          </cell>
          <cell r="Z69">
            <v>364</v>
          </cell>
          <cell r="AA69">
            <v>364</v>
          </cell>
          <cell r="AB69">
            <v>364</v>
          </cell>
          <cell r="AC69">
            <v>364</v>
          </cell>
          <cell r="AD69">
            <v>364</v>
          </cell>
          <cell r="AE69">
            <v>364</v>
          </cell>
          <cell r="AF69">
            <v>364</v>
          </cell>
          <cell r="AG69">
            <v>364</v>
          </cell>
          <cell r="AH69">
            <v>364</v>
          </cell>
          <cell r="AI69">
            <v>364</v>
          </cell>
          <cell r="AJ69">
            <v>364</v>
          </cell>
        </row>
        <row r="70">
          <cell r="B70" t="str">
            <v>Long-Term Debt</v>
          </cell>
          <cell r="D70">
            <v>447.29899999999998</v>
          </cell>
          <cell r="E70">
            <v>643.85245113012206</v>
          </cell>
          <cell r="F70">
            <v>737.96912371299197</v>
          </cell>
          <cell r="G70">
            <v>1039.3626757207235</v>
          </cell>
          <cell r="H70">
            <v>982.61830065508161</v>
          </cell>
          <cell r="I70">
            <v>860.85391481726867</v>
          </cell>
          <cell r="J70">
            <v>664.05285756265482</v>
          </cell>
          <cell r="K70">
            <v>437.96102196237632</v>
          </cell>
          <cell r="L70">
            <v>284.20369998689915</v>
          </cell>
          <cell r="M70">
            <v>421.49630581884958</v>
          </cell>
          <cell r="N70">
            <v>477.00497145046472</v>
          </cell>
          <cell r="O70">
            <v>513.08233146737439</v>
          </cell>
          <cell r="P70">
            <v>639.41998006210599</v>
          </cell>
          <cell r="Q70">
            <v>720.55347095439481</v>
          </cell>
          <cell r="R70">
            <v>788.40433286427253</v>
          </cell>
          <cell r="S70">
            <v>867.61802402239221</v>
          </cell>
          <cell r="T70">
            <v>935.59834097677333</v>
          </cell>
          <cell r="U70">
            <v>989.65045892255341</v>
          </cell>
          <cell r="V70">
            <v>1041.924593696207</v>
          </cell>
          <cell r="W70">
            <v>1083.1466942030902</v>
          </cell>
          <cell r="X70">
            <v>1156.1528079901145</v>
          </cell>
          <cell r="Y70">
            <v>1239.054098524417</v>
          </cell>
          <cell r="Z70">
            <v>1329.0086103669446</v>
          </cell>
          <cell r="AA70">
            <v>1435.066363952038</v>
          </cell>
          <cell r="AB70">
            <v>1555.0507620092376</v>
          </cell>
          <cell r="AC70">
            <v>1690.9398852411052</v>
          </cell>
          <cell r="AD70">
            <v>1845.3778717683067</v>
          </cell>
          <cell r="AE70">
            <v>2019.9248892290975</v>
          </cell>
          <cell r="AF70">
            <v>2217.6441165559304</v>
          </cell>
          <cell r="AG70">
            <v>2441.5968427107387</v>
          </cell>
          <cell r="AH70">
            <v>2693.1308974217586</v>
          </cell>
          <cell r="AI70">
            <v>2963.7422232353433</v>
          </cell>
          <cell r="AJ70">
            <v>3274.6978779500532</v>
          </cell>
        </row>
        <row r="71">
          <cell r="B71" t="str">
            <v>Deferred Taxes</v>
          </cell>
          <cell r="D71">
            <v>684.62</v>
          </cell>
          <cell r="E71">
            <v>1050.4576516209718</v>
          </cell>
          <cell r="F71">
            <v>1462.1525148225264</v>
          </cell>
          <cell r="G71">
            <v>1921.9873582918792</v>
          </cell>
          <cell r="H71">
            <v>2267.9582722880782</v>
          </cell>
          <cell r="I71">
            <v>2472.1531568057517</v>
          </cell>
          <cell r="J71">
            <v>2606.85052783845</v>
          </cell>
          <cell r="K71">
            <v>2765.2508099032075</v>
          </cell>
          <cell r="L71">
            <v>2955.6270867388062</v>
          </cell>
          <cell r="M71">
            <v>3222.4841021519201</v>
          </cell>
          <cell r="N71">
            <v>3519.3055603479065</v>
          </cell>
          <cell r="O71">
            <v>3888.1364273702652</v>
          </cell>
          <cell r="P71">
            <v>4177.4856182638814</v>
          </cell>
          <cell r="Q71">
            <v>4440.2103938332666</v>
          </cell>
          <cell r="R71">
            <v>4698.741819886789</v>
          </cell>
          <cell r="S71">
            <v>4944.3274386057055</v>
          </cell>
          <cell r="T71">
            <v>5181.1415454074277</v>
          </cell>
          <cell r="U71">
            <v>5406.9074101318438</v>
          </cell>
          <cell r="V71">
            <v>5604.9962252607311</v>
          </cell>
          <cell r="W71">
            <v>5790.9357678229417</v>
          </cell>
          <cell r="X71">
            <v>5961.4181871020719</v>
          </cell>
          <cell r="Y71">
            <v>6115.3790990361922</v>
          </cell>
          <cell r="Z71">
            <v>6230.0736642280726</v>
          </cell>
          <cell r="AA71">
            <v>6343.4443971575129</v>
          </cell>
          <cell r="AB71">
            <v>6428.3181027450728</v>
          </cell>
          <cell r="AC71">
            <v>6502.4192877877331</v>
          </cell>
          <cell r="AD71">
            <v>6557.8549748086934</v>
          </cell>
          <cell r="AE71">
            <v>6617.4556040819334</v>
          </cell>
          <cell r="AF71">
            <v>6680.2258790416736</v>
          </cell>
          <cell r="AG71">
            <v>6744.2815572897534</v>
          </cell>
          <cell r="AH71">
            <v>6811.356544528533</v>
          </cell>
          <cell r="AI71">
            <v>6814.7680394191566</v>
          </cell>
          <cell r="AJ71">
            <v>6818.9230161392779</v>
          </cell>
        </row>
        <row r="72">
          <cell r="B72" t="str">
            <v>Other Liabilities</v>
          </cell>
          <cell r="D72">
            <v>43.914999999999999</v>
          </cell>
          <cell r="E72">
            <v>46.973767952139646</v>
          </cell>
          <cell r="F72">
            <v>55.822873845005532</v>
          </cell>
          <cell r="G72">
            <v>82.831873845005532</v>
          </cell>
          <cell r="H72">
            <v>86.972345075661735</v>
          </cell>
          <cell r="I72">
            <v>90.55662075863701</v>
          </cell>
          <cell r="J72">
            <v>93.439485357179436</v>
          </cell>
          <cell r="K72">
            <v>96.006328330195288</v>
          </cell>
          <cell r="L72">
            <v>98.609165545519815</v>
          </cell>
          <cell r="M72">
            <v>98.521996436981212</v>
          </cell>
          <cell r="N72">
            <v>367.31498066271581</v>
          </cell>
          <cell r="O72">
            <v>826.1074759244425</v>
          </cell>
          <cell r="P72">
            <v>828.19073943321052</v>
          </cell>
          <cell r="Q72">
            <v>829.31123257321053</v>
          </cell>
          <cell r="R72">
            <v>829.35138460051292</v>
          </cell>
          <cell r="S72">
            <v>829.4001274149449</v>
          </cell>
          <cell r="T72">
            <v>829.4001274149449</v>
          </cell>
          <cell r="U72">
            <v>829.42451413586957</v>
          </cell>
          <cell r="V72">
            <v>829.44063022840237</v>
          </cell>
          <cell r="W72">
            <v>829.44063022840237</v>
          </cell>
          <cell r="X72">
            <v>829.4534390352236</v>
          </cell>
          <cell r="Y72">
            <v>829.48500681703797</v>
          </cell>
          <cell r="Z72">
            <v>829.48500681703797</v>
          </cell>
          <cell r="AA72">
            <v>829.56878751832221</v>
          </cell>
          <cell r="AB72">
            <v>829.56878751832221</v>
          </cell>
          <cell r="AC72">
            <v>829.58049610872217</v>
          </cell>
          <cell r="AD72">
            <v>829.58363657072221</v>
          </cell>
          <cell r="AE72">
            <v>829.58363657072221</v>
          </cell>
          <cell r="AF72">
            <v>829.58363657072221</v>
          </cell>
          <cell r="AG72">
            <v>829.59561348669047</v>
          </cell>
          <cell r="AH72">
            <v>829.59561348669047</v>
          </cell>
          <cell r="AI72">
            <v>829.66935801254806</v>
          </cell>
          <cell r="AJ72">
            <v>829.80795504169589</v>
          </cell>
        </row>
        <row r="73">
          <cell r="B73" t="str">
            <v xml:space="preserve">       Total Liabilities</v>
          </cell>
          <cell r="D73">
            <v>1481.8339999999998</v>
          </cell>
          <cell r="E73">
            <v>1925.2838707032336</v>
          </cell>
          <cell r="F73">
            <v>2337.944512380524</v>
          </cell>
          <cell r="G73">
            <v>3161.1819078576086</v>
          </cell>
          <cell r="H73">
            <v>3442.5489180188215</v>
          </cell>
          <cell r="I73">
            <v>3589.5636923816573</v>
          </cell>
          <cell r="J73">
            <v>3638.3428707582843</v>
          </cell>
          <cell r="K73">
            <v>3545.2181601957791</v>
          </cell>
          <cell r="L73">
            <v>3702.4399522712251</v>
          </cell>
          <cell r="M73">
            <v>4106.5024044077509</v>
          </cell>
          <cell r="N73">
            <v>4727.6255124610871</v>
          </cell>
          <cell r="O73">
            <v>5591.3262347620821</v>
          </cell>
          <cell r="P73">
            <v>6009.0963377591979</v>
          </cell>
          <cell r="Q73">
            <v>6354.075097360872</v>
          </cell>
          <cell r="R73">
            <v>6680.4975373515745</v>
          </cell>
          <cell r="S73">
            <v>7005.3455900430426</v>
          </cell>
          <cell r="T73">
            <v>7310.1400137991459</v>
          </cell>
          <cell r="U73">
            <v>7589.9823831902668</v>
          </cell>
          <cell r="V73">
            <v>7840.3614491853405</v>
          </cell>
          <cell r="W73">
            <v>8067.5230922544342</v>
          </cell>
          <cell r="X73">
            <v>8311.0244341274101</v>
          </cell>
          <cell r="Y73">
            <v>8547.9182043776473</v>
          </cell>
          <cell r="Z73">
            <v>8752.5672814120553</v>
          </cell>
          <cell r="AA73">
            <v>8972.079548627873</v>
          </cell>
          <cell r="AB73">
            <v>9176.9376522726325</v>
          </cell>
          <cell r="AC73">
            <v>9386.9396691375605</v>
          </cell>
          <cell r="AD73">
            <v>9596.8164831477225</v>
          </cell>
          <cell r="AE73">
            <v>9830.9641298817533</v>
          </cell>
          <cell r="AF73">
            <v>10091.453632168326</v>
          </cell>
          <cell r="AG73">
            <v>10379.474013487183</v>
          </cell>
          <cell r="AH73">
            <v>10698.083055436982</v>
          </cell>
          <cell r="AI73">
            <v>10972.179620667048</v>
          </cell>
          <cell r="AJ73">
            <v>11287.428849131025</v>
          </cell>
        </row>
        <row r="75">
          <cell r="B75" t="str">
            <v>Paid-in-Capital</v>
          </cell>
          <cell r="D75">
            <v>80.596999999999994</v>
          </cell>
          <cell r="E75">
            <v>80.596999999999994</v>
          </cell>
          <cell r="F75">
            <v>80.596999999999994</v>
          </cell>
          <cell r="G75">
            <v>80.596999999999994</v>
          </cell>
          <cell r="H75">
            <v>80.596999999999994</v>
          </cell>
          <cell r="I75">
            <v>80.596999999999994</v>
          </cell>
          <cell r="J75">
            <v>80.596999999999994</v>
          </cell>
          <cell r="K75">
            <v>80.596999999999994</v>
          </cell>
          <cell r="L75">
            <v>80.596999999999994</v>
          </cell>
          <cell r="M75">
            <v>80.596999999999994</v>
          </cell>
          <cell r="N75">
            <v>80.596999999999994</v>
          </cell>
          <cell r="O75">
            <v>80.596999999999994</v>
          </cell>
          <cell r="P75">
            <v>80.596999999999994</v>
          </cell>
          <cell r="Q75">
            <v>80.596999999999994</v>
          </cell>
          <cell r="R75">
            <v>80.596999999999994</v>
          </cell>
          <cell r="S75">
            <v>80.596999999999994</v>
          </cell>
          <cell r="T75">
            <v>80.596999999999994</v>
          </cell>
          <cell r="U75">
            <v>80.596999999999994</v>
          </cell>
          <cell r="V75">
            <v>80.596999999999994</v>
          </cell>
          <cell r="W75">
            <v>80.596999999999994</v>
          </cell>
          <cell r="X75">
            <v>80.596999999999994</v>
          </cell>
          <cell r="Y75">
            <v>80.596999999999994</v>
          </cell>
          <cell r="Z75">
            <v>80.596999999999994</v>
          </cell>
          <cell r="AA75">
            <v>80.596999999999994</v>
          </cell>
          <cell r="AB75">
            <v>80.596999999999994</v>
          </cell>
          <cell r="AC75">
            <v>80.596999999999994</v>
          </cell>
          <cell r="AD75">
            <v>80.596999999999994</v>
          </cell>
          <cell r="AE75">
            <v>80.596999999999994</v>
          </cell>
          <cell r="AF75">
            <v>80.596999999999994</v>
          </cell>
          <cell r="AG75">
            <v>80.596999999999994</v>
          </cell>
          <cell r="AH75">
            <v>80.596999999999994</v>
          </cell>
          <cell r="AI75">
            <v>80.596999999999994</v>
          </cell>
          <cell r="AJ75">
            <v>80.596999999999994</v>
          </cell>
        </row>
        <row r="76">
          <cell r="B76" t="str">
            <v>Retained Earnings</v>
          </cell>
          <cell r="D76">
            <v>221.78</v>
          </cell>
          <cell r="E76">
            <v>327.03922021581377</v>
          </cell>
          <cell r="F76">
            <v>454.65527696942024</v>
          </cell>
          <cell r="G76">
            <v>634.44421542987732</v>
          </cell>
          <cell r="H76">
            <v>803.69922252548167</v>
          </cell>
          <cell r="I76">
            <v>1001.8495249907495</v>
          </cell>
          <cell r="J76">
            <v>1227.2949953785617</v>
          </cell>
          <cell r="K76">
            <v>1485.0708113892049</v>
          </cell>
          <cell r="L76">
            <v>1751.9481953786292</v>
          </cell>
          <cell r="M76">
            <v>1934.8725648306313</v>
          </cell>
          <cell r="N76">
            <v>1988.3118450408658</v>
          </cell>
          <cell r="O76">
            <v>1975.8957291274221</v>
          </cell>
          <cell r="P76">
            <v>2124.5770889692367</v>
          </cell>
          <cell r="Q76">
            <v>2250.5053407341015</v>
          </cell>
          <cell r="R76">
            <v>2361.5850388330477</v>
          </cell>
          <cell r="S76">
            <v>2456.4593380443898</v>
          </cell>
          <cell r="T76">
            <v>2536.2158236843152</v>
          </cell>
          <cell r="U76">
            <v>2724.0310624690565</v>
          </cell>
          <cell r="V76">
            <v>2727.2684287007792</v>
          </cell>
          <cell r="W76">
            <v>2710.5652012647797</v>
          </cell>
          <cell r="X76">
            <v>2671.0050389945945</v>
          </cell>
          <cell r="Y76">
            <v>2611.2952107130332</v>
          </cell>
          <cell r="Z76">
            <v>2533.3540427897115</v>
          </cell>
          <cell r="AA76">
            <v>2437.0755922863777</v>
          </cell>
          <cell r="AB76">
            <v>2323.4703962139029</v>
          </cell>
          <cell r="AC76">
            <v>2193.1054976662285</v>
          </cell>
          <cell r="AD76">
            <v>2044.5402568386369</v>
          </cell>
          <cell r="AE76">
            <v>1876.3071820564119</v>
          </cell>
          <cell r="AF76">
            <v>1686.7053048629998</v>
          </cell>
          <cell r="AG76">
            <v>1473.2604880439458</v>
          </cell>
          <cell r="AH76">
            <v>1231.7324168658124</v>
          </cell>
          <cell r="AI76">
            <v>958.66009936336968</v>
          </cell>
          <cell r="AJ76">
            <v>642.53354076163725</v>
          </cell>
        </row>
        <row r="77">
          <cell r="B77" t="str">
            <v xml:space="preserve">       Total Shareholder's Equity</v>
          </cell>
          <cell r="D77">
            <v>302.37700000000001</v>
          </cell>
          <cell r="E77">
            <v>407.63622021581375</v>
          </cell>
          <cell r="F77">
            <v>535.25227696942022</v>
          </cell>
          <cell r="G77">
            <v>715.0412154298773</v>
          </cell>
          <cell r="H77">
            <v>884.29622252548165</v>
          </cell>
          <cell r="I77">
            <v>1082.4465249907496</v>
          </cell>
          <cell r="J77">
            <v>1307.8919953785617</v>
          </cell>
          <cell r="K77">
            <v>1565.6678113892049</v>
          </cell>
          <cell r="L77">
            <v>1832.5451953786292</v>
          </cell>
          <cell r="M77">
            <v>2015.4695648306313</v>
          </cell>
          <cell r="N77">
            <v>2068.9088450408658</v>
          </cell>
          <cell r="O77">
            <v>2056.4927291274221</v>
          </cell>
          <cell r="P77">
            <v>2205.1740889692369</v>
          </cell>
          <cell r="Q77">
            <v>2331.1023407341017</v>
          </cell>
          <cell r="R77">
            <v>2442.182038833048</v>
          </cell>
          <cell r="S77">
            <v>2537.05633804439</v>
          </cell>
          <cell r="T77">
            <v>2616.8128236843154</v>
          </cell>
          <cell r="U77">
            <v>2804.6280624690567</v>
          </cell>
          <cell r="V77">
            <v>2807.8654287007794</v>
          </cell>
          <cell r="W77">
            <v>2791.1622012647799</v>
          </cell>
          <cell r="X77">
            <v>2751.6020389945947</v>
          </cell>
          <cell r="Y77">
            <v>2691.8922107130334</v>
          </cell>
          <cell r="Z77">
            <v>2613.9510427897117</v>
          </cell>
          <cell r="AA77">
            <v>2517.6725922863779</v>
          </cell>
          <cell r="AB77">
            <v>2404.0673962139031</v>
          </cell>
          <cell r="AC77">
            <v>2273.7024976662287</v>
          </cell>
          <cell r="AD77">
            <v>2125.1372568386369</v>
          </cell>
          <cell r="AE77">
            <v>1956.9041820564119</v>
          </cell>
          <cell r="AF77">
            <v>1767.3023048629998</v>
          </cell>
          <cell r="AG77">
            <v>1553.8574880439458</v>
          </cell>
          <cell r="AH77">
            <v>1312.3294168658124</v>
          </cell>
          <cell r="AI77">
            <v>1039.2570993633697</v>
          </cell>
          <cell r="AJ77">
            <v>723.13054076163723</v>
          </cell>
        </row>
        <row r="79">
          <cell r="B79" t="str">
            <v xml:space="preserve">       Total Liabilities &amp; Equity</v>
          </cell>
          <cell r="D79">
            <v>1784.2109999999998</v>
          </cell>
          <cell r="E79">
            <v>2332.9200909190472</v>
          </cell>
          <cell r="F79">
            <v>2873.1967893499441</v>
          </cell>
          <cell r="G79">
            <v>3876.223123287486</v>
          </cell>
          <cell r="H79">
            <v>4326.8451405443029</v>
          </cell>
          <cell r="I79">
            <v>4672.0102173724072</v>
          </cell>
          <cell r="J79">
            <v>4946.234866136846</v>
          </cell>
          <cell r="K79">
            <v>5110.885971584984</v>
          </cell>
          <cell r="L79">
            <v>5534.9851476498543</v>
          </cell>
          <cell r="M79">
            <v>6121.9719692383824</v>
          </cell>
          <cell r="N79">
            <v>6796.5343575019524</v>
          </cell>
          <cell r="O79">
            <v>7647.8189638895037</v>
          </cell>
          <cell r="P79">
            <v>8214.2704267284353</v>
          </cell>
          <cell r="Q79">
            <v>8685.1774380949737</v>
          </cell>
          <cell r="R79">
            <v>9122.6795761846224</v>
          </cell>
          <cell r="S79">
            <v>9542.4019280874327</v>
          </cell>
          <cell r="T79">
            <v>9926.9528374834608</v>
          </cell>
          <cell r="U79">
            <v>10394.610445659324</v>
          </cell>
          <cell r="V79">
            <v>10648.22687788612</v>
          </cell>
          <cell r="W79">
            <v>10858.685293519215</v>
          </cell>
          <cell r="X79">
            <v>11062.626473122005</v>
          </cell>
          <cell r="Y79">
            <v>11239.81041509068</v>
          </cell>
          <cell r="Z79">
            <v>11366.518324201767</v>
          </cell>
          <cell r="AA79">
            <v>11489.75214091425</v>
          </cell>
          <cell r="AB79">
            <v>11581.005048486535</v>
          </cell>
          <cell r="AC79">
            <v>11660.642166803789</v>
          </cell>
          <cell r="AD79">
            <v>11721.953739986358</v>
          </cell>
          <cell r="AE79">
            <v>11787.868311938166</v>
          </cell>
          <cell r="AF79">
            <v>11858.755937031327</v>
          </cell>
          <cell r="AG79">
            <v>11933.331501531129</v>
          </cell>
          <cell r="AH79">
            <v>12010.412472302794</v>
          </cell>
          <cell r="AI79">
            <v>12011.436720030417</v>
          </cell>
          <cell r="AJ79">
            <v>12010.559389892662</v>
          </cell>
        </row>
        <row r="81">
          <cell r="B81" t="str">
            <v>Leverage Ratio  (Long Term Debt  / Shareholder Equity)</v>
          </cell>
          <cell r="E81">
            <v>1.579478022804865</v>
          </cell>
          <cell r="F81">
            <v>1.3787314047337593</v>
          </cell>
          <cell r="G81">
            <v>1.4535703023718243</v>
          </cell>
          <cell r="H81">
            <v>1.1111868123204232</v>
          </cell>
          <cell r="I81">
            <v>0.7952853974237899</v>
          </cell>
          <cell r="J81">
            <v>0.50772759517535593</v>
          </cell>
          <cell r="K81">
            <v>0.27972793384171124</v>
          </cell>
          <cell r="L81">
            <v>0.15508687081967371</v>
          </cell>
          <cell r="M81">
            <v>0.20913057342757232</v>
          </cell>
          <cell r="N81">
            <v>0.23055871823151433</v>
          </cell>
          <cell r="O81">
            <v>0.24949387089983888</v>
          </cell>
          <cell r="P81">
            <v>0.28996349234313273</v>
          </cell>
          <cell r="Q81">
            <v>0.30910417717974614</v>
          </cell>
          <cell r="R81">
            <v>0.32282783196661174</v>
          </cell>
          <cell r="S81">
            <v>0.34197822532043898</v>
          </cell>
          <cell r="T81">
            <v>0.35753353564643076</v>
          </cell>
          <cell r="U81">
            <v>0.352863351888205</v>
          </cell>
          <cell r="V81">
            <v>0.37107355040811674</v>
          </cell>
          <cell r="W81">
            <v>0.38806297022519004</v>
          </cell>
          <cell r="X81">
            <v>0.42017442624535928</v>
          </cell>
          <cell r="Y81">
            <v>0.46029112666298555</v>
          </cell>
          <cell r="Z81">
            <v>0.50842903658538841</v>
          </cell>
          <cell r="AA81">
            <v>0.56999721423221639</v>
          </cell>
          <cell r="AB81">
            <v>0.64684158375020706</v>
          </cell>
          <cell r="AC81">
            <v>0.74369443098941834</v>
          </cell>
          <cell r="AD81">
            <v>0.86835702768370759</v>
          </cell>
          <cell r="AE81">
            <v>1.0322042886670417</v>
          </cell>
          <cell r="AF81">
            <v>1.254818776874645</v>
          </cell>
          <cell r="AG81">
            <v>1.5713132391467333</v>
          </cell>
          <cell r="AH81">
            <v>2.0521759725950997</v>
          </cell>
          <cell r="AI81">
            <v>2.8517892493117234</v>
          </cell>
          <cell r="AJ81">
            <v>4.528501692793915</v>
          </cell>
        </row>
        <row r="82">
          <cell r="B82" t="str">
            <v>ROA</v>
          </cell>
          <cell r="E82">
            <v>4.3841200968717603E-2</v>
          </cell>
          <cell r="F82">
            <v>4.441605156550358E-2</v>
          </cell>
          <cell r="G82">
            <v>4.0706877143499874E-2</v>
          </cell>
          <cell r="H82">
            <v>3.9117417332461449E-2</v>
          </cell>
          <cell r="I82">
            <v>4.2412215137814888E-2</v>
          </cell>
          <cell r="J82">
            <v>4.5579208527129982E-2</v>
          </cell>
          <cell r="K82">
            <v>5.0436620469288609E-2</v>
          </cell>
          <cell r="L82">
            <v>4.8216458919088503E-2</v>
          </cell>
          <cell r="M82">
            <v>2.9879975009875645E-2</v>
          </cell>
          <cell r="N82">
            <v>7.8627249417563497E-3</v>
          </cell>
          <cell r="O82">
            <v>-1.6234845479565418E-3</v>
          </cell>
          <cell r="P82">
            <v>1.8100373145498071E-2</v>
          </cell>
          <cell r="Q82">
            <v>1.4499214628882264E-2</v>
          </cell>
          <cell r="R82">
            <v>1.2176213926106454E-2</v>
          </cell>
          <cell r="S82">
            <v>9.9423918554599842E-3</v>
          </cell>
          <cell r="T82">
            <v>8.0343371169016523E-3</v>
          </cell>
          <cell r="U82">
            <v>1.8068521159748781E-2</v>
          </cell>
          <cell r="V82">
            <v>3.0402866776308612E-4</v>
          </cell>
          <cell r="W82">
            <v>-1.5382366266723229E-3</v>
          </cell>
          <cell r="X82">
            <v>-3.5760189830418058E-3</v>
          </cell>
          <cell r="Y82">
            <v>-5.3123519059889504E-3</v>
          </cell>
          <cell r="Z82">
            <v>-6.8570837348995578E-3</v>
          </cell>
          <cell r="AA82">
            <v>-8.3795063046218678E-3</v>
          </cell>
          <cell r="AB82">
            <v>-9.8096145884437932E-3</v>
          </cell>
          <cell r="AC82">
            <v>-1.117990730551743E-2</v>
          </cell>
          <cell r="AD82">
            <v>-1.267410229753769E-2</v>
          </cell>
          <cell r="AE82">
            <v>-1.4271713114732274E-2</v>
          </cell>
          <cell r="AF82">
            <v>-1.5988344662810922E-2</v>
          </cell>
          <cell r="AG82">
            <v>-1.7886439909229678E-2</v>
          </cell>
          <cell r="AH82">
            <v>-2.0109889792304884E-2</v>
          </cell>
          <cell r="AI82">
            <v>-2.2734359250052419E-2</v>
          </cell>
          <cell r="AJ82">
            <v>-2.632071898897272E-2</v>
          </cell>
        </row>
        <row r="83">
          <cell r="B83" t="str">
            <v>ROE</v>
          </cell>
          <cell r="E83">
            <v>0.29849932485431585</v>
          </cell>
          <cell r="F83">
            <v>0.27069172470461433</v>
          </cell>
          <cell r="G83">
            <v>0.25240303883796444</v>
          </cell>
          <cell r="H83">
            <v>0.21165640605772976</v>
          </cell>
          <cell r="I83">
            <v>0.20150098706656858</v>
          </cell>
          <cell r="J83">
            <v>0.18863057969963221</v>
          </cell>
          <cell r="K83">
            <v>0.17941218094958966</v>
          </cell>
          <cell r="L83">
            <v>0.15706924990158941</v>
          </cell>
          <cell r="M83">
            <v>9.5074671409032946E-2</v>
          </cell>
          <cell r="N83">
            <v>2.6167644056230274E-2</v>
          </cell>
          <cell r="O83">
            <v>-6.0193489968048998E-3</v>
          </cell>
          <cell r="P83">
            <v>6.9776153879724578E-2</v>
          </cell>
          <cell r="Q83">
            <v>5.5520537037951283E-2</v>
          </cell>
          <cell r="R83">
            <v>4.6542250268784127E-2</v>
          </cell>
          <cell r="S83">
            <v>3.8107956289828951E-2</v>
          </cell>
          <cell r="T83">
            <v>3.0950139841413319E-2</v>
          </cell>
          <cell r="U83">
            <v>6.9286096714410592E-2</v>
          </cell>
          <cell r="V83">
            <v>1.1536285028450072E-3</v>
          </cell>
          <cell r="W83">
            <v>-5.9664743737305338E-3</v>
          </cell>
          <cell r="X83">
            <v>-1.4274524607358686E-2</v>
          </cell>
          <cell r="Y83">
            <v>-2.1938051384831892E-2</v>
          </cell>
          <cell r="Z83">
            <v>-2.9379370704879941E-2</v>
          </cell>
          <cell r="AA83">
            <v>-3.7523582144740039E-2</v>
          </cell>
          <cell r="AB83">
            <v>-4.6164647599391664E-2</v>
          </cell>
          <cell r="AC83">
            <v>-5.5738055314875176E-2</v>
          </cell>
          <cell r="AD83">
            <v>-6.7547466658882269E-2</v>
          </cell>
          <cell r="AE83">
            <v>-8.2425951475771031E-2</v>
          </cell>
          <cell r="AF83">
            <v>-0.10182135596366837</v>
          </cell>
          <cell r="AG83">
            <v>-0.12853631269107355</v>
          </cell>
          <cell r="AH83">
            <v>-0.16853616263782195</v>
          </cell>
          <cell r="AI83">
            <v>-0.23224518053481608</v>
          </cell>
          <cell r="AJ83">
            <v>-0.35874804317092174</v>
          </cell>
        </row>
      </sheetData>
      <sheetData sheetId="5" refreshError="1">
        <row r="53">
          <cell r="E53">
            <v>1994</v>
          </cell>
          <cell r="F53">
            <v>1995</v>
          </cell>
          <cell r="G53">
            <v>1996</v>
          </cell>
          <cell r="H53">
            <v>1997</v>
          </cell>
          <cell r="I53">
            <v>1998</v>
          </cell>
          <cell r="J53">
            <v>1999</v>
          </cell>
          <cell r="K53">
            <v>2000</v>
          </cell>
          <cell r="L53">
            <v>2001</v>
          </cell>
          <cell r="M53">
            <v>2002</v>
          </cell>
          <cell r="N53">
            <v>2003</v>
          </cell>
          <cell r="O53">
            <v>2004</v>
          </cell>
          <cell r="P53">
            <v>2005</v>
          </cell>
          <cell r="Q53">
            <v>2006</v>
          </cell>
          <cell r="R53">
            <v>2007</v>
          </cell>
          <cell r="S53">
            <v>2008</v>
          </cell>
          <cell r="T53">
            <v>2009</v>
          </cell>
          <cell r="U53">
            <v>2010</v>
          </cell>
          <cell r="V53">
            <v>2011</v>
          </cell>
          <cell r="W53">
            <v>2012</v>
          </cell>
          <cell r="X53">
            <v>2013</v>
          </cell>
          <cell r="Y53">
            <v>2014</v>
          </cell>
          <cell r="Z53">
            <v>2015</v>
          </cell>
          <cell r="AA53">
            <v>2016</v>
          </cell>
          <cell r="AB53">
            <v>2017</v>
          </cell>
          <cell r="AC53">
            <v>2018</v>
          </cell>
          <cell r="AD53">
            <v>2019</v>
          </cell>
          <cell r="AE53">
            <v>2020</v>
          </cell>
          <cell r="AF53">
            <v>2021</v>
          </cell>
          <cell r="AG53">
            <v>2022</v>
          </cell>
          <cell r="AH53">
            <v>2023</v>
          </cell>
          <cell r="AI53">
            <v>2024</v>
          </cell>
          <cell r="AJ53">
            <v>2025</v>
          </cell>
          <cell r="AK53">
            <v>2026</v>
          </cell>
          <cell r="AL53">
            <v>2027</v>
          </cell>
          <cell r="AM53">
            <v>2028</v>
          </cell>
          <cell r="AN53">
            <v>2029</v>
          </cell>
          <cell r="AO53">
            <v>2030</v>
          </cell>
          <cell r="AP53">
            <v>2031</v>
          </cell>
          <cell r="AQ53">
            <v>2032</v>
          </cell>
          <cell r="AR53">
            <v>2033</v>
          </cell>
          <cell r="AS53">
            <v>2034</v>
          </cell>
          <cell r="AT53">
            <v>2035</v>
          </cell>
          <cell r="AU53">
            <v>2036</v>
          </cell>
          <cell r="AV53">
            <v>2037</v>
          </cell>
          <cell r="AW53">
            <v>2038</v>
          </cell>
          <cell r="AX53">
            <v>2039</v>
          </cell>
        </row>
        <row r="55">
          <cell r="E55">
            <v>28352.177838215008</v>
          </cell>
          <cell r="F55">
            <v>28606.039952235922</v>
          </cell>
          <cell r="G55">
            <v>28352.177838215008</v>
          </cell>
          <cell r="H55">
            <v>27316.8905858</v>
          </cell>
          <cell r="I55">
            <v>26915.812083665503</v>
          </cell>
          <cell r="J55">
            <v>26407.922512457197</v>
          </cell>
          <cell r="K55">
            <v>24018.395966303593</v>
          </cell>
          <cell r="L55">
            <v>21645.554261688805</v>
          </cell>
          <cell r="M55">
            <v>17515.700423869195</v>
          </cell>
          <cell r="N55">
            <v>7451.5194968483984</v>
          </cell>
          <cell r="O55">
            <v>384.79017724500011</v>
          </cell>
          <cell r="P55">
            <v>-1717.4066052817996</v>
          </cell>
          <cell r="Q55">
            <v>836.66534826180077</v>
          </cell>
          <cell r="R55">
            <v>2124.0322054675999</v>
          </cell>
          <cell r="S55">
            <v>1024.5721532866</v>
          </cell>
          <cell r="T55">
            <v>-61.118999999999993</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row>
        <row r="56">
          <cell r="E56">
            <v>-70</v>
          </cell>
          <cell r="F56">
            <v>-70</v>
          </cell>
          <cell r="G56">
            <v>-74</v>
          </cell>
          <cell r="H56">
            <v>-77.7</v>
          </cell>
          <cell r="I56">
            <v>-81.585000000000008</v>
          </cell>
          <cell r="J56">
            <v>-85.66425000000001</v>
          </cell>
          <cell r="K56">
            <v>-89.947462500000015</v>
          </cell>
          <cell r="L56">
            <v>-94.444835625000024</v>
          </cell>
          <cell r="M56">
            <v>-99.16707740625003</v>
          </cell>
          <cell r="N56">
            <v>-104.12543127656254</v>
          </cell>
          <cell r="O56">
            <v>-109.33170284039066</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row>
        <row r="57">
          <cell r="E57">
            <v>0</v>
          </cell>
          <cell r="F57">
            <v>0</v>
          </cell>
          <cell r="G57">
            <v>0</v>
          </cell>
          <cell r="H57">
            <v>0</v>
          </cell>
          <cell r="I57">
            <v>50</v>
          </cell>
          <cell r="J57">
            <v>2278.6306850000001</v>
          </cell>
          <cell r="K57">
            <v>50</v>
          </cell>
          <cell r="L57">
            <v>50</v>
          </cell>
          <cell r="M57">
            <v>50</v>
          </cell>
          <cell r="N57">
            <v>50</v>
          </cell>
          <cell r="O57">
            <v>50</v>
          </cell>
          <cell r="P57">
            <v>50</v>
          </cell>
          <cell r="Q57">
            <v>50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row>
        <row r="58">
          <cell r="E58">
            <v>28282.177838215008</v>
          </cell>
          <cell r="F58">
            <v>28536.039952235922</v>
          </cell>
          <cell r="G58">
            <v>28278.177838215008</v>
          </cell>
          <cell r="H58">
            <v>27239.190585799999</v>
          </cell>
          <cell r="I58">
            <v>26884.227083665504</v>
          </cell>
          <cell r="J58">
            <v>28600.888947457195</v>
          </cell>
          <cell r="K58">
            <v>23978.448503803593</v>
          </cell>
          <cell r="L58">
            <v>21601.109426063806</v>
          </cell>
          <cell r="M58">
            <v>17466.533346462944</v>
          </cell>
          <cell r="N58">
            <v>7397.3940655718361</v>
          </cell>
          <cell r="O58">
            <v>325.45847440460943</v>
          </cell>
          <cell r="P58">
            <v>-1667.4066052817996</v>
          </cell>
          <cell r="Q58">
            <v>886.66534826180077</v>
          </cell>
          <cell r="R58">
            <v>2124.0322054675999</v>
          </cell>
          <cell r="S58">
            <v>1024.5721532866</v>
          </cell>
          <cell r="T58">
            <v>-61.118999999999993</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row>
        <row r="59">
          <cell r="E59" t="str">
            <v xml:space="preserve">   (Cash Flows 1995-2034)</v>
          </cell>
          <cell r="F59" t="str">
            <v xml:space="preserve">   (PV ofCash Flows 1998-2034  +  Cash Flow 1995*1.1 + Cash Flow 1996*1.0775+Cash Flow 1997)</v>
          </cell>
        </row>
        <row r="62">
          <cell r="E62">
            <v>10786.928208876914</v>
          </cell>
          <cell r="F62">
            <v>18596.543761270612</v>
          </cell>
          <cell r="G62">
            <v>10786.928208876914</v>
          </cell>
          <cell r="H62">
            <v>7941.0489531378107</v>
          </cell>
          <cell r="I62">
            <v>8095.769571249999</v>
          </cell>
          <cell r="J62">
            <v>8284.7441493200004</v>
          </cell>
          <cell r="K62">
            <v>8364.1676114614293</v>
          </cell>
          <cell r="L62">
            <v>8197.2957849698578</v>
          </cell>
          <cell r="M62">
            <v>8154.5454699589018</v>
          </cell>
          <cell r="N62">
            <v>7971.8830664819352</v>
          </cell>
          <cell r="O62">
            <v>5068.8280660330256</v>
          </cell>
          <cell r="P62">
            <v>-1424.4735461792561</v>
          </cell>
          <cell r="Q62">
            <v>836.81031129771361</v>
          </cell>
          <cell r="R62">
            <v>810.31092132743174</v>
          </cell>
          <cell r="S62">
            <v>1047.4654650927537</v>
          </cell>
          <cell r="T62">
            <v>6130.348064263766</v>
          </cell>
          <cell r="U62">
            <v>1.6663520664740021</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row>
        <row r="63">
          <cell r="AK63">
            <v>0</v>
          </cell>
          <cell r="AL63">
            <v>0</v>
          </cell>
          <cell r="AM63">
            <v>0</v>
          </cell>
          <cell r="AN63">
            <v>0</v>
          </cell>
          <cell r="AO63">
            <v>0</v>
          </cell>
          <cell r="AP63">
            <v>0</v>
          </cell>
          <cell r="AQ63">
            <v>0</v>
          </cell>
          <cell r="AR63">
            <v>0</v>
          </cell>
          <cell r="AS63">
            <v>0</v>
          </cell>
        </row>
        <row r="64">
          <cell r="E64">
            <v>0</v>
          </cell>
          <cell r="F64">
            <v>0</v>
          </cell>
          <cell r="G64">
            <v>0</v>
          </cell>
          <cell r="H64">
            <v>0</v>
          </cell>
          <cell r="I64">
            <v>0.69991999999999999</v>
          </cell>
          <cell r="J64">
            <v>0.84164000000000005</v>
          </cell>
          <cell r="K64">
            <v>1.2526200000000001</v>
          </cell>
          <cell r="L64">
            <v>1.1006499999999999</v>
          </cell>
          <cell r="M64">
            <v>1.3934199999999999</v>
          </cell>
          <cell r="N64">
            <v>1.48654</v>
          </cell>
          <cell r="O64">
            <v>1.5300199999999999</v>
          </cell>
          <cell r="P64">
            <v>1.8488599999999999</v>
          </cell>
          <cell r="Q64">
            <v>1.89306</v>
          </cell>
          <cell r="R64">
            <v>1.9876200000000002</v>
          </cell>
          <cell r="S64">
            <v>2.0575399999999999</v>
          </cell>
          <cell r="T64">
            <v>2.10283</v>
          </cell>
          <cell r="U64">
            <v>1.6</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row>
        <row r="65">
          <cell r="E65">
            <v>10786.928208876914</v>
          </cell>
          <cell r="F65">
            <v>18596.543761270612</v>
          </cell>
          <cell r="G65">
            <v>10786.928208876914</v>
          </cell>
          <cell r="H65">
            <v>7941.0489531378107</v>
          </cell>
          <cell r="I65">
            <v>8096.469491249999</v>
          </cell>
          <cell r="J65">
            <v>8285.5857893200009</v>
          </cell>
          <cell r="K65">
            <v>8365.4202314614286</v>
          </cell>
          <cell r="L65">
            <v>8198.3964349698581</v>
          </cell>
          <cell r="M65">
            <v>8155.9388899589021</v>
          </cell>
          <cell r="N65">
            <v>7973.3696064819351</v>
          </cell>
          <cell r="O65">
            <v>5070.3580860330258</v>
          </cell>
          <cell r="P65">
            <v>-1422.6246861792561</v>
          </cell>
          <cell r="Q65">
            <v>838.7033712977136</v>
          </cell>
          <cell r="R65">
            <v>812.29854132743174</v>
          </cell>
          <cell r="S65">
            <v>1049.5230050927537</v>
          </cell>
          <cell r="T65">
            <v>6132.4508942637658</v>
          </cell>
          <cell r="U65">
            <v>3.2663520664740022</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row>
        <row r="66">
          <cell r="E66" t="str">
            <v xml:space="preserve">   (Cash Flows 1995-2034)</v>
          </cell>
          <cell r="F66" t="str">
            <v xml:space="preserve">   (PV ofCash Flows 1998-2034  +  Cash Flow 1995*1.1 + Cash Flow 1996*1.0775+Cash Flow 1997)</v>
          </cell>
        </row>
        <row r="68">
          <cell r="F68">
            <v>-577</v>
          </cell>
          <cell r="G68">
            <v>-4336</v>
          </cell>
          <cell r="H68">
            <v>16432</v>
          </cell>
          <cell r="I68">
            <v>-189.512</v>
          </cell>
        </row>
        <row r="69">
          <cell r="E69">
            <v>1626</v>
          </cell>
          <cell r="F69">
            <v>2548.4220000000005</v>
          </cell>
          <cell r="G69">
            <v>20730.755000000001</v>
          </cell>
          <cell r="H69">
            <v>-535.48399999999992</v>
          </cell>
          <cell r="I69">
            <v>21541.164000000001</v>
          </cell>
          <cell r="J69">
            <v>75</v>
          </cell>
          <cell r="K69">
            <v>75</v>
          </cell>
          <cell r="L69">
            <v>75</v>
          </cell>
          <cell r="M69">
            <v>75</v>
          </cell>
          <cell r="N69">
            <v>75</v>
          </cell>
          <cell r="O69">
            <v>75</v>
          </cell>
          <cell r="P69">
            <v>75</v>
          </cell>
          <cell r="Q69">
            <v>75</v>
          </cell>
          <cell r="R69">
            <v>75</v>
          </cell>
          <cell r="S69">
            <v>-35</v>
          </cell>
          <cell r="T69">
            <v>-35</v>
          </cell>
          <cell r="U69">
            <v>-35</v>
          </cell>
          <cell r="V69">
            <v>-35</v>
          </cell>
          <cell r="W69">
            <v>-35</v>
          </cell>
          <cell r="X69">
            <v>-35</v>
          </cell>
        </row>
        <row r="70">
          <cell r="E70" t="str">
            <v xml:space="preserve">   (Cash Flows 1995-2034)</v>
          </cell>
          <cell r="F70" t="str">
            <v xml:space="preserve">   (PV ofCash Flows 1998-2034  +  Cash Flow 1995*1.1 + Cash Flow 1996*1.0775+Cash Flow 1997)</v>
          </cell>
        </row>
        <row r="71">
          <cell r="F71">
            <v>20567.965761270614</v>
          </cell>
          <cell r="G71">
            <v>27181.683208876915</v>
          </cell>
          <cell r="H71">
            <v>23837.564953137811</v>
          </cell>
          <cell r="I71">
            <v>29448.12149125</v>
          </cell>
          <cell r="J71">
            <v>8360.5857893200009</v>
          </cell>
          <cell r="K71">
            <v>8440.4202314614286</v>
          </cell>
          <cell r="L71">
            <v>8273.3964349698581</v>
          </cell>
          <cell r="M71">
            <v>8230.938889958903</v>
          </cell>
          <cell r="N71">
            <v>8048.3696064819351</v>
          </cell>
          <cell r="O71">
            <v>5145.3580860330258</v>
          </cell>
          <cell r="P71">
            <v>-1347.6246861792561</v>
          </cell>
          <cell r="Q71">
            <v>913.7033712977136</v>
          </cell>
          <cell r="R71">
            <v>887.29854132743174</v>
          </cell>
          <cell r="S71">
            <v>1014.5230050927537</v>
          </cell>
          <cell r="T71">
            <v>6097.4508942637658</v>
          </cell>
          <cell r="U71">
            <v>-31.733647933525997</v>
          </cell>
          <cell r="V71">
            <v>-35</v>
          </cell>
          <cell r="W71">
            <v>-35</v>
          </cell>
          <cell r="X71">
            <v>-35</v>
          </cell>
        </row>
        <row r="75">
          <cell r="F75">
            <v>5637.2371276205004</v>
          </cell>
          <cell r="G75">
            <v>22657.18574454655</v>
          </cell>
          <cell r="H75">
            <v>35223.03088257803</v>
          </cell>
          <cell r="I75">
            <v>50624.523547277626</v>
          </cell>
          <cell r="J75">
            <v>38013.790993363262</v>
          </cell>
          <cell r="K75">
            <v>30955.350641573488</v>
          </cell>
          <cell r="L75">
            <v>30954.644326226473</v>
          </cell>
          <cell r="M75">
            <v>30543.714538047017</v>
          </cell>
          <cell r="N75">
            <v>30477.1855927576</v>
          </cell>
          <cell r="O75">
            <v>30269.788004086749</v>
          </cell>
          <cell r="P75">
            <v>25124.609419457407</v>
          </cell>
          <cell r="Q75">
            <v>18818.186434753134</v>
          </cell>
          <cell r="R75">
            <v>15656.158187937619</v>
          </cell>
          <cell r="S75">
            <v>9712.0315811925866</v>
          </cell>
          <cell r="T75">
            <v>3822.362329095819</v>
          </cell>
          <cell r="U75">
            <v>12974.964015228676</v>
          </cell>
          <cell r="V75">
            <v>5750.9976550045403</v>
          </cell>
          <cell r="W75">
            <v>21189.460272614531</v>
          </cell>
          <cell r="X75">
            <v>7210.4607351281556</v>
          </cell>
          <cell r="Y75">
            <v>341.91917791908986</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row>
        <row r="76">
          <cell r="F76">
            <v>-20440.55</v>
          </cell>
          <cell r="G76">
            <v>-85697.396540000002</v>
          </cell>
          <cell r="H76">
            <v>-53495.878268378408</v>
          </cell>
          <cell r="I76">
            <v>-79521.688579999973</v>
          </cell>
          <cell r="J76">
            <v>31861.836189157802</v>
          </cell>
          <cell r="K76">
            <v>-2996.2032827060002</v>
          </cell>
          <cell r="L76">
            <v>-3070.8962398690005</v>
          </cell>
          <cell r="M76">
            <v>-81.447000000000003</v>
          </cell>
          <cell r="N76">
            <v>-88.998000000000005</v>
          </cell>
          <cell r="O76">
            <v>-96.903999999999996</v>
          </cell>
          <cell r="P76">
            <v>-105.181</v>
          </cell>
          <cell r="Q76">
            <v>-113.84099999999999</v>
          </cell>
          <cell r="R76">
            <v>-122.899</v>
          </cell>
          <cell r="S76">
            <v>-40.378999999999998</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row>
        <row r="77">
          <cell r="F77">
            <v>0</v>
          </cell>
          <cell r="G77">
            <v>-3.782</v>
          </cell>
          <cell r="H77">
            <v>17.475999999999999</v>
          </cell>
          <cell r="I77">
            <v>373.20909466666666</v>
          </cell>
          <cell r="J77">
            <v>478.58604206799993</v>
          </cell>
          <cell r="K77">
            <v>520.16365999999994</v>
          </cell>
          <cell r="L77">
            <v>688.00635999999975</v>
          </cell>
          <cell r="M77">
            <v>824.00602000000003</v>
          </cell>
          <cell r="N77">
            <v>1111.0991400000003</v>
          </cell>
          <cell r="O77">
            <v>1217.59935</v>
          </cell>
          <cell r="P77">
            <v>1383.2079000000006</v>
          </cell>
          <cell r="Q77">
            <v>1607.3024400000004</v>
          </cell>
          <cell r="R77">
            <v>1700.7676500000009</v>
          </cell>
          <cell r="S77">
            <v>1888.2093299999999</v>
          </cell>
          <cell r="T77">
            <v>1567.6316299999999</v>
          </cell>
          <cell r="U77">
            <v>1653.893</v>
          </cell>
          <cell r="V77">
            <v>1768.66274</v>
          </cell>
          <cell r="W77">
            <v>1814.7636299999995</v>
          </cell>
          <cell r="X77">
            <v>702.74919</v>
          </cell>
          <cell r="Y77">
            <v>0.46550000000000002</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F78">
            <v>-14803.312872379498</v>
          </cell>
          <cell r="G78">
            <v>-63043.992795453451</v>
          </cell>
          <cell r="H78">
            <v>-18255.371385800379</v>
          </cell>
          <cell r="I78">
            <v>-28523.955938055682</v>
          </cell>
          <cell r="J78">
            <v>70354.213224589068</v>
          </cell>
          <cell r="K78">
            <v>28479.311018867487</v>
          </cell>
          <cell r="L78">
            <v>28571.75444635747</v>
          </cell>
          <cell r="M78">
            <v>31286.273558047018</v>
          </cell>
          <cell r="N78">
            <v>31499.286732757602</v>
          </cell>
          <cell r="O78">
            <v>31390.483354086751</v>
          </cell>
          <cell r="P78">
            <v>26402.636319457408</v>
          </cell>
          <cell r="Q78">
            <v>20311.647874753133</v>
          </cell>
          <cell r="R78">
            <v>17234.026837937621</v>
          </cell>
          <cell r="S78">
            <v>11559.861911192585</v>
          </cell>
          <cell r="T78">
            <v>5389.9939590958184</v>
          </cell>
          <cell r="U78">
            <v>14628.857015228676</v>
          </cell>
          <cell r="V78">
            <v>7519.6603950045401</v>
          </cell>
          <cell r="W78">
            <v>23004.223902614533</v>
          </cell>
          <cell r="X78">
            <v>7913.2099251281561</v>
          </cell>
          <cell r="Y78">
            <v>342.38467791908988</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79">
          <cell r="F79" t="str">
            <v xml:space="preserve">   (PV ofCash Flows 1998-2034  +  Cash Flow 1995*1.1 + Cash Flow 1996*1.0775+Cash Flow 1997)</v>
          </cell>
        </row>
        <row r="81">
          <cell r="F81">
            <v>-669.75</v>
          </cell>
          <cell r="G81">
            <v>9549.6139999999996</v>
          </cell>
          <cell r="H81">
            <v>-6825.25</v>
          </cell>
          <cell r="I81">
            <v>2358.54</v>
          </cell>
        </row>
        <row r="82">
          <cell r="F82">
            <v>0</v>
          </cell>
          <cell r="G82">
            <v>23202.834999999999</v>
          </cell>
          <cell r="H82">
            <v>-16710.34</v>
          </cell>
          <cell r="I82">
            <v>-379.72300000000001</v>
          </cell>
          <cell r="J82">
            <v>-913.81</v>
          </cell>
        </row>
        <row r="83">
          <cell r="F83">
            <v>6492.3819999999996</v>
          </cell>
          <cell r="G83">
            <v>-731.94200000000001</v>
          </cell>
          <cell r="H83">
            <v>-1047.605</v>
          </cell>
          <cell r="I83">
            <v>0</v>
          </cell>
          <cell r="J83">
            <v>-4712.8392999999996</v>
          </cell>
        </row>
        <row r="84">
          <cell r="H84">
            <v>38248.911</v>
          </cell>
          <cell r="I84">
            <v>-11677.17</v>
          </cell>
          <cell r="J84">
            <v>-2203.5619999999999</v>
          </cell>
          <cell r="K84">
            <v>-740.44600000000003</v>
          </cell>
        </row>
        <row r="86">
          <cell r="F86">
            <v>-8980.6808723794984</v>
          </cell>
          <cell r="G86">
            <v>-31023.485795453449</v>
          </cell>
          <cell r="H86">
            <v>-42838.566385800383</v>
          </cell>
          <cell r="I86">
            <v>-26545.138938055683</v>
          </cell>
          <cell r="J86">
            <v>64727.563924589071</v>
          </cell>
          <cell r="K86">
            <v>28479.311018867487</v>
          </cell>
          <cell r="L86">
            <v>28571.75444635747</v>
          </cell>
          <cell r="M86">
            <v>31286.273558047018</v>
          </cell>
          <cell r="N86">
            <v>31499.286732757602</v>
          </cell>
          <cell r="O86">
            <v>31390.483354086751</v>
          </cell>
          <cell r="P86">
            <v>26402.636319457408</v>
          </cell>
          <cell r="Q86">
            <v>20311.647874753133</v>
          </cell>
          <cell r="R86">
            <v>17234.026837937621</v>
          </cell>
          <cell r="S86">
            <v>11559.861911192585</v>
          </cell>
          <cell r="T86">
            <v>5389.9939590958184</v>
          </cell>
          <cell r="U86">
            <v>14628.857015228676</v>
          </cell>
          <cell r="V86">
            <v>7519.6603950045401</v>
          </cell>
          <cell r="W86">
            <v>23004.223902614533</v>
          </cell>
          <cell r="X86">
            <v>7913.2099251281561</v>
          </cell>
        </row>
        <row r="88">
          <cell r="E88" t="str">
            <v xml:space="preserve">   (Cash Flows 1995-2034)</v>
          </cell>
        </row>
        <row r="90">
          <cell r="AK90" t="str">
            <v>EPZ, EPON I, ETSA I &amp; II Only</v>
          </cell>
        </row>
        <row r="91">
          <cell r="E91">
            <v>22447.771000000001</v>
          </cell>
          <cell r="F91">
            <v>9304.7060000000001</v>
          </cell>
          <cell r="G91">
            <v>2164.8530000000001</v>
          </cell>
          <cell r="H91">
            <v>52211.44</v>
          </cell>
          <cell r="I91">
            <v>10055.598</v>
          </cell>
          <cell r="J91">
            <v>8749.1200000000008</v>
          </cell>
          <cell r="K91">
            <v>14705.917999999998</v>
          </cell>
          <cell r="L91">
            <v>19023.441999999999</v>
          </cell>
          <cell r="M91">
            <v>30757.845999999998</v>
          </cell>
          <cell r="N91">
            <v>37102.962</v>
          </cell>
          <cell r="O91">
            <v>28460.743999999999</v>
          </cell>
          <cell r="P91">
            <v>21994.004000000001</v>
          </cell>
          <cell r="Q91">
            <v>36958.824000000001</v>
          </cell>
          <cell r="R91">
            <v>33162.35</v>
          </cell>
          <cell r="S91">
            <v>52913.834000000003</v>
          </cell>
          <cell r="T91">
            <v>33927.004000000001</v>
          </cell>
          <cell r="U91">
            <v>40012.678</v>
          </cell>
          <cell r="V91">
            <v>58101.547999999995</v>
          </cell>
          <cell r="W91">
            <v>58858.724000000002</v>
          </cell>
          <cell r="X91">
            <v>44936.233999999997</v>
          </cell>
          <cell r="Y91">
            <v>61763.843999999997</v>
          </cell>
          <cell r="Z91">
            <v>72658.911999999997</v>
          </cell>
          <cell r="AA91">
            <v>141404.65700000001</v>
          </cell>
          <cell r="AB91">
            <v>25764.374</v>
          </cell>
          <cell r="AC91">
            <v>53256.124000000003</v>
          </cell>
          <cell r="AD91">
            <v>35568.601999999992</v>
          </cell>
          <cell r="AE91">
            <v>93732.126000000004</v>
          </cell>
          <cell r="AF91">
            <v>90317.373999999982</v>
          </cell>
          <cell r="AG91">
            <v>116192.87500000001</v>
          </cell>
          <cell r="AH91">
            <v>118937.79499999998</v>
          </cell>
          <cell r="AI91">
            <v>119681.52600000001</v>
          </cell>
          <cell r="AJ91">
            <v>116611.95700000002</v>
          </cell>
          <cell r="AK91">
            <v>72254.804000000004</v>
          </cell>
          <cell r="AL91">
            <v>108926.62999999999</v>
          </cell>
          <cell r="AM91">
            <v>101536.76999999996</v>
          </cell>
          <cell r="AN91">
            <v>97492.078000000009</v>
          </cell>
          <cell r="AO91">
            <v>43787.826000000001</v>
          </cell>
          <cell r="AP91">
            <v>31828.129999999997</v>
          </cell>
          <cell r="AQ91">
            <v>32746.008000000002</v>
          </cell>
          <cell r="AR91">
            <v>30493.823999999997</v>
          </cell>
          <cell r="AS91">
            <v>3987.6059999999998</v>
          </cell>
          <cell r="AT91">
            <v>0</v>
          </cell>
          <cell r="AU91">
            <v>0</v>
          </cell>
          <cell r="AV91">
            <v>0</v>
          </cell>
          <cell r="AW91">
            <v>0</v>
          </cell>
          <cell r="AX91">
            <v>0</v>
          </cell>
        </row>
        <row r="92">
          <cell r="E92">
            <v>13738.462</v>
          </cell>
          <cell r="F92">
            <v>35207.675999999999</v>
          </cell>
          <cell r="G92">
            <v>22447.771000000001</v>
          </cell>
          <cell r="H92">
            <v>42050.888000000006</v>
          </cell>
          <cell r="I92">
            <v>255231.77300000002</v>
          </cell>
          <cell r="J92">
            <v>283565.03199999989</v>
          </cell>
          <cell r="K92">
            <v>270651.212</v>
          </cell>
          <cell r="L92">
            <v>222067.253</v>
          </cell>
          <cell r="M92">
            <v>76308.546000000002</v>
          </cell>
          <cell r="N92">
            <v>-15227.335000000003</v>
          </cell>
          <cell r="O92">
            <v>-17781.333000000002</v>
          </cell>
          <cell r="P92">
            <v>-11074.494999999999</v>
          </cell>
          <cell r="Q92">
            <v>-16335.993000000002</v>
          </cell>
          <cell r="R92">
            <v>-20510.113999999998</v>
          </cell>
          <cell r="S92">
            <v>-33991.997999999992</v>
          </cell>
          <cell r="T92">
            <v>-30371.434000000001</v>
          </cell>
          <cell r="U92">
            <v>-41406.077000000012</v>
          </cell>
          <cell r="V92">
            <v>-40028.977999999996</v>
          </cell>
          <cell r="W92">
            <v>-47748.182000000001</v>
          </cell>
          <cell r="X92">
            <v>-48722.715999999986</v>
          </cell>
          <cell r="Y92">
            <v>-47868.614999999991</v>
          </cell>
          <cell r="Z92">
            <v>-45127.189000000006</v>
          </cell>
          <cell r="AA92">
            <v>-42452.290999999983</v>
          </cell>
          <cell r="AB92">
            <v>-44320.458999999988</v>
          </cell>
          <cell r="AC92">
            <v>-50855.121999999988</v>
          </cell>
          <cell r="AD92">
            <v>-85446.11</v>
          </cell>
          <cell r="AE92">
            <v>-78044.357000000033</v>
          </cell>
          <cell r="AF92">
            <v>-101732.92600000001</v>
          </cell>
          <cell r="AG92">
            <v>-109232.09100000001</v>
          </cell>
          <cell r="AH92">
            <v>-125413.599</v>
          </cell>
          <cell r="AI92">
            <v>-127304.77299999999</v>
          </cell>
          <cell r="AJ92">
            <v>-130357.26699999999</v>
          </cell>
          <cell r="AK92">
            <v>-74086.702999999994</v>
          </cell>
          <cell r="AL92">
            <v>-76486.881999999983</v>
          </cell>
          <cell r="AM92">
            <v>-77732.963000000018</v>
          </cell>
          <cell r="AN92">
            <v>-79200.709999999992</v>
          </cell>
          <cell r="AO92">
            <v>-66267.861000000004</v>
          </cell>
          <cell r="AP92">
            <v>-66594.678000000014</v>
          </cell>
          <cell r="AQ92">
            <v>-57601.827999999994</v>
          </cell>
          <cell r="AR92">
            <v>-15565.633999999998</v>
          </cell>
          <cell r="AS92">
            <v>-22995.706000000002</v>
          </cell>
          <cell r="AT92">
            <v>-10205.26</v>
          </cell>
          <cell r="AU92">
            <v>19941.160000000003</v>
          </cell>
          <cell r="AV92">
            <v>25003.588</v>
          </cell>
          <cell r="AW92">
            <v>29775.151999999998</v>
          </cell>
          <cell r="AX92">
            <v>35141.756000000001</v>
          </cell>
        </row>
        <row r="93">
          <cell r="F93">
            <v>0</v>
          </cell>
          <cell r="G93">
            <v>0</v>
          </cell>
          <cell r="H93">
            <v>-349386.91</v>
          </cell>
          <cell r="I93">
            <v>-463554.7429999999</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-342148.12699999998</v>
          </cell>
          <cell r="AP93">
            <v>0</v>
          </cell>
          <cell r="AQ93">
            <v>0</v>
          </cell>
          <cell r="AR93">
            <v>0</v>
          </cell>
          <cell r="AS93">
            <v>-121406.61599999998</v>
          </cell>
        </row>
        <row r="94">
          <cell r="F94">
            <v>-578.8198000000001</v>
          </cell>
          <cell r="G94">
            <v>0</v>
          </cell>
          <cell r="H94">
            <v>0</v>
          </cell>
          <cell r="I94">
            <v>-177.5</v>
          </cell>
          <cell r="J94">
            <v>-710</v>
          </cell>
          <cell r="K94">
            <v>-710</v>
          </cell>
          <cell r="L94">
            <v>-710</v>
          </cell>
          <cell r="M94">
            <v>-710</v>
          </cell>
          <cell r="N94">
            <v>-710</v>
          </cell>
          <cell r="O94">
            <v>-710</v>
          </cell>
          <cell r="P94">
            <v>-710</v>
          </cell>
          <cell r="Q94">
            <v>-710</v>
          </cell>
          <cell r="R94">
            <v>-710</v>
          </cell>
          <cell r="S94">
            <v>-710</v>
          </cell>
          <cell r="T94">
            <v>-710</v>
          </cell>
          <cell r="U94">
            <v>-710</v>
          </cell>
          <cell r="V94">
            <v>-710</v>
          </cell>
          <cell r="W94">
            <v>-710</v>
          </cell>
          <cell r="X94">
            <v>-630</v>
          </cell>
          <cell r="Y94">
            <v>-630</v>
          </cell>
          <cell r="Z94">
            <v>-630</v>
          </cell>
          <cell r="AA94">
            <v>-630</v>
          </cell>
          <cell r="AB94">
            <v>-630</v>
          </cell>
          <cell r="AC94">
            <v>0</v>
          </cell>
          <cell r="AD94">
            <v>0</v>
          </cell>
          <cell r="AE94">
            <v>0</v>
          </cell>
          <cell r="AF94">
            <v>0</v>
          </cell>
          <cell r="AG94">
            <v>0</v>
          </cell>
          <cell r="AH94">
            <v>0</v>
          </cell>
          <cell r="AI94">
            <v>0</v>
          </cell>
          <cell r="AJ94">
            <v>0</v>
          </cell>
        </row>
        <row r="95">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row>
        <row r="96">
          <cell r="E96">
            <v>36186.233</v>
          </cell>
          <cell r="F96">
            <v>43933.5622</v>
          </cell>
          <cell r="G96">
            <v>24612.624</v>
          </cell>
          <cell r="H96">
            <v>-255124.58199999997</v>
          </cell>
          <cell r="I96">
            <v>-198444.87199999986</v>
          </cell>
          <cell r="J96">
            <v>291604.15199999989</v>
          </cell>
          <cell r="K96">
            <v>284647.13</v>
          </cell>
          <cell r="L96">
            <v>240380.69500000001</v>
          </cell>
          <cell r="M96">
            <v>106356.39199999999</v>
          </cell>
          <cell r="N96">
            <v>21165.626999999997</v>
          </cell>
          <cell r="O96">
            <v>9969.4109999999964</v>
          </cell>
          <cell r="P96">
            <v>10209.509000000002</v>
          </cell>
          <cell r="Q96">
            <v>19912.830999999998</v>
          </cell>
          <cell r="R96">
            <v>11942.236000000001</v>
          </cell>
          <cell r="S96">
            <v>18211.83600000001</v>
          </cell>
          <cell r="T96">
            <v>2845.5699999999997</v>
          </cell>
          <cell r="U96">
            <v>-2103.3990000000122</v>
          </cell>
          <cell r="V96">
            <v>17362.57</v>
          </cell>
          <cell r="W96">
            <v>10400.542000000001</v>
          </cell>
          <cell r="X96">
            <v>-4416.4819999999891</v>
          </cell>
          <cell r="Y96">
            <v>13265.229000000007</v>
          </cell>
          <cell r="Z96">
            <v>26901.722999999991</v>
          </cell>
          <cell r="AA96">
            <v>98322.366000000024</v>
          </cell>
          <cell r="AB96">
            <v>-19186.084999999988</v>
          </cell>
          <cell r="AC96">
            <v>2401.002000000015</v>
          </cell>
          <cell r="AD96">
            <v>-49877.508000000009</v>
          </cell>
          <cell r="AE96">
            <v>15687.768999999971</v>
          </cell>
          <cell r="AF96">
            <v>-11415.552000000025</v>
          </cell>
          <cell r="AG96">
            <v>6960.7839999999997</v>
          </cell>
          <cell r="AH96">
            <v>-6475.8040000000183</v>
          </cell>
          <cell r="AI96">
            <v>-7623.2469999999739</v>
          </cell>
          <cell r="AJ96">
            <v>-13745.309999999969</v>
          </cell>
          <cell r="AK96">
            <v>-1831.8989999999903</v>
          </cell>
          <cell r="AL96">
            <v>32439.748000000007</v>
          </cell>
          <cell r="AM96">
            <v>23803.806999999942</v>
          </cell>
          <cell r="AN96">
            <v>18291.368000000017</v>
          </cell>
          <cell r="AO96">
            <v>-364628.16200000001</v>
          </cell>
          <cell r="AP96">
            <v>-34766.548000000017</v>
          </cell>
          <cell r="AQ96">
            <v>-24855.819999999992</v>
          </cell>
          <cell r="AR96">
            <v>14928.189999999999</v>
          </cell>
          <cell r="AS96">
            <v>-140414.71599999999</v>
          </cell>
          <cell r="AT96">
            <v>-10205.26</v>
          </cell>
          <cell r="AU96">
            <v>19941.160000000003</v>
          </cell>
          <cell r="AV96">
            <v>25003.588</v>
          </cell>
          <cell r="AW96">
            <v>29775.151999999998</v>
          </cell>
          <cell r="AX96">
            <v>35141.756000000001</v>
          </cell>
        </row>
        <row r="97">
          <cell r="F97" t="str">
            <v xml:space="preserve">   (NPV or PV ofCash Flows 1998-2034  +  Cash Flow 1995*1.1 + Cash Flow 1996*1.0775+Cash Flow 1997)</v>
          </cell>
        </row>
        <row r="100">
          <cell r="E100">
            <v>-1677.374</v>
          </cell>
          <cell r="F100">
            <v>9624.7999999999993</v>
          </cell>
          <cell r="G100">
            <v>3161</v>
          </cell>
          <cell r="H100">
            <v>-1916</v>
          </cell>
          <cell r="I100">
            <v>-1677.374</v>
          </cell>
          <cell r="J100">
            <v>-1480</v>
          </cell>
          <cell r="K100">
            <v>-1558</v>
          </cell>
          <cell r="L100">
            <v>-1764</v>
          </cell>
          <cell r="M100">
            <v>-1924</v>
          </cell>
          <cell r="N100">
            <v>-2098</v>
          </cell>
          <cell r="O100">
            <v>-2285</v>
          </cell>
          <cell r="P100">
            <v>-2484</v>
          </cell>
          <cell r="Q100">
            <v>-2705</v>
          </cell>
          <cell r="R100">
            <v>-2940</v>
          </cell>
          <cell r="S100">
            <v>-3194</v>
          </cell>
          <cell r="T100">
            <v>-3467</v>
          </cell>
          <cell r="U100">
            <v>-3804</v>
          </cell>
          <cell r="V100">
            <v>-3291</v>
          </cell>
          <cell r="W100">
            <v>-395</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row>
        <row r="101">
          <cell r="E101">
            <v>2633.5332500000004</v>
          </cell>
          <cell r="F101">
            <v>1151</v>
          </cell>
          <cell r="G101">
            <v>642</v>
          </cell>
          <cell r="H101">
            <v>1427.35</v>
          </cell>
          <cell r="I101">
            <v>2633.5332500000004</v>
          </cell>
          <cell r="J101">
            <v>1078</v>
          </cell>
          <cell r="K101">
            <v>1196</v>
          </cell>
          <cell r="L101">
            <v>1352</v>
          </cell>
          <cell r="M101">
            <v>1483</v>
          </cell>
          <cell r="N101">
            <v>1625</v>
          </cell>
          <cell r="O101">
            <v>1777</v>
          </cell>
          <cell r="P101">
            <v>1940</v>
          </cell>
          <cell r="Q101">
            <v>2126</v>
          </cell>
          <cell r="R101">
            <v>2324</v>
          </cell>
          <cell r="S101">
            <v>2538</v>
          </cell>
          <cell r="T101">
            <v>2768</v>
          </cell>
          <cell r="U101">
            <v>3097</v>
          </cell>
          <cell r="V101">
            <v>3334</v>
          </cell>
          <cell r="W101">
            <v>5268</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row>
        <row r="102">
          <cell r="E102">
            <v>956.15925000000038</v>
          </cell>
          <cell r="F102">
            <v>10775.8</v>
          </cell>
          <cell r="G102">
            <v>3803</v>
          </cell>
          <cell r="H102">
            <v>-488.65000000000009</v>
          </cell>
          <cell r="I102">
            <v>956.15925000000038</v>
          </cell>
          <cell r="J102">
            <v>-402</v>
          </cell>
          <cell r="K102">
            <v>-362</v>
          </cell>
          <cell r="L102">
            <v>-412</v>
          </cell>
          <cell r="M102">
            <v>-441</v>
          </cell>
          <cell r="N102">
            <v>-473</v>
          </cell>
          <cell r="O102">
            <v>-508</v>
          </cell>
          <cell r="P102">
            <v>-544</v>
          </cell>
          <cell r="Q102">
            <v>-579</v>
          </cell>
          <cell r="R102">
            <v>-616</v>
          </cell>
          <cell r="S102">
            <v>-656</v>
          </cell>
          <cell r="T102">
            <v>-699</v>
          </cell>
          <cell r="U102">
            <v>-707</v>
          </cell>
          <cell r="V102">
            <v>43</v>
          </cell>
          <cell r="W102">
            <v>4873</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row>
        <row r="103">
          <cell r="F103" t="str">
            <v xml:space="preserve">   (PV ofCash Flows 1998-2034  +  Cash Flow 1995*1.1 + Cash Flow 1996*1.0775+Cash Flow 1997)</v>
          </cell>
        </row>
        <row r="105">
          <cell r="F105">
            <v>0</v>
          </cell>
          <cell r="G105">
            <v>0</v>
          </cell>
          <cell r="H105">
            <v>-6619.1164786880254</v>
          </cell>
          <cell r="I105">
            <v>1098.0247724192</v>
          </cell>
          <cell r="J105">
            <v>1105.9650618912001</v>
          </cell>
          <cell r="K105">
            <v>1209.9802368800001</v>
          </cell>
          <cell r="L105">
            <v>959.52805369919997</v>
          </cell>
          <cell r="M105">
            <v>11147.46405141248</v>
          </cell>
          <cell r="N105">
            <v>180.28351279999998</v>
          </cell>
          <cell r="O105">
            <v>213.79332416</v>
          </cell>
          <cell r="P105">
            <v>203.86044848</v>
          </cell>
          <cell r="Q105">
            <v>202.58700288</v>
          </cell>
          <cell r="R105">
            <v>0</v>
          </cell>
        </row>
        <row r="111">
          <cell r="G111" t="str">
            <v xml:space="preserve">  ( G&amp;A factor now imbedded in the Discount Rate)</v>
          </cell>
        </row>
      </sheetData>
      <sheetData sheetId="6" refreshError="1">
        <row r="50">
          <cell r="B50">
            <v>1998</v>
          </cell>
          <cell r="C50">
            <v>1999</v>
          </cell>
          <cell r="D50">
            <v>2000</v>
          </cell>
          <cell r="E50">
            <v>2001</v>
          </cell>
          <cell r="F50">
            <v>2002</v>
          </cell>
          <cell r="G50">
            <v>2003</v>
          </cell>
          <cell r="H50">
            <v>2004</v>
          </cell>
          <cell r="I50">
            <v>2005</v>
          </cell>
          <cell r="J50">
            <v>2006</v>
          </cell>
          <cell r="K50">
            <v>2007</v>
          </cell>
          <cell r="L50">
            <v>2008</v>
          </cell>
        </row>
        <row r="51">
          <cell r="A51" t="str">
            <v>AFTER TAX NET INCOME</v>
          </cell>
        </row>
        <row r="52">
          <cell r="A52" t="str">
            <v xml:space="preserve">  Affordable Housing:</v>
          </cell>
          <cell r="B52">
            <v>42.764492641645198</v>
          </cell>
          <cell r="C52">
            <v>67.557630397939562</v>
          </cell>
          <cell r="D52">
            <v>53.832719986923799</v>
          </cell>
          <cell r="E52">
            <v>60.107081594865875</v>
          </cell>
          <cell r="F52">
            <v>64.594191026613743</v>
          </cell>
          <cell r="G52">
            <v>64.47290097999992</v>
          </cell>
          <cell r="H52">
            <v>67.046195664131005</v>
          </cell>
          <cell r="I52">
            <v>36.53770645698004</v>
          </cell>
          <cell r="J52">
            <v>51.668428416158889</v>
          </cell>
          <cell r="K52">
            <v>71.288155316656798</v>
          </cell>
          <cell r="L52">
            <v>73.482908650735965</v>
          </cell>
        </row>
        <row r="53">
          <cell r="A53" t="str">
            <v xml:space="preserve">  Leveraged Leases:</v>
          </cell>
          <cell r="B53">
            <v>113.38794710016002</v>
          </cell>
          <cell r="C53">
            <v>130.99074527990004</v>
          </cell>
          <cell r="D53">
            <v>138.4851965009139</v>
          </cell>
          <cell r="E53">
            <v>89.411004649749643</v>
          </cell>
          <cell r="F53">
            <v>77.359580163129635</v>
          </cell>
          <cell r="G53">
            <v>90.809043568609638</v>
          </cell>
          <cell r="H53">
            <v>93.259014711809641</v>
          </cell>
          <cell r="I53">
            <v>106.57761484352963</v>
          </cell>
          <cell r="J53">
            <v>119.69733110784964</v>
          </cell>
          <cell r="K53">
            <v>131.16479139454967</v>
          </cell>
          <cell r="L53">
            <v>141.57472415734964</v>
          </cell>
        </row>
        <row r="54">
          <cell r="A54" t="str">
            <v xml:space="preserve">  Energy Partnerships:</v>
          </cell>
          <cell r="B54">
            <v>1.4252742255550002</v>
          </cell>
          <cell r="C54">
            <v>6.1323630000000011E-2</v>
          </cell>
          <cell r="D54">
            <v>0.13094708000000002</v>
          </cell>
          <cell r="E54">
            <v>0.22338332000000002</v>
          </cell>
          <cell r="F54">
            <v>0.30100606000000008</v>
          </cell>
          <cell r="G54">
            <v>0.38514674000000004</v>
          </cell>
          <cell r="H54">
            <v>0.47521282000000009</v>
          </cell>
          <cell r="I54">
            <v>0.57179684000000008</v>
          </cell>
          <cell r="J54">
            <v>0.68200928000000005</v>
          </cell>
          <cell r="K54">
            <v>0.79933220000000005</v>
          </cell>
          <cell r="L54">
            <v>0.92613576000000009</v>
          </cell>
        </row>
        <row r="55">
          <cell r="A55" t="str">
            <v xml:space="preserve">  Vendor Financing:</v>
          </cell>
          <cell r="B55">
            <v>0</v>
          </cell>
          <cell r="C55">
            <v>2.7375440849999988</v>
          </cell>
          <cell r="D55">
            <v>9.3271164275000018</v>
          </cell>
          <cell r="E55">
            <v>9.8871527003030657</v>
          </cell>
          <cell r="F55">
            <v>10.581881463450703</v>
          </cell>
          <cell r="G55">
            <v>11.12039845135005</v>
          </cell>
          <cell r="H55">
            <v>10.814424367737788</v>
          </cell>
          <cell r="I55">
            <v>10.048896858989798</v>
          </cell>
          <cell r="J55">
            <v>10.183575318699324</v>
          </cell>
          <cell r="K55">
            <v>11.074012156020105</v>
          </cell>
          <cell r="L55">
            <v>11.502691204108075</v>
          </cell>
        </row>
        <row r="56">
          <cell r="A56" t="str">
            <v xml:space="preserve">  Infrastructure Investments:</v>
          </cell>
          <cell r="B56">
            <v>-0.59263659654609169</v>
          </cell>
          <cell r="C56">
            <v>1.1758408068451749</v>
          </cell>
          <cell r="D56">
            <v>41.343247391504647</v>
          </cell>
          <cell r="E56">
            <v>87.94859542061819</v>
          </cell>
          <cell r="F56">
            <v>121.64400595576325</v>
          </cell>
          <cell r="G56">
            <v>131.56369430980675</v>
          </cell>
          <cell r="H56">
            <v>151.84021391875316</v>
          </cell>
          <cell r="I56">
            <v>173.57890881199913</v>
          </cell>
          <cell r="J56">
            <v>61.193792837206402</v>
          </cell>
          <cell r="K56">
            <v>-98.334741743999984</v>
          </cell>
          <cell r="L56">
            <v>-175.48571116900001</v>
          </cell>
        </row>
        <row r="57">
          <cell r="A57" t="str">
            <v xml:space="preserve">  Other Income / Adjustments</v>
          </cell>
          <cell r="B57">
            <v>0</v>
          </cell>
          <cell r="C57">
            <v>0.623</v>
          </cell>
          <cell r="D57">
            <v>0</v>
          </cell>
          <cell r="E57">
            <v>0</v>
          </cell>
          <cell r="F57">
            <v>0</v>
          </cell>
          <cell r="G57">
            <v>0</v>
          </cell>
          <cell r="H57">
            <v>0</v>
          </cell>
          <cell r="I57">
            <v>0</v>
          </cell>
          <cell r="J57">
            <v>0</v>
          </cell>
          <cell r="K57">
            <v>0</v>
          </cell>
          <cell r="L57">
            <v>0</v>
          </cell>
        </row>
        <row r="58">
          <cell r="A58" t="str">
            <v xml:space="preserve">   TOTAL A/T INCOME</v>
          </cell>
          <cell r="B58">
            <v>156.98507737081411</v>
          </cell>
          <cell r="C58">
            <v>203.14608419968476</v>
          </cell>
          <cell r="D58">
            <v>243.11922738684234</v>
          </cell>
          <cell r="E58">
            <v>247.57721768553677</v>
          </cell>
          <cell r="F58">
            <v>274.48066466895733</v>
          </cell>
          <cell r="G58">
            <v>298.35118404976635</v>
          </cell>
          <cell r="H58">
            <v>323.43506148243159</v>
          </cell>
          <cell r="I58">
            <v>327.3149238114986</v>
          </cell>
          <cell r="J58">
            <v>243.42513695991425</v>
          </cell>
          <cell r="K58">
            <v>115.99154932322659</v>
          </cell>
          <cell r="L58">
            <v>52.000748603193642</v>
          </cell>
        </row>
        <row r="60">
          <cell r="A60" t="str">
            <v>Interest Income (After Tax)</v>
          </cell>
          <cell r="B60">
            <v>1.3525853079992871</v>
          </cell>
          <cell r="C60">
            <v>0.59937489489298301</v>
          </cell>
          <cell r="D60">
            <v>0.17512777361468546</v>
          </cell>
          <cell r="E60">
            <v>0.41499999999999998</v>
          </cell>
          <cell r="F60">
            <v>0.41499999999999998</v>
          </cell>
          <cell r="G60">
            <v>0.41499999999999998</v>
          </cell>
          <cell r="H60">
            <v>0.41499999999999998</v>
          </cell>
          <cell r="I60">
            <v>0.12837995962844972</v>
          </cell>
          <cell r="J60">
            <v>-3.6126982626501991E-2</v>
          </cell>
          <cell r="K60">
            <v>-0.15545721347860636</v>
          </cell>
          <cell r="L60">
            <v>-6.9763080057593976E-2</v>
          </cell>
        </row>
        <row r="61">
          <cell r="A61" t="str">
            <v>Interest Expense (After tax)</v>
          </cell>
          <cell r="B61">
            <v>-24.784714600920001</v>
          </cell>
          <cell r="C61">
            <v>-24.786555337171848</v>
          </cell>
          <cell r="D61">
            <v>-48.6785</v>
          </cell>
          <cell r="E61">
            <v>-41.607479077276253</v>
          </cell>
          <cell r="F61">
            <v>-37.109735732514253</v>
          </cell>
          <cell r="G61">
            <v>-31.025303784051751</v>
          </cell>
          <cell r="H61">
            <v>-20.404861496766348</v>
          </cell>
          <cell r="I61">
            <v>-10.806123099972462</v>
          </cell>
          <cell r="J61">
            <v>-6.4408069698500094</v>
          </cell>
          <cell r="K61">
            <v>-3.2385840861132711</v>
          </cell>
          <cell r="L61">
            <v>-0.67250084624134043</v>
          </cell>
        </row>
        <row r="62">
          <cell r="A62" t="str">
            <v>Reserve Maintenance</v>
          </cell>
          <cell r="B62">
            <v>-3.0587679521396485</v>
          </cell>
          <cell r="C62">
            <v>-8.8491058928658894</v>
          </cell>
          <cell r="D62">
            <v>-7.0090000000000003</v>
          </cell>
          <cell r="E62">
            <v>-4.1404712306562104</v>
          </cell>
          <cell r="F62">
            <v>-3.5842756829752678</v>
          </cell>
          <cell r="G62">
            <v>-2.8828645985424237</v>
          </cell>
          <cell r="H62">
            <v>-2.5668429730158513</v>
          </cell>
          <cell r="I62">
            <v>-2.6028372153245241</v>
          </cell>
          <cell r="J62">
            <v>-2.9128308914613998</v>
          </cell>
          <cell r="K62">
            <v>-3.7929842257346</v>
          </cell>
          <cell r="L62">
            <v>-3.792495261726601</v>
          </cell>
        </row>
        <row r="64">
          <cell r="A64" t="str">
            <v xml:space="preserve"> EFC Operating Expenses (A/T)</v>
          </cell>
          <cell r="B64">
            <v>-0.30144730950000004</v>
          </cell>
          <cell r="C64">
            <v>-0.76791600000000004</v>
          </cell>
          <cell r="D64">
            <v>-0.80631180000000002</v>
          </cell>
          <cell r="E64">
            <v>-0.84662739000000009</v>
          </cell>
          <cell r="F64">
            <v>-0.88895875950000014</v>
          </cell>
          <cell r="G64">
            <v>-0.93340669747500027</v>
          </cell>
          <cell r="H64">
            <v>-0.98007703234875032</v>
          </cell>
          <cell r="I64">
            <v>-1.029080883966188</v>
          </cell>
          <cell r="J64">
            <v>-1.0805349281644974</v>
          </cell>
          <cell r="K64">
            <v>-1.1345616745727223</v>
          </cell>
          <cell r="L64">
            <v>-1.1912897583013584</v>
          </cell>
        </row>
        <row r="66">
          <cell r="A66" t="str">
            <v>Net Income After Tax</v>
          </cell>
          <cell r="B66">
            <v>130.19273281625374</v>
          </cell>
          <cell r="C66">
            <v>169.34188186454</v>
          </cell>
          <cell r="D66">
            <v>186.80054336045703</v>
          </cell>
          <cell r="E66">
            <v>201.39763998760429</v>
          </cell>
          <cell r="F66">
            <v>233.31269449396783</v>
          </cell>
          <cell r="G66">
            <v>263.9246089696972</v>
          </cell>
          <cell r="H66">
            <v>299.89827998030069</v>
          </cell>
          <cell r="I66">
            <v>313.00526257186385</v>
          </cell>
          <cell r="J66">
            <v>232.95483718781185</v>
          </cell>
          <cell r="K66">
            <v>107.66996212332738</v>
          </cell>
          <cell r="L66">
            <v>46.274699656866751</v>
          </cell>
        </row>
        <row r="133">
          <cell r="B133">
            <v>1998</v>
          </cell>
          <cell r="C133">
            <v>1999</v>
          </cell>
          <cell r="D133">
            <v>2000</v>
          </cell>
          <cell r="E133">
            <v>2001</v>
          </cell>
          <cell r="F133">
            <v>2002</v>
          </cell>
          <cell r="G133">
            <v>2003</v>
          </cell>
          <cell r="H133">
            <v>2004</v>
          </cell>
          <cell r="I133">
            <v>2005</v>
          </cell>
          <cell r="J133">
            <v>2006</v>
          </cell>
          <cell r="K133">
            <v>2007</v>
          </cell>
          <cell r="L133">
            <v>2008</v>
          </cell>
        </row>
        <row r="136">
          <cell r="A136" t="str">
            <v>Beginning Cash Balance</v>
          </cell>
          <cell r="B136">
            <v>79.998999999999995</v>
          </cell>
          <cell r="C136">
            <v>19.439298448716244</v>
          </cell>
          <cell r="D136">
            <v>27.93632651354531</v>
          </cell>
          <cell r="E136">
            <v>3.3542365135450893</v>
          </cell>
          <cell r="F136">
            <v>30.70950843626887</v>
          </cell>
          <cell r="G136">
            <v>60.800027881030893</v>
          </cell>
          <cell r="H136">
            <v>93.899813539493408</v>
          </cell>
          <cell r="I136">
            <v>93.89975582677873</v>
          </cell>
          <cell r="J136">
            <v>98.29299422357262</v>
          </cell>
          <cell r="K136">
            <v>87.459310353695116</v>
          </cell>
          <cell r="L136">
            <v>90.661533237431826</v>
          </cell>
        </row>
        <row r="138">
          <cell r="A138" t="str">
            <v>Cash Flow:</v>
          </cell>
        </row>
        <row r="139">
          <cell r="A139" t="str">
            <v xml:space="preserve">   Provided by Operations</v>
          </cell>
          <cell r="B139">
            <v>354.77617682172831</v>
          </cell>
          <cell r="C139">
            <v>218.52217319067248</v>
          </cell>
          <cell r="D139">
            <v>533.72060480786251</v>
          </cell>
          <cell r="E139">
            <v>532.0019045838493</v>
          </cell>
          <cell r="F139">
            <v>494.4805367524462</v>
          </cell>
          <cell r="G139">
            <v>536.84008948118549</v>
          </cell>
          <cell r="H139">
            <v>580.11689193642701</v>
          </cell>
          <cell r="I139">
            <v>538.81117163987608</v>
          </cell>
          <cell r="J139">
            <v>513.90533473162179</v>
          </cell>
          <cell r="K139">
            <v>570.26757133035517</v>
          </cell>
          <cell r="L139">
            <v>553.53615566255064</v>
          </cell>
        </row>
        <row r="140">
          <cell r="A140" t="str">
            <v xml:space="preserve">   Used in Investing Activities</v>
          </cell>
          <cell r="B140">
            <v>-577.05746888885233</v>
          </cell>
          <cell r="C140">
            <v>-258.15277590543155</v>
          </cell>
          <cell r="D140">
            <v>-881.76826990995175</v>
          </cell>
          <cell r="E140">
            <v>-380.48094724348363</v>
          </cell>
          <cell r="F140">
            <v>-309.42030567743552</v>
          </cell>
          <cell r="G140">
            <v>-238.75836051328054</v>
          </cell>
          <cell r="H140">
            <v>-195.38377423249611</v>
          </cell>
          <cell r="I140">
            <v>-332.29883830016593</v>
          </cell>
          <cell r="J140">
            <v>-416.68297059999998</v>
          </cell>
          <cell r="K140">
            <v>-420.68221419999998</v>
          </cell>
          <cell r="L140">
            <v>-445.08518420000001</v>
          </cell>
        </row>
        <row r="141">
          <cell r="A141" t="str">
            <v xml:space="preserve">   Used(Provided) by Financing Activities</v>
          </cell>
        </row>
        <row r="142">
          <cell r="A142" t="str">
            <v xml:space="preserve">      Debt Service - Interest</v>
          </cell>
          <cell r="B142">
            <v>-24.784714600920001</v>
          </cell>
          <cell r="C142">
            <v>-23.885555337171848</v>
          </cell>
          <cell r="D142">
            <v>-48.228000000000002</v>
          </cell>
          <cell r="E142">
            <v>-41.607479077276253</v>
          </cell>
          <cell r="F142">
            <v>-37.109735732514253</v>
          </cell>
          <cell r="G142">
            <v>-31.025303784051751</v>
          </cell>
          <cell r="H142">
            <v>-20.404861496766348</v>
          </cell>
          <cell r="I142">
            <v>-10.806123099972462</v>
          </cell>
          <cell r="J142">
            <v>-6.4408069698500094</v>
          </cell>
          <cell r="K142">
            <v>-3.2385840861132711</v>
          </cell>
          <cell r="L142">
            <v>-0.67250084624134043</v>
          </cell>
        </row>
        <row r="143">
          <cell r="A143" t="str">
            <v xml:space="preserve">      Debt Service - Principal</v>
          </cell>
          <cell r="B143">
            <v>-715.1929379999998</v>
          </cell>
          <cell r="C143">
            <v>-389.00407038890643</v>
          </cell>
          <cell r="D143">
            <v>-317.12700000000001</v>
          </cell>
          <cell r="E143">
            <v>-121.53870634036564</v>
          </cell>
          <cell r="F143">
            <v>-153.2524758977344</v>
          </cell>
          <cell r="G143">
            <v>-233.9566395253907</v>
          </cell>
          <cell r="H143">
            <v>-350.71397483887927</v>
          </cell>
          <cell r="I143">
            <v>-166.45844500081498</v>
          </cell>
          <cell r="J143">
            <v>-75</v>
          </cell>
          <cell r="K143">
            <v>-94.679782681529346</v>
          </cell>
          <cell r="L143">
            <v>-33.624379312067177</v>
          </cell>
        </row>
        <row r="144">
          <cell r="A144" t="str">
            <v xml:space="preserve">      Equity from/(Dividend to) SCEcorp</v>
          </cell>
          <cell r="B144">
            <v>0</v>
          </cell>
          <cell r="C144">
            <v>0</v>
          </cell>
          <cell r="D144">
            <v>0</v>
          </cell>
          <cell r="E144">
            <v>0</v>
          </cell>
          <cell r="F144">
            <v>0</v>
          </cell>
          <cell r="G144">
            <v>0</v>
          </cell>
          <cell r="H144">
            <v>0</v>
          </cell>
          <cell r="I144">
            <v>0</v>
          </cell>
          <cell r="J144">
            <v>0</v>
          </cell>
          <cell r="K144">
            <v>0</v>
          </cell>
          <cell r="L144">
            <v>0</v>
          </cell>
        </row>
        <row r="145">
          <cell r="A145" t="str">
            <v xml:space="preserve">      Loans to Parent E I</v>
          </cell>
          <cell r="B145">
            <v>0</v>
          </cell>
          <cell r="C145">
            <v>0</v>
          </cell>
          <cell r="D145">
            <v>0</v>
          </cell>
          <cell r="E145">
            <v>0</v>
          </cell>
          <cell r="F145">
            <v>0</v>
          </cell>
          <cell r="G145">
            <v>0</v>
          </cell>
          <cell r="H145">
            <v>0</v>
          </cell>
          <cell r="I145">
            <v>0</v>
          </cell>
          <cell r="J145">
            <v>0</v>
          </cell>
          <cell r="K145">
            <v>0</v>
          </cell>
          <cell r="L145">
            <v>0</v>
          </cell>
        </row>
        <row r="146">
          <cell r="A146" t="str">
            <v xml:space="preserve">      Financings</v>
          </cell>
          <cell r="B146">
            <v>901.69924311676004</v>
          </cell>
          <cell r="C146">
            <v>461.01725650566641</v>
          </cell>
          <cell r="D146">
            <v>688.82057510208904</v>
          </cell>
          <cell r="E146">
            <v>38.980499999999999</v>
          </cell>
          <cell r="F146">
            <v>35.392499999999998</v>
          </cell>
          <cell r="G146">
            <v>0</v>
          </cell>
          <cell r="H146">
            <v>-13.614339081000015</v>
          </cell>
          <cell r="I146">
            <v>-24.85452684212882</v>
          </cell>
          <cell r="J146">
            <v>-26.615241031649312</v>
          </cell>
          <cell r="K146">
            <v>-48.46476747897588</v>
          </cell>
          <cell r="L146">
            <v>-53.311244226873477</v>
          </cell>
        </row>
        <row r="147">
          <cell r="A147" t="str">
            <v xml:space="preserve">         TOTAL  CASH  FLOW</v>
          </cell>
          <cell r="B147">
            <v>-60.559701551283752</v>
          </cell>
          <cell r="C147">
            <v>8.4970280648290668</v>
          </cell>
          <cell r="D147">
            <v>-24.582090000000221</v>
          </cell>
          <cell r="E147">
            <v>27.35527192272378</v>
          </cell>
          <cell r="F147">
            <v>30.090519444762023</v>
          </cell>
          <cell r="G147">
            <v>33.099785658462508</v>
          </cell>
          <cell r="H147">
            <v>-5.7712714681912303E-5</v>
          </cell>
          <cell r="I147">
            <v>4.3932383967938904</v>
          </cell>
          <cell r="J147">
            <v>-10.833683869877511</v>
          </cell>
          <cell r="K147">
            <v>3.2022228837367024</v>
          </cell>
          <cell r="L147">
            <v>20.842847077368639</v>
          </cell>
        </row>
        <row r="150">
          <cell r="A150" t="str">
            <v>Ending Cash Balance</v>
          </cell>
          <cell r="B150">
            <v>19.439298448716244</v>
          </cell>
          <cell r="C150">
            <v>27.93632651354531</v>
          </cell>
          <cell r="D150">
            <v>3.3542365135450893</v>
          </cell>
          <cell r="E150">
            <v>30.70950843626887</v>
          </cell>
          <cell r="F150">
            <v>60.800027881030893</v>
          </cell>
          <cell r="G150">
            <v>93.899813539493408</v>
          </cell>
          <cell r="H150">
            <v>93.89975582677873</v>
          </cell>
          <cell r="I150">
            <v>98.29299422357262</v>
          </cell>
          <cell r="J150">
            <v>87.459310353695116</v>
          </cell>
          <cell r="K150">
            <v>90.661533237431826</v>
          </cell>
          <cell r="L150">
            <v>111.50438031480047</v>
          </cell>
        </row>
        <row r="175">
          <cell r="B175">
            <v>1998</v>
          </cell>
          <cell r="C175">
            <v>1999</v>
          </cell>
          <cell r="D175">
            <v>2000</v>
          </cell>
          <cell r="E175">
            <v>2001</v>
          </cell>
          <cell r="F175">
            <v>2002</v>
          </cell>
          <cell r="G175">
            <v>2003</v>
          </cell>
          <cell r="H175">
            <v>2004</v>
          </cell>
          <cell r="I175">
            <v>2005</v>
          </cell>
          <cell r="J175">
            <v>2006</v>
          </cell>
          <cell r="K175">
            <v>2007</v>
          </cell>
          <cell r="L175">
            <v>2008</v>
          </cell>
        </row>
        <row r="176">
          <cell r="A176" t="str">
            <v>Assets</v>
          </cell>
        </row>
        <row r="177">
          <cell r="A177" t="str">
            <v>Current Assets</v>
          </cell>
          <cell r="B177">
            <v>53.086298448716228</v>
          </cell>
          <cell r="C177">
            <v>57.583326513545302</v>
          </cell>
          <cell r="D177">
            <v>-58.998763486454919</v>
          </cell>
          <cell r="E177">
            <v>-4.6434915637311391</v>
          </cell>
          <cell r="F177">
            <v>30.447027881030884</v>
          </cell>
          <cell r="G177">
            <v>63.546813539493392</v>
          </cell>
          <cell r="H177">
            <v>63.546755826778707</v>
          </cell>
          <cell r="I177">
            <v>67.939994223572597</v>
          </cell>
          <cell r="J177">
            <v>57.106310353695086</v>
          </cell>
          <cell r="K177">
            <v>60.308533237431789</v>
          </cell>
          <cell r="L177">
            <v>81.151380314800434</v>
          </cell>
        </row>
        <row r="179">
          <cell r="A179" t="str">
            <v>Affordable Housing Investments</v>
          </cell>
          <cell r="B179">
            <v>645.29379986889978</v>
          </cell>
          <cell r="C179">
            <v>619.35955637895768</v>
          </cell>
          <cell r="D179">
            <v>668.12793099782357</v>
          </cell>
          <cell r="E179">
            <v>688.2246899994343</v>
          </cell>
          <cell r="F179">
            <v>687.69801120390287</v>
          </cell>
          <cell r="G179">
            <v>692.86752863151185</v>
          </cell>
          <cell r="H179">
            <v>704.58251121032811</v>
          </cell>
          <cell r="I179">
            <v>860.0038719074189</v>
          </cell>
          <cell r="J179">
            <v>1136.2214560239984</v>
          </cell>
          <cell r="K179">
            <v>1388.2370041561494</v>
          </cell>
          <cell r="L179">
            <v>1658.2373179858998</v>
          </cell>
        </row>
        <row r="180">
          <cell r="A180" t="str">
            <v>Energy-Related Lease Investments</v>
          </cell>
          <cell r="B180">
            <v>1519.626025</v>
          </cell>
          <cell r="C180">
            <v>1871.5309857341772</v>
          </cell>
          <cell r="D180">
            <v>2178.818063734177</v>
          </cell>
          <cell r="E180">
            <v>2429.5616297341771</v>
          </cell>
          <cell r="F180">
            <v>2646.434705734177</v>
          </cell>
          <cell r="G180">
            <v>2860.4260947341768</v>
          </cell>
          <cell r="H180">
            <v>3065.4513547341767</v>
          </cell>
          <cell r="I180">
            <v>3339.0759307341768</v>
          </cell>
          <cell r="J180">
            <v>3619.6966967341768</v>
          </cell>
          <cell r="K180">
            <v>3923.0920287341769</v>
          </cell>
          <cell r="L180">
            <v>4224.0018127341773</v>
          </cell>
        </row>
        <row r="181">
          <cell r="A181" t="str">
            <v>Aircraft Lease Investments</v>
          </cell>
          <cell r="B181">
            <v>115.010279</v>
          </cell>
          <cell r="C181">
            <v>115.010279</v>
          </cell>
          <cell r="D181">
            <v>115.010279</v>
          </cell>
          <cell r="E181">
            <v>114.999279</v>
          </cell>
          <cell r="F181">
            <v>112.522279</v>
          </cell>
          <cell r="G181">
            <v>109.61627899999999</v>
          </cell>
          <cell r="H181">
            <v>106.31527899999999</v>
          </cell>
          <cell r="I181">
            <v>101.90427899999999</v>
          </cell>
          <cell r="J181">
            <v>96.796278999999984</v>
          </cell>
          <cell r="K181">
            <v>92.979881999999975</v>
          </cell>
          <cell r="L181">
            <v>86.253037999999975</v>
          </cell>
        </row>
        <row r="182">
          <cell r="A182" t="str">
            <v>Energy Partnerships Investments</v>
          </cell>
          <cell r="B182">
            <v>25.133999250000002</v>
          </cell>
          <cell r="C182">
            <v>25.270499250000004</v>
          </cell>
          <cell r="D182">
            <v>25.524499250000005</v>
          </cell>
          <cell r="E182">
            <v>25.934499250000005</v>
          </cell>
          <cell r="F182">
            <v>26.475499250000006</v>
          </cell>
          <cell r="G182">
            <v>27.158499250000006</v>
          </cell>
          <cell r="H182">
            <v>27.993499250000006</v>
          </cell>
          <cell r="I182">
            <v>28.991499250000007</v>
          </cell>
          <cell r="J182">
            <v>30.175499250000009</v>
          </cell>
          <cell r="K182">
            <v>31.55749925000001</v>
          </cell>
          <cell r="L182">
            <v>33.15349925000001</v>
          </cell>
        </row>
        <row r="183">
          <cell r="A183" t="str">
            <v>Vendor Financing</v>
          </cell>
          <cell r="B183">
            <v>0</v>
          </cell>
          <cell r="C183">
            <v>109.28601908500001</v>
          </cell>
          <cell r="D183">
            <v>118.61313551250001</v>
          </cell>
          <cell r="E183">
            <v>128.50028821280307</v>
          </cell>
          <cell r="F183">
            <v>139.08216967625378</v>
          </cell>
          <cell r="G183">
            <v>150.20256812760383</v>
          </cell>
          <cell r="H183">
            <v>161.01699249534161</v>
          </cell>
          <cell r="I183">
            <v>171.0658893543314</v>
          </cell>
          <cell r="J183">
            <v>181.24946467303073</v>
          </cell>
          <cell r="K183">
            <v>192.32347682905083</v>
          </cell>
          <cell r="L183">
            <v>203.82616803315892</v>
          </cell>
        </row>
        <row r="184">
          <cell r="A184" t="str">
            <v xml:space="preserve">East Coast Capital </v>
          </cell>
          <cell r="B184">
            <v>0</v>
          </cell>
          <cell r="C184">
            <v>0</v>
          </cell>
          <cell r="D184">
            <v>0</v>
          </cell>
          <cell r="E184">
            <v>0</v>
          </cell>
          <cell r="F184">
            <v>0</v>
          </cell>
          <cell r="G184">
            <v>0</v>
          </cell>
          <cell r="H184">
            <v>0</v>
          </cell>
          <cell r="I184">
            <v>0</v>
          </cell>
          <cell r="J184">
            <v>0</v>
          </cell>
          <cell r="K184" t="e">
            <v>#REF!</v>
          </cell>
          <cell r="L184" t="e">
            <v>#REF!</v>
          </cell>
        </row>
        <row r="185">
          <cell r="A185" t="str">
            <v>Structured Finance Investments</v>
          </cell>
          <cell r="B185" t="e">
            <v>#REF!</v>
          </cell>
          <cell r="C185" t="e">
            <v>#REF!</v>
          </cell>
          <cell r="D185" t="e">
            <v>#REF!</v>
          </cell>
          <cell r="E185" t="e">
            <v>#REF!</v>
          </cell>
          <cell r="F185" t="e">
            <v>#REF!</v>
          </cell>
          <cell r="G185" t="e">
            <v>#REF!</v>
          </cell>
          <cell r="H185" t="e">
            <v>#REF!</v>
          </cell>
          <cell r="I185" t="e">
            <v>#REF!</v>
          </cell>
          <cell r="J185" t="e">
            <v>#REF!</v>
          </cell>
          <cell r="K185" t="e">
            <v>#REF!</v>
          </cell>
          <cell r="L185" t="e">
            <v>#REF!</v>
          </cell>
        </row>
        <row r="186">
          <cell r="A186" t="str">
            <v>Infrastructure Investments</v>
          </cell>
          <cell r="B186">
            <v>32.574087308852398</v>
          </cell>
          <cell r="C186">
            <v>87.787686235649602</v>
          </cell>
          <cell r="D186">
            <v>735.56811748719122</v>
          </cell>
          <cell r="E186">
            <v>910.89578965002681</v>
          </cell>
          <cell r="F186">
            <v>1036.3955529174252</v>
          </cell>
          <cell r="G186">
            <v>1087.2395352050546</v>
          </cell>
          <cell r="H186">
            <v>1029.2174213170017</v>
          </cell>
          <cell r="I186">
            <v>1015.7484945170017</v>
          </cell>
          <cell r="J186">
            <v>1053.0976241170017</v>
          </cell>
          <cell r="K186">
            <v>1165.6569393170016</v>
          </cell>
          <cell r="L186">
            <v>1423.7017445170015</v>
          </cell>
        </row>
        <row r="187">
          <cell r="A187" t="str">
            <v xml:space="preserve">   Total Investments</v>
          </cell>
          <cell r="B187" t="e">
            <v>#REF!</v>
          </cell>
          <cell r="C187" t="e">
            <v>#REF!</v>
          </cell>
          <cell r="D187" t="e">
            <v>#REF!</v>
          </cell>
          <cell r="E187" t="e">
            <v>#REF!</v>
          </cell>
          <cell r="F187" t="e">
            <v>#REF!</v>
          </cell>
          <cell r="G187" t="e">
            <v>#REF!</v>
          </cell>
          <cell r="H187" t="e">
            <v>#REF!</v>
          </cell>
          <cell r="I187" t="e">
            <v>#REF!</v>
          </cell>
          <cell r="J187" t="e">
            <v>#REF!</v>
          </cell>
          <cell r="K187" t="e">
            <v>#REF!</v>
          </cell>
          <cell r="L187" t="e">
            <v>#REF!</v>
          </cell>
        </row>
        <row r="189">
          <cell r="A189" t="str">
            <v>New Commitments</v>
          </cell>
          <cell r="D189">
            <v>0</v>
          </cell>
          <cell r="E189">
            <v>0</v>
          </cell>
          <cell r="F189">
            <v>0</v>
          </cell>
          <cell r="G189">
            <v>0</v>
          </cell>
        </row>
        <row r="190">
          <cell r="A190" t="str">
            <v>Other Assets</v>
          </cell>
          <cell r="B190">
            <v>10.48960204258</v>
          </cell>
          <cell r="C190">
            <v>9.7096131986599996</v>
          </cell>
          <cell r="D190">
            <v>8.0672031986599997</v>
          </cell>
          <cell r="E190">
            <v>6.3755208986599996</v>
          </cell>
          <cell r="F190">
            <v>4.6330881296599991</v>
          </cell>
          <cell r="G190">
            <v>2.838382377589999</v>
          </cell>
          <cell r="H190">
            <v>2.989835452957899</v>
          </cell>
          <cell r="I190">
            <v>3.0857035802774773</v>
          </cell>
          <cell r="J190">
            <v>3.3719848948650974</v>
          </cell>
          <cell r="K190">
            <v>1.9153240122645745</v>
          </cell>
          <cell r="L190">
            <v>0.82282835031418244</v>
          </cell>
        </row>
        <row r="191">
          <cell r="A191" t="str">
            <v xml:space="preserve">     TOTAL ASSETS</v>
          </cell>
          <cell r="B191" t="e">
            <v>#REF!</v>
          </cell>
          <cell r="C191" t="e">
            <v>#REF!</v>
          </cell>
          <cell r="D191" t="e">
            <v>#REF!</v>
          </cell>
          <cell r="E191" t="e">
            <v>#REF!</v>
          </cell>
          <cell r="F191" t="e">
            <v>#REF!</v>
          </cell>
          <cell r="G191" t="e">
            <v>#REF!</v>
          </cell>
          <cell r="H191" t="e">
            <v>#REF!</v>
          </cell>
          <cell r="I191" t="e">
            <v>#REF!</v>
          </cell>
          <cell r="J191" t="e">
            <v>#REF!</v>
          </cell>
          <cell r="K191" t="e">
            <v>#REF!</v>
          </cell>
          <cell r="L191" t="e">
            <v>#REF!</v>
          </cell>
        </row>
        <row r="193">
          <cell r="A193" t="str">
            <v>Liabilities &amp; Shareholder's Equity</v>
          </cell>
        </row>
        <row r="194">
          <cell r="A194" t="str">
            <v>Current Liabilities</v>
          </cell>
          <cell r="B194">
            <v>184</v>
          </cell>
          <cell r="C194">
            <v>21</v>
          </cell>
          <cell r="D194">
            <v>-2</v>
          </cell>
          <cell r="E194">
            <v>-10</v>
          </cell>
          <cell r="F194">
            <v>74</v>
          </cell>
          <cell r="G194">
            <v>201</v>
          </cell>
          <cell r="H194">
            <v>246</v>
          </cell>
          <cell r="I194">
            <v>364</v>
          </cell>
          <cell r="J194">
            <v>364</v>
          </cell>
          <cell r="K194">
            <v>364</v>
          </cell>
          <cell r="L194">
            <v>364</v>
          </cell>
        </row>
        <row r="195">
          <cell r="A195" t="str">
            <v>Long-Term Debt</v>
          </cell>
          <cell r="B195" t="e">
            <v>#REF!</v>
          </cell>
          <cell r="C195" t="e">
            <v>#REF!</v>
          </cell>
          <cell r="D195" t="e">
            <v>#REF!</v>
          </cell>
          <cell r="E195" t="e">
            <v>#REF!</v>
          </cell>
          <cell r="F195" t="e">
            <v>#REF!</v>
          </cell>
          <cell r="G195" t="e">
            <v>#REF!</v>
          </cell>
          <cell r="H195" t="e">
            <v>#REF!</v>
          </cell>
          <cell r="I195" t="e">
            <v>#REF!</v>
          </cell>
          <cell r="J195" t="e">
            <v>#REF!</v>
          </cell>
          <cell r="K195" t="e">
            <v>#REF!</v>
          </cell>
          <cell r="L195" t="e">
            <v>#REF!</v>
          </cell>
        </row>
        <row r="196">
          <cell r="A196" t="str">
            <v>Deferred Taxes</v>
          </cell>
          <cell r="B196">
            <v>1048.3176516209717</v>
          </cell>
          <cell r="C196">
            <v>1464.0125148225263</v>
          </cell>
          <cell r="D196">
            <v>1919.8473582918791</v>
          </cell>
          <cell r="E196">
            <v>2265.8182722880783</v>
          </cell>
          <cell r="F196">
            <v>2470.0131568057518</v>
          </cell>
          <cell r="G196">
            <v>2604.7105278384502</v>
          </cell>
          <cell r="H196">
            <v>2763.1108099032076</v>
          </cell>
          <cell r="I196">
            <v>2953.4870867388063</v>
          </cell>
          <cell r="J196">
            <v>3220.3441021519202</v>
          </cell>
          <cell r="K196">
            <v>3517.1655603479066</v>
          </cell>
          <cell r="L196">
            <v>3885.9964273702653</v>
          </cell>
        </row>
        <row r="197">
          <cell r="A197" t="str">
            <v>Other Liabilities</v>
          </cell>
          <cell r="B197">
            <v>46.973767952139646</v>
          </cell>
          <cell r="C197">
            <v>55.822873845005532</v>
          </cell>
          <cell r="D197">
            <v>62.831873845005532</v>
          </cell>
          <cell r="E197">
            <v>66.972345075661735</v>
          </cell>
          <cell r="F197">
            <v>65.55662075863701</v>
          </cell>
          <cell r="G197">
            <v>63.439485357179436</v>
          </cell>
          <cell r="H197">
            <v>96.006328330195288</v>
          </cell>
          <cell r="I197">
            <v>98.609165545519815</v>
          </cell>
          <cell r="J197">
            <v>98.521996436981212</v>
          </cell>
          <cell r="K197">
            <v>367.31498066271581</v>
          </cell>
          <cell r="L197">
            <v>826.1074759244425</v>
          </cell>
        </row>
        <row r="198">
          <cell r="A198" t="str">
            <v xml:space="preserve">       Total Liabilities</v>
          </cell>
          <cell r="B198" t="e">
            <v>#REF!</v>
          </cell>
          <cell r="C198" t="e">
            <v>#REF!</v>
          </cell>
          <cell r="D198" t="e">
            <v>#REF!</v>
          </cell>
          <cell r="E198" t="e">
            <v>#REF!</v>
          </cell>
          <cell r="F198" t="e">
            <v>#REF!</v>
          </cell>
          <cell r="G198" t="e">
            <v>#REF!</v>
          </cell>
          <cell r="H198" t="e">
            <v>#REF!</v>
          </cell>
          <cell r="I198" t="e">
            <v>#REF!</v>
          </cell>
          <cell r="J198" t="e">
            <v>#REF!</v>
          </cell>
          <cell r="K198" t="e">
            <v>#REF!</v>
          </cell>
          <cell r="L198" t="e">
            <v>#REF!</v>
          </cell>
        </row>
        <row r="199">
          <cell r="A199" t="str">
            <v>Oligations to Fund New Commitments</v>
          </cell>
          <cell r="D199">
            <v>0</v>
          </cell>
          <cell r="E199">
            <v>0</v>
          </cell>
          <cell r="F199">
            <v>0</v>
          </cell>
          <cell r="G199">
            <v>0</v>
          </cell>
        </row>
        <row r="201">
          <cell r="A201" t="str">
            <v>Paid-in-Capital</v>
          </cell>
          <cell r="B201">
            <v>126.747</v>
          </cell>
          <cell r="C201">
            <v>127</v>
          </cell>
          <cell r="D201">
            <v>127</v>
          </cell>
          <cell r="E201">
            <v>127</v>
          </cell>
          <cell r="F201">
            <v>127</v>
          </cell>
          <cell r="G201">
            <v>127</v>
          </cell>
          <cell r="H201">
            <v>127</v>
          </cell>
          <cell r="I201">
            <v>127</v>
          </cell>
          <cell r="J201">
            <v>127</v>
          </cell>
          <cell r="K201">
            <v>127</v>
          </cell>
          <cell r="L201">
            <v>127</v>
          </cell>
        </row>
        <row r="202">
          <cell r="A202" t="str">
            <v>Retained Earnings</v>
          </cell>
          <cell r="B202">
            <v>347.19273281625374</v>
          </cell>
          <cell r="C202">
            <v>516.53461468079377</v>
          </cell>
          <cell r="D202">
            <v>703.33515804125079</v>
          </cell>
          <cell r="E202">
            <v>904.73279802885509</v>
          </cell>
          <cell r="F202">
            <v>1138.045492522823</v>
          </cell>
          <cell r="G202">
            <v>1401.9701014925201</v>
          </cell>
          <cell r="H202">
            <v>1701.8683814728208</v>
          </cell>
          <cell r="I202">
            <v>2014.8736440446846</v>
          </cell>
          <cell r="J202">
            <v>2247.8284812324964</v>
          </cell>
          <cell r="K202">
            <v>2355.4984433558238</v>
          </cell>
          <cell r="L202">
            <v>2401.7731430126905</v>
          </cell>
        </row>
        <row r="203">
          <cell r="A203" t="str">
            <v xml:space="preserve">       Total Shareholder's Equity</v>
          </cell>
          <cell r="B203">
            <v>473.93973281625375</v>
          </cell>
          <cell r="C203">
            <v>643.53461468079377</v>
          </cell>
          <cell r="D203">
            <v>830.33515804125079</v>
          </cell>
          <cell r="E203">
            <v>1031.7327980288551</v>
          </cell>
          <cell r="F203">
            <v>1265.045492522823</v>
          </cell>
          <cell r="G203">
            <v>1528.9701014925201</v>
          </cell>
          <cell r="H203">
            <v>1828.8683814728208</v>
          </cell>
          <cell r="I203">
            <v>2141.8736440446846</v>
          </cell>
          <cell r="J203">
            <v>2374.8284812324964</v>
          </cell>
          <cell r="K203">
            <v>2482.4984433558238</v>
          </cell>
          <cell r="L203">
            <v>2528.7731430126905</v>
          </cell>
        </row>
        <row r="205">
          <cell r="A205" t="str">
            <v xml:space="preserve">       Total Liabilities &amp; Equity</v>
          </cell>
          <cell r="B205" t="e">
            <v>#REF!</v>
          </cell>
          <cell r="C205" t="e">
            <v>#REF!</v>
          </cell>
          <cell r="D205" t="e">
            <v>#REF!</v>
          </cell>
          <cell r="E205" t="e">
            <v>#REF!</v>
          </cell>
          <cell r="F205" t="e">
            <v>#REF!</v>
          </cell>
          <cell r="G205" t="e">
            <v>#REF!</v>
          </cell>
          <cell r="H205" t="e">
            <v>#REF!</v>
          </cell>
          <cell r="I205" t="e">
            <v>#REF!</v>
          </cell>
          <cell r="J205" t="e">
            <v>#REF!</v>
          </cell>
          <cell r="K205" t="e">
            <v>#REF!</v>
          </cell>
          <cell r="L205" t="e">
            <v>#REF!</v>
          </cell>
        </row>
        <row r="207">
          <cell r="A207" t="str">
            <v>Leverage Ratio  (Long Term Debt  / Shareholder Equity)</v>
          </cell>
          <cell r="B207" t="e">
            <v>#REF!</v>
          </cell>
          <cell r="C207" t="e">
            <v>#REF!</v>
          </cell>
          <cell r="D207" t="e">
            <v>#REF!</v>
          </cell>
          <cell r="E207" t="e">
            <v>#REF!</v>
          </cell>
          <cell r="F207" t="e">
            <v>#REF!</v>
          </cell>
          <cell r="G207" t="e">
            <v>#REF!</v>
          </cell>
          <cell r="H207" t="e">
            <v>#REF!</v>
          </cell>
          <cell r="I207" t="e">
            <v>#REF!</v>
          </cell>
          <cell r="J207" t="e">
            <v>#REF!</v>
          </cell>
          <cell r="K207" t="e">
            <v>#REF!</v>
          </cell>
          <cell r="L207" t="e">
            <v>#REF!</v>
          </cell>
        </row>
        <row r="208">
          <cell r="A208" t="str">
            <v>ROA</v>
          </cell>
          <cell r="B208" t="e">
            <v>#REF!</v>
          </cell>
          <cell r="C208" t="e">
            <v>#REF!</v>
          </cell>
          <cell r="D208" t="e">
            <v>#REF!</v>
          </cell>
          <cell r="E208" t="e">
            <v>#REF!</v>
          </cell>
          <cell r="F208" t="e">
            <v>#REF!</v>
          </cell>
          <cell r="G208" t="e">
            <v>#REF!</v>
          </cell>
          <cell r="H208" t="e">
            <v>#REF!</v>
          </cell>
          <cell r="I208" t="e">
            <v>#REF!</v>
          </cell>
          <cell r="J208" t="e">
            <v>#REF!</v>
          </cell>
          <cell r="K208" t="e">
            <v>#REF!</v>
          </cell>
          <cell r="L208" t="e">
            <v>#REF!</v>
          </cell>
        </row>
        <row r="209">
          <cell r="A209" t="str">
            <v>ROE</v>
          </cell>
          <cell r="B209">
            <v>0.36884942655619324</v>
          </cell>
          <cell r="C209">
            <v>0.3030796764934014</v>
          </cell>
          <cell r="D209">
            <v>0.25348310524811274</v>
          </cell>
          <cell r="E209">
            <v>0.21631610095761916</v>
          </cell>
          <cell r="F209">
            <v>0.20316518616860224</v>
          </cell>
          <cell r="G209">
            <v>0.18892135715706954</v>
          </cell>
          <cell r="H209">
            <v>0.17862579245649571</v>
          </cell>
          <cell r="I209">
            <v>0.15765580365602821</v>
          </cell>
          <cell r="J209">
            <v>0.10315262362957614</v>
          </cell>
          <cell r="K209">
            <v>4.4333010231734762E-2</v>
          </cell>
          <cell r="L209">
            <v>1.8468246575476601E-2</v>
          </cell>
        </row>
        <row r="218">
          <cell r="A218" t="str">
            <v xml:space="preserve">Rating Agency Book Output - </v>
          </cell>
          <cell r="B218" t="str">
            <v>Standstill</v>
          </cell>
        </row>
        <row r="220">
          <cell r="A220" t="str">
            <v>Edison Funding Company</v>
          </cell>
        </row>
        <row r="223">
          <cell r="B223">
            <v>1998</v>
          </cell>
          <cell r="C223">
            <v>1999</v>
          </cell>
          <cell r="D223">
            <v>2000</v>
          </cell>
          <cell r="E223">
            <v>2001</v>
          </cell>
          <cell r="F223">
            <v>2002</v>
          </cell>
          <cell r="G223">
            <v>2003</v>
          </cell>
        </row>
        <row r="224">
          <cell r="A224" t="str">
            <v>Net Income ($MM)</v>
          </cell>
          <cell r="B224">
            <v>130.19273281625374</v>
          </cell>
          <cell r="C224">
            <v>169.34188186454</v>
          </cell>
          <cell r="D224">
            <v>186.80054336045703</v>
          </cell>
          <cell r="E224">
            <v>201.39763998760429</v>
          </cell>
          <cell r="F224">
            <v>233.31269449396783</v>
          </cell>
          <cell r="G224">
            <v>263.9246089696972</v>
          </cell>
          <cell r="H224">
            <v>0.15180412279550493</v>
          </cell>
        </row>
        <row r="226">
          <cell r="A226" t="str">
            <v>Total Assets ($MM)</v>
          </cell>
          <cell r="B226" t="e">
            <v>#REF!</v>
          </cell>
          <cell r="C226" t="e">
            <v>#REF!</v>
          </cell>
          <cell r="D226" t="e">
            <v>#REF!</v>
          </cell>
          <cell r="E226" t="e">
            <v>#REF!</v>
          </cell>
          <cell r="F226" t="e">
            <v>#REF!</v>
          </cell>
          <cell r="G226" t="e">
            <v>#REF!</v>
          </cell>
          <cell r="H226" t="e">
            <v>#REF!</v>
          </cell>
        </row>
        <row r="228">
          <cell r="A228" t="str">
            <v>Equity  ($MM)</v>
          </cell>
          <cell r="B228">
            <v>473.93973281625375</v>
          </cell>
          <cell r="C228">
            <v>644.53461468079377</v>
          </cell>
          <cell r="D228">
            <v>830.33515804125079</v>
          </cell>
          <cell r="E228">
            <v>1031.7327980288551</v>
          </cell>
          <cell r="F228">
            <v>1265.045492522823</v>
          </cell>
          <cell r="G228">
            <v>1528.9701014925201</v>
          </cell>
          <cell r="H228">
            <v>0.26396536818185479</v>
          </cell>
        </row>
        <row r="229">
          <cell r="A229" t="str">
            <v xml:space="preserve">            Target:  Minimum $175 MM</v>
          </cell>
        </row>
        <row r="230">
          <cell r="A230" t="str">
            <v xml:space="preserve">       </v>
          </cell>
        </row>
        <row r="231">
          <cell r="A231" t="str">
            <v>Total Capitalization</v>
          </cell>
        </row>
        <row r="232">
          <cell r="A232" t="str">
            <v xml:space="preserve">   Equity</v>
          </cell>
          <cell r="B232">
            <v>473.93973281625375</v>
          </cell>
          <cell r="C232">
            <v>644.53461468079377</v>
          </cell>
          <cell r="D232">
            <v>830.33515804125079</v>
          </cell>
          <cell r="E232">
            <v>1031.7327980288551</v>
          </cell>
          <cell r="F232">
            <v>1265.045492522823</v>
          </cell>
          <cell r="G232">
            <v>1528.9701014925201</v>
          </cell>
        </row>
        <row r="233">
          <cell r="A233" t="str">
            <v xml:space="preserve">   Deferred Taxes</v>
          </cell>
          <cell r="B233">
            <v>1048.3176516209717</v>
          </cell>
          <cell r="C233">
            <v>1464.0125148225263</v>
          </cell>
          <cell r="D233">
            <v>1919.8473582918791</v>
          </cell>
          <cell r="E233">
            <v>2265.8182722880783</v>
          </cell>
          <cell r="F233">
            <v>2470.0131568057518</v>
          </cell>
          <cell r="G233">
            <v>2604.7105278384502</v>
          </cell>
        </row>
        <row r="234">
          <cell r="A234" t="str">
            <v xml:space="preserve">   Long Term Debt</v>
          </cell>
          <cell r="B234" t="e">
            <v>#REF!</v>
          </cell>
          <cell r="C234" t="e">
            <v>#REF!</v>
          </cell>
          <cell r="D234" t="e">
            <v>#REF!</v>
          </cell>
          <cell r="E234" t="e">
            <v>#REF!</v>
          </cell>
          <cell r="F234" t="e">
            <v>#REF!</v>
          </cell>
          <cell r="G234" t="e">
            <v>#REF!</v>
          </cell>
        </row>
        <row r="235">
          <cell r="A235" t="str">
            <v xml:space="preserve">           Total Capitalization</v>
          </cell>
          <cell r="B235" t="e">
            <v>#REF!</v>
          </cell>
          <cell r="C235" t="e">
            <v>#REF!</v>
          </cell>
          <cell r="D235" t="e">
            <v>#REF!</v>
          </cell>
          <cell r="E235" t="e">
            <v>#REF!</v>
          </cell>
          <cell r="F235" t="e">
            <v>#REF!</v>
          </cell>
          <cell r="G235" t="e">
            <v>#REF!</v>
          </cell>
          <cell r="H235" t="e">
            <v>#REF!</v>
          </cell>
        </row>
        <row r="238">
          <cell r="A238" t="str">
            <v>Return on Common Equity</v>
          </cell>
          <cell r="B238">
            <v>0.36884942655619324</v>
          </cell>
          <cell r="C238">
            <v>0.30380870051869835</v>
          </cell>
          <cell r="D238">
            <v>0.25331123712122022</v>
          </cell>
          <cell r="E238">
            <v>0.21631610095761916</v>
          </cell>
          <cell r="F238">
            <v>0.20316518616860224</v>
          </cell>
          <cell r="G238">
            <v>0.18892135715706954</v>
          </cell>
        </row>
        <row r="239">
          <cell r="A239" t="str">
            <v xml:space="preserve">            Target:  15%</v>
          </cell>
        </row>
        <row r="241">
          <cell r="A241" t="str">
            <v>Debt / Equity Ratios</v>
          </cell>
        </row>
        <row r="242">
          <cell r="A242" t="str">
            <v xml:space="preserve">   Without Defered Taxes</v>
          </cell>
          <cell r="B242" t="e">
            <v>#REF!</v>
          </cell>
          <cell r="C242" t="e">
            <v>#REF!</v>
          </cell>
          <cell r="D242" t="e">
            <v>#REF!</v>
          </cell>
          <cell r="E242" t="e">
            <v>#REF!</v>
          </cell>
          <cell r="F242" t="e">
            <v>#REF!</v>
          </cell>
          <cell r="G242" t="e">
            <v>#REF!</v>
          </cell>
        </row>
        <row r="243">
          <cell r="A243" t="str">
            <v xml:space="preserve">            Maximum Ratio 2.0 to 1</v>
          </cell>
        </row>
        <row r="244">
          <cell r="A244" t="str">
            <v xml:space="preserve">   With Defered Taxes</v>
          </cell>
          <cell r="B244" t="e">
            <v>#REF!</v>
          </cell>
          <cell r="C244" t="e">
            <v>#REF!</v>
          </cell>
          <cell r="D244" t="e">
            <v>#REF!</v>
          </cell>
          <cell r="E244" t="e">
            <v>#REF!</v>
          </cell>
          <cell r="F244" t="e">
            <v>#REF!</v>
          </cell>
          <cell r="G244" t="e">
            <v>#REF!</v>
          </cell>
        </row>
        <row r="245">
          <cell r="A245" t="str">
            <v xml:space="preserve">            Maximum Ratio 4.0 to 1</v>
          </cell>
        </row>
        <row r="247">
          <cell r="A247" t="str">
            <v>Interest Coverage Ratio</v>
          </cell>
          <cell r="B247">
            <v>6.2529446036639467</v>
          </cell>
          <cell r="C247">
            <v>8.0320054788162398</v>
          </cell>
          <cell r="D247">
            <v>4.8374342545570839</v>
          </cell>
          <cell r="E247">
            <v>5.8404191855400525</v>
          </cell>
          <cell r="F247">
            <v>7.2871020202266603</v>
          </cell>
          <cell r="G247">
            <v>9.5067534167180341</v>
          </cell>
        </row>
        <row r="248">
          <cell r="A248" t="str">
            <v xml:space="preserve">            Minimum Ratio 3.0 x</v>
          </cell>
        </row>
        <row r="249">
          <cell r="H249">
            <v>2001</v>
          </cell>
        </row>
        <row r="250">
          <cell r="A250" t="str">
            <v>Distribution of Funded Investments</v>
          </cell>
          <cell r="H250" t="str">
            <v>% of Total</v>
          </cell>
        </row>
        <row r="251">
          <cell r="A251" t="str">
            <v xml:space="preserve">    Affordable Housing</v>
          </cell>
          <cell r="B251">
            <v>645.29379986889978</v>
          </cell>
          <cell r="C251">
            <v>619.35955637895768</v>
          </cell>
          <cell r="D251">
            <v>668.12793099782357</v>
          </cell>
          <cell r="E251">
            <v>688.2246899994343</v>
          </cell>
          <cell r="F251">
            <v>687.69801120390287</v>
          </cell>
          <cell r="G251">
            <v>692.86752863151185</v>
          </cell>
          <cell r="H251">
            <v>0.14061208554212404</v>
          </cell>
        </row>
        <row r="252">
          <cell r="A252" t="str">
            <v xml:space="preserve">    Aircraft</v>
          </cell>
          <cell r="B252">
            <v>115.010279</v>
          </cell>
          <cell r="C252">
            <v>115.010279</v>
          </cell>
          <cell r="D252">
            <v>115.010279</v>
          </cell>
          <cell r="E252">
            <v>114.999279</v>
          </cell>
          <cell r="F252">
            <v>112.522279</v>
          </cell>
          <cell r="G252">
            <v>109.61627899999999</v>
          </cell>
          <cell r="H252">
            <v>2.2245772766982471E-2</v>
          </cell>
        </row>
        <row r="253">
          <cell r="A253" t="str">
            <v xml:space="preserve">    Energy Sector</v>
          </cell>
          <cell r="B253">
            <v>1544.76002425</v>
          </cell>
          <cell r="C253">
            <v>1896.8014849841773</v>
          </cell>
          <cell r="D253">
            <v>2204.3425629841772</v>
          </cell>
          <cell r="E253">
            <v>2455.4961289841772</v>
          </cell>
          <cell r="F253">
            <v>2672.9102049841772</v>
          </cell>
          <cell r="G253">
            <v>2887.584593984177</v>
          </cell>
          <cell r="H253">
            <v>0.58601287426670767</v>
          </cell>
        </row>
        <row r="254">
          <cell r="A254" t="str">
            <v xml:space="preserve">    Vendor Financing</v>
          </cell>
          <cell r="B254">
            <v>0</v>
          </cell>
          <cell r="C254">
            <v>109.28601908500001</v>
          </cell>
          <cell r="D254">
            <v>118.61313551250001</v>
          </cell>
          <cell r="E254">
            <v>128.50028821280307</v>
          </cell>
          <cell r="F254">
            <v>139.08216967625378</v>
          </cell>
          <cell r="G254">
            <v>150.20256812760383</v>
          </cell>
          <cell r="H254">
            <v>3.0482445035229472E-2</v>
          </cell>
        </row>
        <row r="255">
          <cell r="A255" t="str">
            <v xml:space="preserve">    Infrastructure</v>
          </cell>
          <cell r="B255">
            <v>32.574087308852398</v>
          </cell>
          <cell r="C255">
            <v>87.787686235649602</v>
          </cell>
          <cell r="D255">
            <v>735.56811748719122</v>
          </cell>
          <cell r="E255">
            <v>910.89578965002681</v>
          </cell>
          <cell r="F255">
            <v>1036.3955529174252</v>
          </cell>
          <cell r="G255">
            <v>1087.2395352050546</v>
          </cell>
          <cell r="H255">
            <v>0.22064682238895636</v>
          </cell>
        </row>
        <row r="256">
          <cell r="A256" t="str">
            <v xml:space="preserve">             Total Funded Investments</v>
          </cell>
          <cell r="B256">
            <v>2337.6381904277523</v>
          </cell>
          <cell r="C256">
            <v>2828.2450256837847</v>
          </cell>
          <cell r="D256">
            <v>3841.6620259816918</v>
          </cell>
          <cell r="E256">
            <v>4298.1161758464414</v>
          </cell>
          <cell r="F256">
            <v>4648.6082177817589</v>
          </cell>
          <cell r="G256">
            <v>4927.5105049483473</v>
          </cell>
          <cell r="H256">
            <v>1</v>
          </cell>
        </row>
        <row r="258">
          <cell r="A258" t="str">
            <v>Cash Flow from Operations</v>
          </cell>
        </row>
        <row r="259">
          <cell r="A259" t="str">
            <v xml:space="preserve">    Affordable Housing</v>
          </cell>
          <cell r="B259">
            <v>87.605963416859794</v>
          </cell>
          <cell r="C259">
            <v>103.38465107810768</v>
          </cell>
          <cell r="D259">
            <v>99.282990950931961</v>
          </cell>
          <cell r="E259">
            <v>109.67002130606767</v>
          </cell>
          <cell r="F259">
            <v>112.98641611054572</v>
          </cell>
          <cell r="G259">
            <v>112.52692918887941</v>
          </cell>
        </row>
        <row r="260">
          <cell r="A260" t="str">
            <v xml:space="preserve">    Aircraft</v>
          </cell>
          <cell r="B260">
            <v>10.336</v>
          </cell>
          <cell r="C260">
            <v>8.354000000000001</v>
          </cell>
          <cell r="D260">
            <v>3.7320000000000002</v>
          </cell>
          <cell r="E260">
            <v>-1.579</v>
          </cell>
          <cell r="F260">
            <v>-1.294</v>
          </cell>
          <cell r="G260">
            <v>-1.2590000000000001</v>
          </cell>
        </row>
        <row r="261">
          <cell r="A261" t="str">
            <v xml:space="preserve">    Energy Sector</v>
          </cell>
          <cell r="B261">
            <v>255.19753025000006</v>
          </cell>
          <cell r="C261">
            <v>306.96472200000005</v>
          </cell>
          <cell r="D261">
            <v>330.44182999999992</v>
          </cell>
          <cell r="E261">
            <v>315.39821499999999</v>
          </cell>
          <cell r="F261">
            <v>199.99802200000002</v>
          </cell>
          <cell r="G261">
            <v>134.24508699999998</v>
          </cell>
        </row>
        <row r="262">
          <cell r="A262" t="str">
            <v xml:space="preserve">    Infrastructure</v>
          </cell>
          <cell r="B262">
            <v>2.7336170535691999</v>
          </cell>
          <cell r="C262">
            <v>1.9182698979119996</v>
          </cell>
          <cell r="D262">
            <v>59.385387583315996</v>
          </cell>
          <cell r="E262">
            <v>89.53281667143581</v>
          </cell>
          <cell r="F262">
            <v>109.04385372900005</v>
          </cell>
          <cell r="G262">
            <v>157.09237358014954</v>
          </cell>
        </row>
        <row r="263">
          <cell r="A263" t="str">
            <v xml:space="preserve">             Total Cash Flow</v>
          </cell>
          <cell r="B263">
            <v>355.87311072042905</v>
          </cell>
          <cell r="C263">
            <v>420.62164297601976</v>
          </cell>
          <cell r="D263">
            <v>492.8422085342479</v>
          </cell>
          <cell r="E263">
            <v>513.02205297750345</v>
          </cell>
          <cell r="F263">
            <v>420.73429183954579</v>
          </cell>
          <cell r="G263">
            <v>402.60538976902893</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LoadingRates"/>
    </sheetNames>
    <sheetDataSet>
      <sheetData sheetId="0"/>
      <sheetData sheetId="1"/>
      <sheetData sheetId="2" refreshError="1">
        <row r="66">
          <cell r="D66">
            <v>0.43</v>
          </cell>
        </row>
        <row r="67">
          <cell r="D67">
            <v>0.4</v>
          </cell>
        </row>
        <row r="70">
          <cell r="D70">
            <v>7.1999999999999995E-2</v>
          </cell>
        </row>
        <row r="71">
          <cell r="D71">
            <v>0.189</v>
          </cell>
        </row>
        <row r="72">
          <cell r="D72">
            <v>6.1999999999999998E-3</v>
          </cell>
        </row>
        <row r="75">
          <cell r="D75">
            <v>0</v>
          </cell>
        </row>
        <row r="76">
          <cell r="D76">
            <v>0.40600000000000003</v>
          </cell>
        </row>
        <row r="106">
          <cell r="AZ106">
            <v>0</v>
          </cell>
        </row>
        <row r="107">
          <cell r="AZ107">
            <v>0</v>
          </cell>
        </row>
        <row r="108">
          <cell r="AZ108">
            <v>0</v>
          </cell>
        </row>
        <row r="109">
          <cell r="AZ109">
            <v>0</v>
          </cell>
        </row>
        <row r="128">
          <cell r="C128">
            <v>0</v>
          </cell>
        </row>
        <row r="176">
          <cell r="C176">
            <v>400</v>
          </cell>
        </row>
        <row r="207">
          <cell r="C207">
            <v>110000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refreshError="1">
        <row r="24">
          <cell r="B24">
            <v>0.19700000000000001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by Acct."/>
      <sheetName val="Budget Summary"/>
      <sheetName val="Rec. by Acct."/>
      <sheetName val="Rec. Summary"/>
      <sheetName val="Var. Summary"/>
      <sheetName val="CORP GOAL OOR"/>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Q368"/>
  <sheetViews>
    <sheetView showGridLines="0" tabSelected="1" zoomScale="80" zoomScaleNormal="80" zoomScaleSheetLayoutView="90" zoomScalePageLayoutView="80" workbookViewId="0">
      <selection activeCell="B2" sqref="B2"/>
    </sheetView>
  </sheetViews>
  <sheetFormatPr defaultColWidth="9.140625" defaultRowHeight="12.75" x14ac:dyDescent="0.2"/>
  <cols>
    <col min="1" max="1" width="4.7109375" style="6" customWidth="1"/>
    <col min="2" max="2" width="6.7109375" style="6" customWidth="1"/>
    <col min="3" max="3" width="88.7109375" style="71" customWidth="1"/>
    <col min="4" max="4" width="19.28515625" style="149" customWidth="1"/>
    <col min="5" max="5" width="11.28515625" style="149" bestFit="1" customWidth="1"/>
    <col min="6" max="6" width="9" style="3" customWidth="1"/>
    <col min="7" max="7" width="14.28515625" style="53" bestFit="1" customWidth="1"/>
    <col min="8" max="8" width="9.7109375" style="5" customWidth="1"/>
    <col min="9" max="10" width="12.5703125" style="5" customWidth="1"/>
    <col min="11" max="11" width="10.7109375" style="5" customWidth="1"/>
    <col min="12" max="15" width="9.7109375" style="5" customWidth="1"/>
    <col min="16" max="16" width="11" style="5" bestFit="1" customWidth="1"/>
    <col min="17" max="17" width="12.7109375" style="119" customWidth="1"/>
    <col min="18" max="16384" width="9.140625" style="6"/>
  </cols>
  <sheetData>
    <row r="1" spans="1:17" s="159" customFormat="1" ht="15" customHeight="1" thickBot="1" x14ac:dyDescent="0.25">
      <c r="B1" s="160"/>
      <c r="C1" s="161"/>
      <c r="D1" s="162"/>
      <c r="E1" s="149"/>
      <c r="F1" s="163"/>
      <c r="G1" s="164"/>
      <c r="H1" s="117"/>
      <c r="I1" s="165"/>
      <c r="J1" s="166"/>
      <c r="K1" s="166"/>
      <c r="L1" s="166"/>
      <c r="M1" s="166"/>
      <c r="N1" s="166"/>
      <c r="O1" s="166"/>
      <c r="P1" s="166"/>
      <c r="Q1" s="167"/>
    </row>
    <row r="2" spans="1:17" ht="13.5" thickBot="1" x14ac:dyDescent="0.25">
      <c r="F2" s="158" t="s">
        <v>326</v>
      </c>
      <c r="G2" s="7"/>
      <c r="H2" s="179" t="s">
        <v>0</v>
      </c>
      <c r="I2" s="180"/>
      <c r="J2" s="180"/>
      <c r="K2" s="181"/>
      <c r="L2" s="179" t="s">
        <v>1</v>
      </c>
      <c r="M2" s="180"/>
      <c r="N2" s="180"/>
      <c r="O2" s="181"/>
      <c r="P2" s="129"/>
    </row>
    <row r="3" spans="1:17" s="17" customFormat="1" ht="13.5" thickBot="1" x14ac:dyDescent="0.25">
      <c r="B3" s="115" t="s">
        <v>2</v>
      </c>
      <c r="C3" s="81" t="s">
        <v>3</v>
      </c>
      <c r="D3" s="73" t="s">
        <v>124</v>
      </c>
      <c r="E3" s="150" t="s">
        <v>4</v>
      </c>
      <c r="F3" s="10" t="s">
        <v>327</v>
      </c>
      <c r="G3" s="11" t="s">
        <v>6</v>
      </c>
      <c r="H3" s="12" t="s">
        <v>7</v>
      </c>
      <c r="I3" s="13">
        <v>2017</v>
      </c>
      <c r="J3" s="13">
        <v>2018</v>
      </c>
      <c r="K3" s="14" t="s">
        <v>8</v>
      </c>
      <c r="L3" s="15" t="s">
        <v>7</v>
      </c>
      <c r="M3" s="13">
        <v>2017</v>
      </c>
      <c r="N3" s="13">
        <v>2018</v>
      </c>
      <c r="O3" s="16" t="s">
        <v>8</v>
      </c>
      <c r="P3" s="130"/>
      <c r="Q3" s="122"/>
    </row>
    <row r="4" spans="1:17" s="17" customFormat="1" x14ac:dyDescent="0.2">
      <c r="B4" s="8"/>
      <c r="C4" s="82"/>
      <c r="D4" s="152"/>
      <c r="E4" s="152"/>
      <c r="F4" s="18"/>
      <c r="G4" s="19"/>
      <c r="H4" s="19"/>
      <c r="I4" s="20"/>
      <c r="J4" s="20"/>
      <c r="K4" s="20"/>
      <c r="L4" s="21"/>
      <c r="M4" s="20"/>
      <c r="N4" s="20"/>
      <c r="O4" s="20"/>
      <c r="P4" s="20"/>
      <c r="Q4" s="122"/>
    </row>
    <row r="5" spans="1:17" ht="18.75" x14ac:dyDescent="0.2">
      <c r="B5" s="23" t="s">
        <v>328</v>
      </c>
      <c r="C5" s="83"/>
      <c r="D5" s="151"/>
      <c r="E5" s="151"/>
      <c r="F5" s="24"/>
      <c r="G5" s="19"/>
      <c r="H5" s="19"/>
      <c r="I5" s="25"/>
      <c r="J5" s="25"/>
      <c r="K5" s="25"/>
      <c r="M5" s="25"/>
      <c r="N5" s="25"/>
      <c r="O5" s="25"/>
      <c r="P5" s="25"/>
    </row>
    <row r="6" spans="1:17" x14ac:dyDescent="0.2">
      <c r="B6" s="26"/>
      <c r="C6" s="83"/>
      <c r="D6" s="151"/>
      <c r="E6" s="151"/>
      <c r="F6" s="24"/>
      <c r="G6" s="19"/>
      <c r="H6" s="19"/>
      <c r="I6" s="25"/>
      <c r="J6" s="25"/>
      <c r="K6" s="25"/>
      <c r="M6" s="25"/>
      <c r="N6" s="25"/>
      <c r="O6" s="25"/>
      <c r="P6" s="25"/>
    </row>
    <row r="7" spans="1:17" ht="18.75" x14ac:dyDescent="0.2">
      <c r="B7" s="23" t="s">
        <v>10</v>
      </c>
      <c r="C7" s="82"/>
      <c r="D7" s="152"/>
      <c r="E7" s="152"/>
      <c r="F7" s="18"/>
      <c r="G7" s="19"/>
      <c r="H7" s="19"/>
      <c r="I7" s="20"/>
      <c r="J7" s="20"/>
      <c r="K7" s="20"/>
      <c r="L7" s="21"/>
      <c r="M7" s="20"/>
      <c r="N7" s="20"/>
      <c r="O7" s="20"/>
      <c r="P7" s="20"/>
    </row>
    <row r="8" spans="1:17" ht="4.9000000000000004" customHeight="1" x14ac:dyDescent="0.2">
      <c r="B8" s="30"/>
      <c r="C8" s="83"/>
      <c r="D8" s="168"/>
      <c r="E8" s="168"/>
      <c r="F8" s="24"/>
      <c r="G8" s="19"/>
      <c r="H8" s="25"/>
      <c r="I8" s="62"/>
      <c r="J8" s="62"/>
      <c r="K8" s="25"/>
      <c r="L8" s="25"/>
      <c r="M8" s="25"/>
      <c r="N8" s="25"/>
      <c r="O8" s="25"/>
      <c r="P8" s="25"/>
    </row>
    <row r="9" spans="1:17" s="17" customFormat="1" x14ac:dyDescent="0.2">
      <c r="A9" s="6"/>
      <c r="B9" s="27">
        <v>7756</v>
      </c>
      <c r="C9" s="83" t="s">
        <v>296</v>
      </c>
      <c r="D9" s="151" t="s">
        <v>207</v>
      </c>
      <c r="E9" s="72">
        <v>901458993</v>
      </c>
      <c r="F9" s="24" t="s">
        <v>12</v>
      </c>
      <c r="G9" s="19">
        <v>42675</v>
      </c>
      <c r="H9" s="25">
        <v>36.147990000000007</v>
      </c>
      <c r="I9" s="117">
        <v>1200</v>
      </c>
      <c r="J9" s="117">
        <v>1000</v>
      </c>
      <c r="K9" s="25">
        <f>SUM(H9:J9)</f>
        <v>2236.1479899999999</v>
      </c>
      <c r="L9" s="25">
        <v>36.147990000000007</v>
      </c>
      <c r="M9" s="25">
        <v>1200</v>
      </c>
      <c r="N9" s="25">
        <v>1000</v>
      </c>
      <c r="O9" s="25">
        <f>SUM(L9:N9)</f>
        <v>2236.1479899999999</v>
      </c>
      <c r="P9" s="118"/>
      <c r="Q9" s="122"/>
    </row>
    <row r="10" spans="1:17" s="17" customFormat="1" x14ac:dyDescent="0.2">
      <c r="A10" s="6"/>
      <c r="B10" s="27">
        <v>7775</v>
      </c>
      <c r="C10" s="83" t="s">
        <v>297</v>
      </c>
      <c r="D10" s="151" t="s">
        <v>208</v>
      </c>
      <c r="E10" s="72">
        <v>901515853</v>
      </c>
      <c r="F10" s="24" t="s">
        <v>12</v>
      </c>
      <c r="G10" s="19">
        <v>43252</v>
      </c>
      <c r="H10" s="25">
        <v>0.55200000000000005</v>
      </c>
      <c r="I10" s="117">
        <v>50</v>
      </c>
      <c r="J10" s="117">
        <v>150</v>
      </c>
      <c r="K10" s="25">
        <f>SUM(H10:J10)</f>
        <v>200.55199999999999</v>
      </c>
      <c r="L10" s="25">
        <v>0.55200000000000005</v>
      </c>
      <c r="M10" s="25">
        <v>50</v>
      </c>
      <c r="N10" s="25">
        <v>150</v>
      </c>
      <c r="O10" s="25">
        <f>SUM(L10:N10)</f>
        <v>200.55199999999999</v>
      </c>
      <c r="P10" s="118"/>
      <c r="Q10" s="122"/>
    </row>
    <row r="11" spans="1:17" s="17" customFormat="1" ht="13.5" thickBot="1" x14ac:dyDescent="0.25">
      <c r="A11" s="6"/>
      <c r="B11" s="34"/>
      <c r="C11" s="85" t="s">
        <v>17</v>
      </c>
      <c r="D11" s="152"/>
      <c r="E11" s="74"/>
      <c r="F11" s="18"/>
      <c r="G11" s="19"/>
      <c r="H11" s="64">
        <f t="shared" ref="H11:O11" si="0">+SUBTOTAL(9,H9:H10)</f>
        <v>36.699990000000007</v>
      </c>
      <c r="I11" s="64">
        <f t="shared" si="0"/>
        <v>1250</v>
      </c>
      <c r="J11" s="64">
        <f t="shared" si="0"/>
        <v>1150</v>
      </c>
      <c r="K11" s="64">
        <f t="shared" si="0"/>
        <v>2436.6999900000001</v>
      </c>
      <c r="L11" s="64">
        <f t="shared" si="0"/>
        <v>36.699990000000007</v>
      </c>
      <c r="M11" s="64">
        <f t="shared" si="0"/>
        <v>1250</v>
      </c>
      <c r="N11" s="64">
        <f t="shared" si="0"/>
        <v>1150</v>
      </c>
      <c r="O11" s="64">
        <f t="shared" si="0"/>
        <v>2436.6999900000001</v>
      </c>
      <c r="P11" s="123"/>
      <c r="Q11" s="122"/>
    </row>
    <row r="12" spans="1:17" s="17" customFormat="1" ht="13.5" thickTop="1" x14ac:dyDescent="0.2">
      <c r="A12" s="6"/>
      <c r="B12" s="34"/>
      <c r="C12" s="85"/>
      <c r="D12" s="152"/>
      <c r="E12" s="74"/>
      <c r="F12" s="18"/>
      <c r="G12" s="19"/>
      <c r="H12" s="65"/>
      <c r="I12" s="65"/>
      <c r="J12" s="65"/>
      <c r="K12" s="65"/>
      <c r="L12" s="65"/>
      <c r="M12" s="65"/>
      <c r="N12" s="65"/>
      <c r="O12" s="65"/>
      <c r="P12" s="123"/>
      <c r="Q12" s="122"/>
    </row>
    <row r="13" spans="1:17" s="17" customFormat="1" ht="18.75" x14ac:dyDescent="0.2">
      <c r="A13" s="6"/>
      <c r="B13" s="23" t="s">
        <v>18</v>
      </c>
      <c r="C13" s="85"/>
      <c r="D13" s="152"/>
      <c r="E13" s="74"/>
      <c r="F13" s="18"/>
      <c r="G13" s="19"/>
      <c r="H13" s="65"/>
      <c r="I13" s="65"/>
      <c r="J13" s="65"/>
      <c r="K13" s="65"/>
      <c r="L13" s="65"/>
      <c r="M13" s="65"/>
      <c r="N13" s="65"/>
      <c r="O13" s="65"/>
      <c r="P13" s="123"/>
      <c r="Q13" s="122"/>
    </row>
    <row r="14" spans="1:17" s="17" customFormat="1" ht="4.9000000000000004" customHeight="1" x14ac:dyDescent="0.2">
      <c r="A14" s="6"/>
      <c r="B14" s="23"/>
      <c r="C14" s="85"/>
      <c r="D14" s="152"/>
      <c r="E14" s="74"/>
      <c r="F14" s="18"/>
      <c r="G14" s="19"/>
      <c r="H14" s="65"/>
      <c r="I14" s="65"/>
      <c r="J14" s="65"/>
      <c r="K14" s="65"/>
      <c r="L14" s="65"/>
      <c r="M14" s="65"/>
      <c r="N14" s="65"/>
      <c r="O14" s="65"/>
      <c r="P14" s="123"/>
      <c r="Q14" s="122"/>
    </row>
    <row r="15" spans="1:17" x14ac:dyDescent="0.2">
      <c r="B15" s="31">
        <v>5383</v>
      </c>
      <c r="C15" s="80" t="s">
        <v>276</v>
      </c>
      <c r="D15" s="153" t="s">
        <v>293</v>
      </c>
      <c r="E15" s="72">
        <v>901191112</v>
      </c>
      <c r="F15" s="24" t="s">
        <v>12</v>
      </c>
      <c r="G15" s="19">
        <v>43070</v>
      </c>
      <c r="H15" s="25">
        <v>2287.7217599999999</v>
      </c>
      <c r="I15" s="117">
        <v>1600</v>
      </c>
      <c r="J15" s="117">
        <v>600</v>
      </c>
      <c r="K15" s="25">
        <f>SUM(H15:J15)</f>
        <v>4487.7217600000004</v>
      </c>
      <c r="L15" s="25">
        <v>800.70261599999992</v>
      </c>
      <c r="M15" s="25">
        <v>560</v>
      </c>
      <c r="N15" s="25">
        <v>210</v>
      </c>
      <c r="O15" s="25">
        <f>SUM(L15:N15)</f>
        <v>1570.702616</v>
      </c>
      <c r="P15" s="118"/>
    </row>
    <row r="16" spans="1:17" ht="25.5" x14ac:dyDescent="0.2">
      <c r="B16" s="31">
        <v>6824</v>
      </c>
      <c r="C16" s="137" t="s">
        <v>302</v>
      </c>
      <c r="D16" s="154" t="s">
        <v>125</v>
      </c>
      <c r="E16" s="72">
        <v>900522611</v>
      </c>
      <c r="F16" s="134" t="s">
        <v>12</v>
      </c>
      <c r="G16" s="4">
        <v>43070</v>
      </c>
      <c r="H16" s="135">
        <v>22398.100519999996</v>
      </c>
      <c r="I16" s="138">
        <v>1600</v>
      </c>
      <c r="J16" s="138">
        <v>600</v>
      </c>
      <c r="K16" s="135">
        <f>SUM(H16:J16)</f>
        <v>24598.100519999996</v>
      </c>
      <c r="L16" s="135">
        <v>8287.2971923999994</v>
      </c>
      <c r="M16" s="135">
        <v>592</v>
      </c>
      <c r="N16" s="135">
        <v>222</v>
      </c>
      <c r="O16" s="135">
        <f>SUM(L16:N16)</f>
        <v>9101.2971923999994</v>
      </c>
      <c r="P16" s="118"/>
    </row>
    <row r="17" spans="1:17" x14ac:dyDescent="0.2">
      <c r="B17" s="31">
        <v>7113</v>
      </c>
      <c r="C17" s="80" t="s">
        <v>185</v>
      </c>
      <c r="D17" s="153" t="s">
        <v>128</v>
      </c>
      <c r="E17" s="72">
        <v>901241164</v>
      </c>
      <c r="F17" s="24" t="s">
        <v>12</v>
      </c>
      <c r="G17" s="19">
        <v>43070</v>
      </c>
      <c r="H17" s="25">
        <v>4216.6280399999996</v>
      </c>
      <c r="I17" s="117">
        <v>3617.88</v>
      </c>
      <c r="J17" s="117">
        <v>0</v>
      </c>
      <c r="K17" s="25">
        <f>SUM(H17:J17)</f>
        <v>7834.5080399999997</v>
      </c>
      <c r="L17" s="25">
        <v>4216.6280399999996</v>
      </c>
      <c r="M17" s="25">
        <v>3617.88</v>
      </c>
      <c r="N17" s="25">
        <v>0</v>
      </c>
      <c r="O17" s="25">
        <f>SUM(L17:N17)</f>
        <v>7834.5080399999997</v>
      </c>
      <c r="P17" s="118"/>
    </row>
    <row r="18" spans="1:17" s="17" customFormat="1" ht="13.5" thickBot="1" x14ac:dyDescent="0.25">
      <c r="A18" s="6"/>
      <c r="B18" s="31"/>
      <c r="C18" s="84" t="s">
        <v>20</v>
      </c>
      <c r="D18" s="152"/>
      <c r="E18" s="74"/>
      <c r="F18" s="18"/>
      <c r="G18" s="19"/>
      <c r="H18" s="66">
        <f>+SUBTOTAL(9,H15:H17)</f>
        <v>28902.450319999996</v>
      </c>
      <c r="I18" s="66">
        <f t="shared" ref="I18:O18" si="1">+SUBTOTAL(9,I15:I17)</f>
        <v>6817.88</v>
      </c>
      <c r="J18" s="66">
        <f t="shared" si="1"/>
        <v>1200</v>
      </c>
      <c r="K18" s="66">
        <f t="shared" si="1"/>
        <v>36920.330319999994</v>
      </c>
      <c r="L18" s="66">
        <f t="shared" si="1"/>
        <v>13304.627848399999</v>
      </c>
      <c r="M18" s="66">
        <f t="shared" si="1"/>
        <v>4769.88</v>
      </c>
      <c r="N18" s="66">
        <f t="shared" si="1"/>
        <v>432</v>
      </c>
      <c r="O18" s="66">
        <f t="shared" si="1"/>
        <v>18506.507848400001</v>
      </c>
      <c r="P18" s="121"/>
      <c r="Q18" s="122"/>
    </row>
    <row r="19" spans="1:17" s="17" customFormat="1" ht="13.5" thickTop="1" x14ac:dyDescent="0.2">
      <c r="A19" s="6"/>
      <c r="B19" s="34"/>
      <c r="C19" s="85"/>
      <c r="D19" s="152"/>
      <c r="E19" s="74"/>
      <c r="F19" s="18"/>
      <c r="G19" s="19"/>
      <c r="H19" s="65"/>
      <c r="I19" s="65"/>
      <c r="J19" s="65"/>
      <c r="K19" s="65"/>
      <c r="L19" s="65"/>
      <c r="M19" s="65"/>
      <c r="N19" s="65"/>
      <c r="O19" s="65"/>
      <c r="P19" s="123"/>
      <c r="Q19" s="122"/>
    </row>
    <row r="20" spans="1:17" ht="18.75" x14ac:dyDescent="0.2">
      <c r="B20" s="23" t="s">
        <v>21</v>
      </c>
      <c r="C20" s="80"/>
      <c r="D20" s="151"/>
      <c r="E20" s="75"/>
      <c r="F20" s="24"/>
      <c r="G20" s="19"/>
      <c r="H20" s="67"/>
      <c r="I20" s="65"/>
      <c r="J20" s="65"/>
      <c r="K20" s="65"/>
      <c r="L20" s="65"/>
      <c r="M20" s="65"/>
      <c r="N20" s="65"/>
      <c r="O20" s="65"/>
      <c r="P20" s="123"/>
    </row>
    <row r="21" spans="1:17" ht="4.9000000000000004" customHeight="1" x14ac:dyDescent="0.2">
      <c r="B21" s="23"/>
      <c r="C21" s="80"/>
      <c r="D21" s="151"/>
      <c r="E21" s="75"/>
      <c r="F21" s="24"/>
      <c r="G21" s="19"/>
      <c r="H21" s="67"/>
      <c r="I21" s="65"/>
      <c r="J21" s="65"/>
      <c r="K21" s="65"/>
      <c r="L21" s="65"/>
      <c r="M21" s="65"/>
      <c r="N21" s="65"/>
      <c r="O21" s="65"/>
      <c r="P21" s="123"/>
    </row>
    <row r="22" spans="1:17" x14ac:dyDescent="0.2">
      <c r="B22" s="31">
        <v>6468</v>
      </c>
      <c r="C22" s="71" t="s">
        <v>87</v>
      </c>
      <c r="D22" s="151" t="s">
        <v>179</v>
      </c>
      <c r="E22" s="72">
        <v>800063610</v>
      </c>
      <c r="F22" s="24" t="s">
        <v>12</v>
      </c>
      <c r="G22" s="19">
        <v>42705</v>
      </c>
      <c r="H22" s="25">
        <v>680.23881999999992</v>
      </c>
      <c r="I22" s="62">
        <v>100</v>
      </c>
      <c r="J22" s="62">
        <v>0</v>
      </c>
      <c r="K22" s="25">
        <f>SUM(H22:J22)</f>
        <v>780.23881999999992</v>
      </c>
      <c r="L22" s="25">
        <v>680.23881999999992</v>
      </c>
      <c r="M22" s="25">
        <v>100</v>
      </c>
      <c r="N22" s="25">
        <v>0</v>
      </c>
      <c r="O22" s="25">
        <f>SUM(L22:N22)</f>
        <v>780.23881999999992</v>
      </c>
      <c r="P22" s="118"/>
    </row>
    <row r="23" spans="1:17" x14ac:dyDescent="0.2">
      <c r="B23" s="31">
        <v>7112</v>
      </c>
      <c r="C23" s="71" t="s">
        <v>62</v>
      </c>
      <c r="D23" s="151" t="s">
        <v>176</v>
      </c>
      <c r="E23" s="72">
        <v>900305114</v>
      </c>
      <c r="F23" s="24" t="s">
        <v>12</v>
      </c>
      <c r="G23" s="178">
        <v>42887</v>
      </c>
      <c r="H23" s="25">
        <v>3202.4907400000002</v>
      </c>
      <c r="I23" s="62">
        <v>1450</v>
      </c>
      <c r="J23" s="62">
        <v>0</v>
      </c>
      <c r="K23" s="25">
        <f>SUM(H23:J23)</f>
        <v>4652.4907400000002</v>
      </c>
      <c r="L23" s="25">
        <v>3202.4907400000002</v>
      </c>
      <c r="M23" s="25">
        <v>1450</v>
      </c>
      <c r="N23" s="25">
        <v>0</v>
      </c>
      <c r="O23" s="25">
        <f>SUM(L23:N23)</f>
        <v>4652.4907400000002</v>
      </c>
      <c r="P23" s="118"/>
    </row>
    <row r="24" spans="1:17" ht="4.9000000000000004" customHeight="1" x14ac:dyDescent="0.2">
      <c r="B24" s="30"/>
      <c r="C24" s="79"/>
      <c r="D24" s="151"/>
      <c r="E24" s="75"/>
      <c r="F24" s="24"/>
      <c r="G24" s="19"/>
      <c r="H24" s="25"/>
      <c r="I24" s="25"/>
      <c r="J24" s="25"/>
      <c r="K24" s="25"/>
      <c r="L24" s="25"/>
      <c r="M24" s="25"/>
      <c r="N24" s="25"/>
      <c r="O24" s="25"/>
      <c r="P24" s="118"/>
    </row>
    <row r="25" spans="1:17" x14ac:dyDescent="0.2">
      <c r="B25" s="30">
        <v>6415</v>
      </c>
      <c r="C25" s="79" t="s">
        <v>28</v>
      </c>
      <c r="D25" s="155" t="s">
        <v>131</v>
      </c>
      <c r="E25" s="72">
        <v>900566042</v>
      </c>
      <c r="F25" s="24" t="s">
        <v>12</v>
      </c>
      <c r="G25" s="19">
        <v>42735</v>
      </c>
      <c r="H25" s="25">
        <v>0</v>
      </c>
      <c r="I25" s="62">
        <v>5</v>
      </c>
      <c r="J25" s="62">
        <v>0</v>
      </c>
      <c r="K25" s="25">
        <f t="shared" ref="K25:K26" si="2">SUM(H25:J25)</f>
        <v>5</v>
      </c>
      <c r="L25" s="25">
        <v>0</v>
      </c>
      <c r="M25" s="25">
        <v>5</v>
      </c>
      <c r="N25" s="25">
        <v>0</v>
      </c>
      <c r="O25" s="25">
        <f t="shared" ref="O25:O26" si="3">SUM(L25:N25)</f>
        <v>5</v>
      </c>
      <c r="P25" s="118"/>
    </row>
    <row r="26" spans="1:17" x14ac:dyDescent="0.2">
      <c r="B26" s="30">
        <v>6415</v>
      </c>
      <c r="C26" s="79" t="s">
        <v>29</v>
      </c>
      <c r="D26" s="155" t="s">
        <v>132</v>
      </c>
      <c r="E26" s="72">
        <v>900566043</v>
      </c>
      <c r="F26" s="24" t="s">
        <v>12</v>
      </c>
      <c r="G26" s="19">
        <v>42735</v>
      </c>
      <c r="H26" s="25">
        <v>0</v>
      </c>
      <c r="I26" s="62">
        <v>5</v>
      </c>
      <c r="J26" s="62">
        <v>0</v>
      </c>
      <c r="K26" s="25">
        <f t="shared" si="2"/>
        <v>5</v>
      </c>
      <c r="L26" s="47">
        <v>0</v>
      </c>
      <c r="M26" s="47">
        <v>5</v>
      </c>
      <c r="N26" s="47">
        <v>0</v>
      </c>
      <c r="O26" s="47">
        <f t="shared" si="3"/>
        <v>5</v>
      </c>
      <c r="P26" s="118"/>
    </row>
    <row r="27" spans="1:17" x14ac:dyDescent="0.2">
      <c r="B27" s="31">
        <v>6415</v>
      </c>
      <c r="C27" s="78" t="s">
        <v>30</v>
      </c>
      <c r="D27" s="151"/>
      <c r="E27" s="75"/>
      <c r="F27" s="24"/>
      <c r="G27" s="19"/>
      <c r="H27" s="63">
        <f t="shared" ref="H27:O27" si="4">+SUBTOTAL(9,H25:H26)</f>
        <v>0</v>
      </c>
      <c r="I27" s="63">
        <f t="shared" si="4"/>
        <v>10</v>
      </c>
      <c r="J27" s="63">
        <f t="shared" si="4"/>
        <v>0</v>
      </c>
      <c r="K27" s="63">
        <f>+SUBTOTAL(9,K25:K26)</f>
        <v>10</v>
      </c>
      <c r="L27" s="57">
        <f t="shared" si="4"/>
        <v>0</v>
      </c>
      <c r="M27" s="57">
        <f t="shared" si="4"/>
        <v>10</v>
      </c>
      <c r="N27" s="57">
        <f t="shared" si="4"/>
        <v>0</v>
      </c>
      <c r="O27" s="57">
        <f t="shared" si="4"/>
        <v>10</v>
      </c>
      <c r="P27" s="121"/>
    </row>
    <row r="28" spans="1:17" ht="4.9000000000000004" customHeight="1" x14ac:dyDescent="0.2">
      <c r="B28" s="30"/>
      <c r="C28" s="80"/>
      <c r="D28" s="151"/>
      <c r="E28" s="75"/>
      <c r="F28" s="24"/>
      <c r="G28" s="19"/>
      <c r="H28" s="25"/>
      <c r="I28" s="25"/>
      <c r="J28" s="25"/>
      <c r="K28" s="25"/>
      <c r="L28" s="25"/>
      <c r="M28" s="25"/>
      <c r="N28" s="25"/>
      <c r="O28" s="25"/>
      <c r="P28" s="118"/>
    </row>
    <row r="29" spans="1:17" ht="12.75" customHeight="1" x14ac:dyDescent="0.2">
      <c r="B29" s="42">
        <v>7680</v>
      </c>
      <c r="C29" s="132" t="s">
        <v>298</v>
      </c>
      <c r="D29" s="151" t="s">
        <v>224</v>
      </c>
      <c r="E29" s="72">
        <v>901333497</v>
      </c>
      <c r="F29" s="24" t="s">
        <v>12</v>
      </c>
      <c r="G29" s="19">
        <v>43070</v>
      </c>
      <c r="H29" s="68">
        <v>28048.063709999999</v>
      </c>
      <c r="I29" s="117">
        <v>30268.928</v>
      </c>
      <c r="J29" s="117">
        <v>3000</v>
      </c>
      <c r="K29" s="69">
        <f>SUM(H29:J29)</f>
        <v>61316.991710000002</v>
      </c>
      <c r="L29" s="69">
        <v>26926.141161599997</v>
      </c>
      <c r="M29" s="69">
        <v>29058.170879999998</v>
      </c>
      <c r="N29" s="69">
        <v>2880</v>
      </c>
      <c r="O29" s="69">
        <f>SUM(L29:N29)</f>
        <v>58864.312041599995</v>
      </c>
      <c r="P29" s="124"/>
    </row>
    <row r="30" spans="1:17" s="17" customFormat="1" ht="4.9000000000000004" customHeight="1" x14ac:dyDescent="0.2">
      <c r="A30" s="6"/>
      <c r="B30" s="42"/>
      <c r="C30" s="84"/>
      <c r="D30" s="152"/>
      <c r="E30" s="74"/>
      <c r="F30" s="18"/>
      <c r="G30" s="19"/>
      <c r="H30" s="67"/>
      <c r="I30" s="67"/>
      <c r="J30" s="67"/>
      <c r="K30" s="67"/>
      <c r="L30" s="67"/>
      <c r="M30" s="67"/>
      <c r="N30" s="67"/>
      <c r="O30" s="67"/>
      <c r="P30" s="128"/>
      <c r="Q30" s="122"/>
    </row>
    <row r="31" spans="1:17" ht="12.75" customHeight="1" x14ac:dyDescent="0.2">
      <c r="B31" s="101">
        <v>7451</v>
      </c>
      <c r="C31" s="83" t="s">
        <v>299</v>
      </c>
      <c r="D31" s="151" t="s">
        <v>225</v>
      </c>
      <c r="E31" s="72">
        <v>800477079</v>
      </c>
      <c r="F31" s="24" t="s">
        <v>12</v>
      </c>
      <c r="G31" s="19">
        <v>42767</v>
      </c>
      <c r="H31" s="68">
        <v>12373.81639</v>
      </c>
      <c r="I31" s="117">
        <v>1086.6640000000002</v>
      </c>
      <c r="J31" s="117">
        <v>0</v>
      </c>
      <c r="K31" s="69">
        <f>SUM(H31:J31)</f>
        <v>13460.480390000001</v>
      </c>
      <c r="L31" s="69">
        <v>12373.81639</v>
      </c>
      <c r="M31" s="69">
        <v>1086.6640000000002</v>
      </c>
      <c r="N31" s="69">
        <v>0</v>
      </c>
      <c r="O31" s="69">
        <f>SUM(L31:N31)</f>
        <v>13460.480390000001</v>
      </c>
      <c r="P31" s="124"/>
    </row>
    <row r="32" spans="1:17" ht="12.75" customHeight="1" x14ac:dyDescent="0.2">
      <c r="B32" s="39">
        <v>7451</v>
      </c>
      <c r="C32" s="83" t="s">
        <v>209</v>
      </c>
      <c r="D32" s="151" t="s">
        <v>226</v>
      </c>
      <c r="E32" s="72">
        <v>901330664</v>
      </c>
      <c r="F32" s="24" t="s">
        <v>12</v>
      </c>
      <c r="G32" s="19">
        <v>42705</v>
      </c>
      <c r="H32" s="110">
        <v>239.11490999999998</v>
      </c>
      <c r="I32" s="120">
        <v>64</v>
      </c>
      <c r="J32" s="120">
        <v>0</v>
      </c>
      <c r="K32" s="70">
        <f>SUM(H32:J32)</f>
        <v>303.11491000000001</v>
      </c>
      <c r="L32" s="70">
        <v>239.11490999999998</v>
      </c>
      <c r="M32" s="70">
        <v>64</v>
      </c>
      <c r="N32" s="70">
        <v>0</v>
      </c>
      <c r="O32" s="70">
        <f>SUM(L32:N32)</f>
        <v>303.11491000000001</v>
      </c>
      <c r="P32" s="124"/>
    </row>
    <row r="33" spans="1:17" s="17" customFormat="1" ht="12.75" customHeight="1" x14ac:dyDescent="0.2">
      <c r="A33" s="6"/>
      <c r="B33" s="102">
        <v>7451</v>
      </c>
      <c r="C33" s="84" t="s">
        <v>205</v>
      </c>
      <c r="D33" s="152"/>
      <c r="E33" s="74"/>
      <c r="F33" s="18"/>
      <c r="G33" s="19"/>
      <c r="H33" s="67">
        <f>+SUBTOTAL(9,H31:H32)</f>
        <v>12612.9313</v>
      </c>
      <c r="I33" s="67">
        <f t="shared" ref="I33:J33" si="5">+SUBTOTAL(9,I31:I32)</f>
        <v>1150.6640000000002</v>
      </c>
      <c r="J33" s="67">
        <f t="shared" si="5"/>
        <v>0</v>
      </c>
      <c r="K33" s="67">
        <f>+SUBTOTAL(9,K31:K32)</f>
        <v>13763.595300000001</v>
      </c>
      <c r="L33" s="67">
        <f t="shared" ref="L33:O33" si="6">+SUBTOTAL(9,L31:L32)</f>
        <v>12612.9313</v>
      </c>
      <c r="M33" s="67">
        <f t="shared" si="6"/>
        <v>1150.6640000000002</v>
      </c>
      <c r="N33" s="67">
        <f t="shared" si="6"/>
        <v>0</v>
      </c>
      <c r="O33" s="67">
        <f t="shared" si="6"/>
        <v>13763.595300000001</v>
      </c>
      <c r="P33" s="128"/>
      <c r="Q33" s="122"/>
    </row>
    <row r="34" spans="1:17" s="17" customFormat="1" ht="4.9000000000000004" customHeight="1" x14ac:dyDescent="0.2">
      <c r="A34" s="6"/>
      <c r="B34" s="42"/>
      <c r="C34" s="84"/>
      <c r="D34" s="152"/>
      <c r="E34" s="74"/>
      <c r="F34" s="18"/>
      <c r="G34" s="19"/>
      <c r="H34" s="67"/>
      <c r="I34" s="67"/>
      <c r="J34" s="67"/>
      <c r="K34" s="67"/>
      <c r="L34" s="67"/>
      <c r="M34" s="67"/>
      <c r="N34" s="67"/>
      <c r="O34" s="67"/>
      <c r="P34" s="128"/>
      <c r="Q34" s="122"/>
    </row>
    <row r="35" spans="1:17" ht="25.5" x14ac:dyDescent="0.2">
      <c r="B35" s="42">
        <v>7518</v>
      </c>
      <c r="C35" s="145" t="s">
        <v>300</v>
      </c>
      <c r="D35" s="151" t="s">
        <v>148</v>
      </c>
      <c r="E35" s="61">
        <v>901007168</v>
      </c>
      <c r="F35" s="140" t="s">
        <v>12</v>
      </c>
      <c r="G35" s="19">
        <v>43070</v>
      </c>
      <c r="H35" s="68">
        <v>4372.9054999999998</v>
      </c>
      <c r="I35" s="117">
        <v>2906.7620000000002</v>
      </c>
      <c r="J35" s="117">
        <v>1200</v>
      </c>
      <c r="K35" s="69">
        <f>SUM(H35:J35)</f>
        <v>8479.6674999999996</v>
      </c>
      <c r="L35" s="69">
        <v>3498.3244</v>
      </c>
      <c r="M35" s="69">
        <v>2325.4096000000004</v>
      </c>
      <c r="N35" s="69">
        <v>960</v>
      </c>
      <c r="O35" s="69">
        <f>SUM(L35:N35)</f>
        <v>6783.7340000000004</v>
      </c>
      <c r="P35" s="124"/>
      <c r="Q35" s="141"/>
    </row>
    <row r="36" spans="1:17" ht="12.75" customHeight="1" x14ac:dyDescent="0.2">
      <c r="B36" s="42">
        <v>7119</v>
      </c>
      <c r="C36" s="132" t="s">
        <v>315</v>
      </c>
      <c r="D36" s="151" t="s">
        <v>211</v>
      </c>
      <c r="E36" s="72">
        <v>900772538</v>
      </c>
      <c r="F36" s="24" t="s">
        <v>12</v>
      </c>
      <c r="G36" s="19">
        <v>43435</v>
      </c>
      <c r="H36" s="68">
        <v>2707.5185999999999</v>
      </c>
      <c r="I36" s="68">
        <v>4211.97</v>
      </c>
      <c r="J36" s="68">
        <v>5693.5302000000001</v>
      </c>
      <c r="K36" s="69">
        <f>SUM(H36:J36)</f>
        <v>12613.018800000002</v>
      </c>
      <c r="L36" s="69">
        <v>2707.5185999999999</v>
      </c>
      <c r="M36" s="69">
        <v>4211.97</v>
      </c>
      <c r="N36" s="69">
        <v>5693.5302000000001</v>
      </c>
      <c r="O36" s="69">
        <f>SUM(L36:N36)</f>
        <v>12613.018800000002</v>
      </c>
      <c r="P36" s="124"/>
    </row>
    <row r="37" spans="1:17" ht="12.75" customHeight="1" x14ac:dyDescent="0.2">
      <c r="B37" s="42">
        <v>7790</v>
      </c>
      <c r="C37" s="83" t="s">
        <v>301</v>
      </c>
      <c r="D37" s="151" t="s">
        <v>212</v>
      </c>
      <c r="E37" s="72">
        <v>901552346</v>
      </c>
      <c r="F37" s="24" t="s">
        <v>12</v>
      </c>
      <c r="G37" s="19">
        <v>43435</v>
      </c>
      <c r="H37" s="68">
        <v>126.09013</v>
      </c>
      <c r="I37" s="68">
        <v>3817.3910000000001</v>
      </c>
      <c r="J37" s="68">
        <v>702.8184</v>
      </c>
      <c r="K37" s="69">
        <f>SUM(H37:J37)</f>
        <v>4646.2995300000002</v>
      </c>
      <c r="L37" s="69">
        <v>126.09013</v>
      </c>
      <c r="M37" s="69">
        <v>3817.3910000000001</v>
      </c>
      <c r="N37" s="69">
        <v>702.8184</v>
      </c>
      <c r="O37" s="69">
        <f>SUM(L37:N37)</f>
        <v>4646.2995300000002</v>
      </c>
      <c r="P37" s="124"/>
    </row>
    <row r="38" spans="1:17" ht="4.9000000000000004" customHeight="1" x14ac:dyDescent="0.2">
      <c r="B38" s="39"/>
      <c r="C38" s="80"/>
      <c r="D38" s="151"/>
      <c r="E38" s="75"/>
      <c r="F38" s="24"/>
      <c r="G38" s="19"/>
      <c r="H38" s="68"/>
      <c r="I38" s="68"/>
      <c r="J38" s="68"/>
      <c r="K38" s="68"/>
      <c r="L38" s="68"/>
      <c r="M38" s="68"/>
      <c r="N38" s="68"/>
      <c r="O38" s="68"/>
      <c r="P38" s="169"/>
    </row>
    <row r="39" spans="1:17" s="1" customFormat="1" ht="25.5" x14ac:dyDescent="0.2">
      <c r="B39" s="30">
        <v>7547</v>
      </c>
      <c r="C39" s="132" t="s">
        <v>311</v>
      </c>
      <c r="D39" s="156" t="s">
        <v>213</v>
      </c>
      <c r="E39" s="72">
        <v>901107340</v>
      </c>
      <c r="F39" s="134" t="s">
        <v>12</v>
      </c>
      <c r="G39" s="4">
        <v>43252</v>
      </c>
      <c r="H39" s="135">
        <v>270.96123999999998</v>
      </c>
      <c r="I39" s="135">
        <v>4230</v>
      </c>
      <c r="J39" s="136">
        <v>1929</v>
      </c>
      <c r="K39" s="135">
        <f>SUM(H39:J39)</f>
        <v>6429.9612399999996</v>
      </c>
      <c r="L39" s="135">
        <v>270.96123999999998</v>
      </c>
      <c r="M39" s="135">
        <v>4230</v>
      </c>
      <c r="N39" s="135">
        <v>1929</v>
      </c>
      <c r="O39" s="135">
        <f>SUM(L39:N39)</f>
        <v>6429.9612399999996</v>
      </c>
      <c r="P39" s="142"/>
      <c r="Q39" s="143"/>
    </row>
    <row r="40" spans="1:17" ht="13.9" customHeight="1" x14ac:dyDescent="0.2">
      <c r="B40" s="30">
        <v>7547</v>
      </c>
      <c r="C40" s="83" t="s">
        <v>308</v>
      </c>
      <c r="D40" s="151" t="s">
        <v>214</v>
      </c>
      <c r="E40" s="72">
        <v>901107560</v>
      </c>
      <c r="F40" s="24" t="s">
        <v>12</v>
      </c>
      <c r="G40" s="19">
        <v>43252</v>
      </c>
      <c r="H40" s="25">
        <v>316.82411999999999</v>
      </c>
      <c r="I40" s="25">
        <v>3000</v>
      </c>
      <c r="J40" s="62">
        <v>5900</v>
      </c>
      <c r="K40" s="25">
        <f>SUM(H40:J40)</f>
        <v>9216.8241200000011</v>
      </c>
      <c r="L40" s="25">
        <v>316.82411999999999</v>
      </c>
      <c r="M40" s="25">
        <v>3000</v>
      </c>
      <c r="N40" s="25">
        <v>5900</v>
      </c>
      <c r="O40" s="25">
        <f>SUM(L40:N40)</f>
        <v>9216.8241200000011</v>
      </c>
      <c r="P40" s="118"/>
    </row>
    <row r="41" spans="1:17" ht="13.9" customHeight="1" x14ac:dyDescent="0.2">
      <c r="B41" s="30">
        <v>7547</v>
      </c>
      <c r="C41" s="83" t="s">
        <v>307</v>
      </c>
      <c r="D41" s="151" t="s">
        <v>215</v>
      </c>
      <c r="E41" s="72">
        <v>901107562</v>
      </c>
      <c r="F41" s="24" t="s">
        <v>12</v>
      </c>
      <c r="G41" s="19">
        <v>43252</v>
      </c>
      <c r="H41" s="47">
        <v>203.71931000000001</v>
      </c>
      <c r="I41" s="47">
        <v>1896</v>
      </c>
      <c r="J41" s="114">
        <v>998</v>
      </c>
      <c r="K41" s="47">
        <f>SUM(H41:J41)</f>
        <v>3097.71931</v>
      </c>
      <c r="L41" s="47">
        <v>203.71931000000001</v>
      </c>
      <c r="M41" s="47">
        <v>1896</v>
      </c>
      <c r="N41" s="47">
        <v>998</v>
      </c>
      <c r="O41" s="47">
        <f>SUM(L41:N41)</f>
        <v>3097.71931</v>
      </c>
      <c r="P41" s="118"/>
    </row>
    <row r="42" spans="1:17" ht="13.9" customHeight="1" x14ac:dyDescent="0.2">
      <c r="B42" s="31">
        <v>7547</v>
      </c>
      <c r="C42" s="86" t="s">
        <v>204</v>
      </c>
      <c r="D42" s="157"/>
      <c r="E42" s="105"/>
      <c r="F42" s="24"/>
      <c r="G42" s="19"/>
      <c r="H42" s="57">
        <f t="shared" ref="H42:O42" si="7">SUBTOTAL(9,H39:H41)</f>
        <v>791.50467000000003</v>
      </c>
      <c r="I42" s="57">
        <f>SUBTOTAL(9,I39:I41)</f>
        <v>9126</v>
      </c>
      <c r="J42" s="57">
        <f t="shared" si="7"/>
        <v>8827</v>
      </c>
      <c r="K42" s="57">
        <f t="shared" si="7"/>
        <v>18744.504670000002</v>
      </c>
      <c r="L42" s="57">
        <f t="shared" si="7"/>
        <v>791.50467000000003</v>
      </c>
      <c r="M42" s="57">
        <f t="shared" si="7"/>
        <v>9126</v>
      </c>
      <c r="N42" s="57">
        <f t="shared" si="7"/>
        <v>8827</v>
      </c>
      <c r="O42" s="57">
        <f t="shared" si="7"/>
        <v>18744.504670000002</v>
      </c>
      <c r="P42" s="121"/>
    </row>
    <row r="43" spans="1:17" ht="4.9000000000000004" customHeight="1" x14ac:dyDescent="0.2">
      <c r="B43" s="30"/>
      <c r="C43" s="80"/>
      <c r="D43" s="151"/>
      <c r="E43" s="75"/>
      <c r="F43" s="24"/>
      <c r="G43" s="19"/>
      <c r="H43" s="25"/>
      <c r="I43" s="25"/>
      <c r="J43" s="25"/>
      <c r="K43" s="25"/>
      <c r="L43" s="25"/>
      <c r="M43" s="25"/>
      <c r="N43" s="25"/>
      <c r="O43" s="25"/>
      <c r="P43" s="118"/>
    </row>
    <row r="44" spans="1:17" x14ac:dyDescent="0.2">
      <c r="B44" s="101">
        <v>7727</v>
      </c>
      <c r="C44" s="83" t="s">
        <v>304</v>
      </c>
      <c r="D44" s="151" t="s">
        <v>216</v>
      </c>
      <c r="E44" s="72">
        <v>901394462</v>
      </c>
      <c r="F44" s="24" t="s">
        <v>12</v>
      </c>
      <c r="G44" s="19">
        <v>43435</v>
      </c>
      <c r="H44" s="25">
        <v>5.1582400000000002</v>
      </c>
      <c r="I44" s="117">
        <v>129.05000000000001</v>
      </c>
      <c r="J44" s="117">
        <v>717</v>
      </c>
      <c r="K44" s="25">
        <f t="shared" ref="K44:K46" si="8">SUM(H44:J44)</f>
        <v>851.20824000000005</v>
      </c>
      <c r="L44" s="25">
        <v>1.9085487999999999</v>
      </c>
      <c r="M44" s="25">
        <v>47.748500000000007</v>
      </c>
      <c r="N44" s="25">
        <v>265.29000000000002</v>
      </c>
      <c r="O44" s="25">
        <f t="shared" ref="O44:O46" si="9">SUM(L44:N44)</f>
        <v>314.9470488</v>
      </c>
      <c r="P44" s="118"/>
    </row>
    <row r="45" spans="1:17" x14ac:dyDescent="0.2">
      <c r="B45" s="101">
        <v>7727</v>
      </c>
      <c r="C45" s="83" t="s">
        <v>305</v>
      </c>
      <c r="D45" s="151" t="s">
        <v>217</v>
      </c>
      <c r="E45" s="72">
        <v>901394533</v>
      </c>
      <c r="F45" s="24" t="s">
        <v>12</v>
      </c>
      <c r="G45" s="19">
        <v>43435</v>
      </c>
      <c r="H45" s="25">
        <v>39.23601</v>
      </c>
      <c r="I45" s="117">
        <v>153.80000000000001</v>
      </c>
      <c r="J45" s="117">
        <v>221</v>
      </c>
      <c r="K45" s="25">
        <f t="shared" ref="K45" si="10">SUM(H45:J45)</f>
        <v>414.03601000000003</v>
      </c>
      <c r="L45" s="25">
        <v>33.742968599999998</v>
      </c>
      <c r="M45" s="25">
        <v>132.268</v>
      </c>
      <c r="N45" s="25">
        <v>190.06</v>
      </c>
      <c r="O45" s="25">
        <f t="shared" ref="O45" si="11">SUM(L45:N45)</f>
        <v>356.07096860000001</v>
      </c>
      <c r="P45" s="118"/>
    </row>
    <row r="46" spans="1:17" ht="25.5" x14ac:dyDescent="0.2">
      <c r="B46" s="101">
        <v>7727</v>
      </c>
      <c r="C46" s="132" t="s">
        <v>306</v>
      </c>
      <c r="D46" s="156" t="s">
        <v>218</v>
      </c>
      <c r="E46" s="72">
        <v>901394536</v>
      </c>
      <c r="F46" s="134" t="s">
        <v>12</v>
      </c>
      <c r="G46" s="4">
        <v>43435</v>
      </c>
      <c r="H46" s="148">
        <v>7.7478100000000003</v>
      </c>
      <c r="I46" s="147">
        <v>90</v>
      </c>
      <c r="J46" s="147">
        <v>176</v>
      </c>
      <c r="K46" s="148">
        <f t="shared" si="8"/>
        <v>273.74781000000002</v>
      </c>
      <c r="L46" s="148">
        <v>6.0432918000000004</v>
      </c>
      <c r="M46" s="148">
        <v>70.2</v>
      </c>
      <c r="N46" s="148">
        <v>137.28</v>
      </c>
      <c r="O46" s="148">
        <f t="shared" si="9"/>
        <v>213.52329180000001</v>
      </c>
      <c r="P46" s="118"/>
    </row>
    <row r="47" spans="1:17" x14ac:dyDescent="0.2">
      <c r="B47" s="31">
        <v>7727</v>
      </c>
      <c r="C47" s="78" t="s">
        <v>277</v>
      </c>
      <c r="D47" s="151"/>
      <c r="E47" s="75"/>
      <c r="F47" s="24"/>
      <c r="G47" s="19"/>
      <c r="H47" s="57">
        <f t="shared" ref="H47:O47" si="12">+SUBTOTAL(9,H44:H46)</f>
        <v>52.142060000000001</v>
      </c>
      <c r="I47" s="57">
        <f t="shared" si="12"/>
        <v>372.85</v>
      </c>
      <c r="J47" s="57">
        <f t="shared" si="12"/>
        <v>1114</v>
      </c>
      <c r="K47" s="57">
        <f t="shared" si="12"/>
        <v>1538.9920600000003</v>
      </c>
      <c r="L47" s="57">
        <f t="shared" si="12"/>
        <v>41.694809199999995</v>
      </c>
      <c r="M47" s="57">
        <f t="shared" si="12"/>
        <v>250.2165</v>
      </c>
      <c r="N47" s="57">
        <f t="shared" si="12"/>
        <v>592.63</v>
      </c>
      <c r="O47" s="57">
        <f t="shared" si="12"/>
        <v>884.5413092</v>
      </c>
      <c r="P47" s="121"/>
    </row>
    <row r="48" spans="1:17" ht="4.9000000000000004" customHeight="1" x14ac:dyDescent="0.2">
      <c r="B48" s="30"/>
      <c r="C48" s="80"/>
      <c r="D48" s="151"/>
      <c r="E48" s="75"/>
      <c r="F48" s="24"/>
      <c r="G48" s="19"/>
      <c r="H48" s="25"/>
      <c r="I48" s="25"/>
      <c r="J48" s="25"/>
      <c r="K48" s="25"/>
      <c r="L48" s="25"/>
      <c r="M48" s="25"/>
      <c r="N48" s="25"/>
      <c r="O48" s="25"/>
      <c r="P48" s="118"/>
    </row>
    <row r="49" spans="2:17" x14ac:dyDescent="0.2">
      <c r="B49" s="30">
        <v>7763</v>
      </c>
      <c r="C49" s="79" t="s">
        <v>322</v>
      </c>
      <c r="D49" s="155" t="s">
        <v>223</v>
      </c>
      <c r="E49" s="131" t="s">
        <v>227</v>
      </c>
      <c r="F49" s="24" t="s">
        <v>12</v>
      </c>
      <c r="G49" s="19">
        <v>43435</v>
      </c>
      <c r="H49" s="25">
        <v>26.876000000000001</v>
      </c>
      <c r="I49" s="62">
        <v>1260</v>
      </c>
      <c r="J49" s="62">
        <v>456</v>
      </c>
      <c r="K49" s="25">
        <f t="shared" ref="K49:K50" si="13">SUM(H49:J49)</f>
        <v>1742.876</v>
      </c>
      <c r="L49" s="25">
        <v>26.876000000000001</v>
      </c>
      <c r="M49" s="25">
        <v>1260</v>
      </c>
      <c r="N49" s="25">
        <v>456</v>
      </c>
      <c r="O49" s="25">
        <f t="shared" ref="O49:O50" si="14">SUM(L49:N49)</f>
        <v>1742.876</v>
      </c>
      <c r="P49" s="118"/>
    </row>
    <row r="50" spans="2:17" ht="25.5" x14ac:dyDescent="0.2">
      <c r="B50" s="30">
        <v>7763</v>
      </c>
      <c r="C50" s="144" t="s">
        <v>295</v>
      </c>
      <c r="D50" s="154" t="s">
        <v>222</v>
      </c>
      <c r="E50" s="133">
        <v>901484303</v>
      </c>
      <c r="F50" s="134" t="s">
        <v>12</v>
      </c>
      <c r="G50" s="4">
        <v>43070</v>
      </c>
      <c r="H50" s="135">
        <v>0</v>
      </c>
      <c r="I50" s="136">
        <v>1</v>
      </c>
      <c r="J50" s="136">
        <v>0</v>
      </c>
      <c r="K50" s="135">
        <f t="shared" si="13"/>
        <v>1</v>
      </c>
      <c r="L50" s="135">
        <v>0</v>
      </c>
      <c r="M50" s="135">
        <v>1</v>
      </c>
      <c r="N50" s="135">
        <v>0</v>
      </c>
      <c r="O50" s="135">
        <f t="shared" si="14"/>
        <v>1</v>
      </c>
      <c r="P50" s="118"/>
      <c r="Q50" s="141"/>
    </row>
    <row r="51" spans="2:17" x14ac:dyDescent="0.2">
      <c r="B51" s="30">
        <v>7763</v>
      </c>
      <c r="C51" s="79" t="s">
        <v>309</v>
      </c>
      <c r="D51" s="155" t="s">
        <v>219</v>
      </c>
      <c r="E51" s="97">
        <v>901665563</v>
      </c>
      <c r="F51" s="24" t="s">
        <v>12</v>
      </c>
      <c r="G51" s="19">
        <v>43435</v>
      </c>
      <c r="H51" s="25">
        <v>624.85451</v>
      </c>
      <c r="I51" s="62">
        <v>2895</v>
      </c>
      <c r="J51" s="62">
        <v>7357</v>
      </c>
      <c r="K51" s="25">
        <f t="shared" ref="K51:K53" si="15">SUM(H51:J51)</f>
        <v>10876.854510000001</v>
      </c>
      <c r="L51" s="25">
        <v>624.85451</v>
      </c>
      <c r="M51" s="25">
        <v>2895</v>
      </c>
      <c r="N51" s="25">
        <v>7357</v>
      </c>
      <c r="O51" s="25">
        <f t="shared" ref="O51:O53" si="16">SUM(L51:N51)</f>
        <v>10876.854510000001</v>
      </c>
      <c r="P51" s="118"/>
    </row>
    <row r="52" spans="2:17" x14ac:dyDescent="0.2">
      <c r="B52" s="30">
        <v>7763</v>
      </c>
      <c r="C52" s="79" t="s">
        <v>310</v>
      </c>
      <c r="D52" s="155" t="s">
        <v>220</v>
      </c>
      <c r="E52" s="97">
        <v>901665564</v>
      </c>
      <c r="F52" s="24" t="s">
        <v>12</v>
      </c>
      <c r="G52" s="19">
        <v>43070</v>
      </c>
      <c r="H52" s="25">
        <v>42.143169999999998</v>
      </c>
      <c r="I52" s="62">
        <v>150</v>
      </c>
      <c r="J52" s="62">
        <v>62</v>
      </c>
      <c r="K52" s="25">
        <f t="shared" si="15"/>
        <v>254.14317</v>
      </c>
      <c r="L52" s="25">
        <v>42.143169999999998</v>
      </c>
      <c r="M52" s="25">
        <v>150</v>
      </c>
      <c r="N52" s="25">
        <v>62</v>
      </c>
      <c r="O52" s="25">
        <f t="shared" si="16"/>
        <v>254.14317</v>
      </c>
      <c r="P52" s="118"/>
    </row>
    <row r="53" spans="2:17" x14ac:dyDescent="0.2">
      <c r="B53" s="30">
        <v>7763</v>
      </c>
      <c r="C53" s="79" t="s">
        <v>210</v>
      </c>
      <c r="D53" s="155" t="s">
        <v>221</v>
      </c>
      <c r="E53" s="97">
        <v>901671834</v>
      </c>
      <c r="F53" s="24" t="s">
        <v>12</v>
      </c>
      <c r="G53" s="19">
        <v>43435</v>
      </c>
      <c r="H53" s="47">
        <v>47.103060000000006</v>
      </c>
      <c r="I53" s="114">
        <v>581</v>
      </c>
      <c r="J53" s="114">
        <v>53</v>
      </c>
      <c r="K53" s="47">
        <f t="shared" si="15"/>
        <v>681.10306000000003</v>
      </c>
      <c r="L53" s="47">
        <v>47.103060000000006</v>
      </c>
      <c r="M53" s="47">
        <v>581</v>
      </c>
      <c r="N53" s="47">
        <v>53</v>
      </c>
      <c r="O53" s="47">
        <f t="shared" si="16"/>
        <v>681.10306000000003</v>
      </c>
      <c r="P53" s="118"/>
    </row>
    <row r="54" spans="2:17" x14ac:dyDescent="0.2">
      <c r="B54" s="31">
        <v>7763</v>
      </c>
      <c r="C54" s="78" t="s">
        <v>292</v>
      </c>
      <c r="D54" s="151"/>
      <c r="E54" s="75"/>
      <c r="F54" s="24"/>
      <c r="G54" s="19"/>
      <c r="H54" s="57">
        <f t="shared" ref="H54:O54" si="17">+SUBTOTAL(9,H49:H53)</f>
        <v>740.97673999999995</v>
      </c>
      <c r="I54" s="57">
        <f t="shared" si="17"/>
        <v>4887</v>
      </c>
      <c r="J54" s="57">
        <f t="shared" si="17"/>
        <v>7928</v>
      </c>
      <c r="K54" s="57">
        <f t="shared" si="17"/>
        <v>13555.97674</v>
      </c>
      <c r="L54" s="57">
        <f t="shared" si="17"/>
        <v>740.97673999999995</v>
      </c>
      <c r="M54" s="57">
        <f t="shared" si="17"/>
        <v>4887</v>
      </c>
      <c r="N54" s="57">
        <f t="shared" si="17"/>
        <v>7928</v>
      </c>
      <c r="O54" s="57">
        <f t="shared" si="17"/>
        <v>13555.97674</v>
      </c>
      <c r="P54" s="121"/>
    </row>
    <row r="55" spans="2:17" ht="4.9000000000000004" customHeight="1" x14ac:dyDescent="0.2">
      <c r="B55" s="30"/>
      <c r="C55" s="80"/>
      <c r="D55" s="151"/>
      <c r="E55" s="75"/>
      <c r="F55" s="24"/>
      <c r="G55" s="19"/>
      <c r="H55" s="25"/>
      <c r="I55" s="25"/>
      <c r="J55" s="25"/>
      <c r="K55" s="25"/>
      <c r="L55" s="25"/>
      <c r="M55" s="25"/>
      <c r="N55" s="25"/>
      <c r="O55" s="25"/>
      <c r="P55" s="118"/>
    </row>
    <row r="56" spans="2:17" x14ac:dyDescent="0.2">
      <c r="B56" s="30">
        <v>7645</v>
      </c>
      <c r="C56" s="71" t="s">
        <v>88</v>
      </c>
      <c r="D56" s="155" t="s">
        <v>141</v>
      </c>
      <c r="E56" s="72">
        <v>901254013</v>
      </c>
      <c r="F56" s="24" t="s">
        <v>12</v>
      </c>
      <c r="G56" s="19">
        <v>42887</v>
      </c>
      <c r="H56" s="25">
        <v>8699.1495899999991</v>
      </c>
      <c r="I56" s="62">
        <v>810.96600000000001</v>
      </c>
      <c r="J56" s="62">
        <v>0</v>
      </c>
      <c r="K56" s="25">
        <f t="shared" ref="K56:K62" si="18">SUM(H56:J56)</f>
        <v>9510.1155899999994</v>
      </c>
      <c r="L56" s="25">
        <v>8699.1495899999991</v>
      </c>
      <c r="M56" s="25">
        <v>810.96600000000001</v>
      </c>
      <c r="N56" s="25">
        <v>0</v>
      </c>
      <c r="O56" s="25">
        <f>SUM(L56:N56)</f>
        <v>9510.1155899999994</v>
      </c>
      <c r="P56" s="118"/>
    </row>
    <row r="57" spans="2:17" x14ac:dyDescent="0.2">
      <c r="B57" s="30">
        <v>7645</v>
      </c>
      <c r="C57" s="71" t="s">
        <v>64</v>
      </c>
      <c r="D57" s="155" t="s">
        <v>142</v>
      </c>
      <c r="E57" s="72">
        <v>901254014</v>
      </c>
      <c r="F57" s="24" t="s">
        <v>12</v>
      </c>
      <c r="G57" s="19">
        <v>42887</v>
      </c>
      <c r="H57" s="25">
        <v>193.93150999999997</v>
      </c>
      <c r="I57" s="62">
        <v>3</v>
      </c>
      <c r="J57" s="62">
        <v>0</v>
      </c>
      <c r="K57" s="25">
        <f t="shared" si="18"/>
        <v>196.93150999999997</v>
      </c>
      <c r="L57" s="25">
        <v>193.93150999999997</v>
      </c>
      <c r="M57" s="25">
        <v>3</v>
      </c>
      <c r="N57" s="25">
        <v>0</v>
      </c>
      <c r="O57" s="25">
        <f>SUM(L57:N57)</f>
        <v>196.93150999999997</v>
      </c>
      <c r="P57" s="118"/>
    </row>
    <row r="58" spans="2:17" x14ac:dyDescent="0.2">
      <c r="B58" s="30">
        <v>7645</v>
      </c>
      <c r="C58" s="71" t="s">
        <v>65</v>
      </c>
      <c r="D58" s="155" t="s">
        <v>143</v>
      </c>
      <c r="E58" s="72">
        <v>901254015</v>
      </c>
      <c r="F58" s="24" t="s">
        <v>12</v>
      </c>
      <c r="G58" s="19">
        <v>42705</v>
      </c>
      <c r="H58" s="25">
        <v>225.63699</v>
      </c>
      <c r="I58" s="62">
        <v>43.750999999999998</v>
      </c>
      <c r="J58" s="62">
        <v>0</v>
      </c>
      <c r="K58" s="25">
        <f t="shared" si="18"/>
        <v>269.38799</v>
      </c>
      <c r="L58" s="25">
        <v>225.63699</v>
      </c>
      <c r="M58" s="25">
        <v>43.750999999999998</v>
      </c>
      <c r="N58" s="25">
        <v>0</v>
      </c>
      <c r="O58" s="25">
        <f>SUM(L58:N58)</f>
        <v>269.38799</v>
      </c>
      <c r="P58" s="118"/>
    </row>
    <row r="59" spans="2:17" x14ac:dyDescent="0.2">
      <c r="B59" s="30">
        <v>7645</v>
      </c>
      <c r="C59" s="71" t="s">
        <v>66</v>
      </c>
      <c r="D59" s="155" t="s">
        <v>144</v>
      </c>
      <c r="E59" s="72">
        <v>901254016</v>
      </c>
      <c r="F59" s="24" t="s">
        <v>12</v>
      </c>
      <c r="G59" s="19">
        <v>42887</v>
      </c>
      <c r="H59" s="54">
        <v>77.135870000000011</v>
      </c>
      <c r="I59" s="62">
        <v>123</v>
      </c>
      <c r="J59" s="62">
        <v>0</v>
      </c>
      <c r="K59" s="25">
        <f t="shared" si="18"/>
        <v>200.13587000000001</v>
      </c>
      <c r="L59" s="25">
        <v>77.135870000000011</v>
      </c>
      <c r="M59" s="25">
        <v>123</v>
      </c>
      <c r="N59" s="25">
        <v>0</v>
      </c>
      <c r="O59" s="25">
        <f>SUM(L59:N59)</f>
        <v>200.13587000000001</v>
      </c>
      <c r="P59" s="118"/>
    </row>
    <row r="60" spans="2:17" x14ac:dyDescent="0.2">
      <c r="B60" s="31">
        <v>7645</v>
      </c>
      <c r="C60" s="84" t="s">
        <v>81</v>
      </c>
      <c r="D60" s="151"/>
      <c r="E60" s="75"/>
      <c r="F60" s="24"/>
      <c r="G60" s="19"/>
      <c r="H60" s="63">
        <f>+SUBTOTAL(9,H56:H59)</f>
        <v>9195.8539600000004</v>
      </c>
      <c r="I60" s="63">
        <f t="shared" ref="I60:J60" si="19">+SUBTOTAL(9,I56:I59)</f>
        <v>980.71699999999998</v>
      </c>
      <c r="J60" s="63">
        <f t="shared" si="19"/>
        <v>0</v>
      </c>
      <c r="K60" s="63">
        <f t="shared" ref="K60:O60" si="20">+SUBTOTAL(9,K56:K59)</f>
        <v>10176.570959999999</v>
      </c>
      <c r="L60" s="63">
        <f t="shared" si="20"/>
        <v>9195.8539600000004</v>
      </c>
      <c r="M60" s="63">
        <f t="shared" si="20"/>
        <v>980.71699999999998</v>
      </c>
      <c r="N60" s="63">
        <f t="shared" si="20"/>
        <v>0</v>
      </c>
      <c r="O60" s="63">
        <f t="shared" si="20"/>
        <v>10176.570959999999</v>
      </c>
      <c r="P60" s="121"/>
    </row>
    <row r="61" spans="2:17" ht="4.9000000000000004" customHeight="1" x14ac:dyDescent="0.2">
      <c r="B61" s="31"/>
      <c r="C61" s="84"/>
      <c r="D61" s="151"/>
      <c r="E61" s="75"/>
      <c r="F61" s="24"/>
      <c r="G61" s="19"/>
      <c r="H61" s="57"/>
      <c r="I61" s="57"/>
      <c r="J61" s="57"/>
      <c r="K61" s="57"/>
      <c r="L61" s="57"/>
      <c r="M61" s="57"/>
      <c r="N61" s="57"/>
      <c r="O61" s="57"/>
      <c r="P61" s="121"/>
    </row>
    <row r="62" spans="2:17" x14ac:dyDescent="0.2">
      <c r="B62" s="31">
        <v>7806</v>
      </c>
      <c r="C62" s="80" t="s">
        <v>201</v>
      </c>
      <c r="D62" s="151" t="s">
        <v>202</v>
      </c>
      <c r="E62" s="72">
        <v>901580779</v>
      </c>
      <c r="F62" s="24" t="s">
        <v>12</v>
      </c>
      <c r="G62" s="19">
        <v>43070</v>
      </c>
      <c r="H62" s="25">
        <v>573.70752000000005</v>
      </c>
      <c r="I62" s="25">
        <v>1638.6880000000001</v>
      </c>
      <c r="J62" s="25">
        <v>0</v>
      </c>
      <c r="K62" s="25">
        <f t="shared" si="18"/>
        <v>2212.39552</v>
      </c>
      <c r="L62" s="25">
        <v>573.70752000000005</v>
      </c>
      <c r="M62" s="25">
        <v>1638.6880000000001</v>
      </c>
      <c r="N62" s="25">
        <v>0</v>
      </c>
      <c r="O62" s="25">
        <f t="shared" ref="O62" si="21">SUM(L62:N62)</f>
        <v>2212.39552</v>
      </c>
      <c r="P62" s="118"/>
    </row>
    <row r="63" spans="2:17" ht="4.9000000000000004" customHeight="1" x14ac:dyDescent="0.2">
      <c r="B63" s="31"/>
      <c r="C63" s="80"/>
      <c r="D63" s="151"/>
      <c r="E63" s="75"/>
      <c r="F63" s="24"/>
      <c r="G63" s="19"/>
      <c r="H63" s="25"/>
      <c r="I63" s="25"/>
      <c r="J63" s="25"/>
      <c r="K63" s="25"/>
      <c r="L63" s="25"/>
      <c r="M63" s="25"/>
      <c r="N63" s="25"/>
      <c r="O63" s="25"/>
      <c r="P63" s="118"/>
    </row>
    <row r="64" spans="2:17" x14ac:dyDescent="0.2">
      <c r="B64" s="30" t="s">
        <v>280</v>
      </c>
      <c r="C64" s="80" t="s">
        <v>282</v>
      </c>
      <c r="D64" s="151" t="s">
        <v>278</v>
      </c>
      <c r="E64" s="72">
        <v>900713964</v>
      </c>
      <c r="F64" s="24" t="s">
        <v>12</v>
      </c>
      <c r="G64" s="19">
        <v>43252</v>
      </c>
      <c r="H64" s="25">
        <v>22344.433000000001</v>
      </c>
      <c r="I64" s="117">
        <v>11044.059741000001</v>
      </c>
      <c r="J64" s="117">
        <v>10972.563173</v>
      </c>
      <c r="K64" s="25">
        <f t="shared" ref="K64:K65" si="22">SUM(H64:J64)</f>
        <v>44361.055914000004</v>
      </c>
      <c r="L64" s="25">
        <v>14523.881450000001</v>
      </c>
      <c r="M64" s="25">
        <v>7178.6388316500006</v>
      </c>
      <c r="N64" s="25">
        <v>7132.1660624500009</v>
      </c>
      <c r="O64" s="25">
        <f t="shared" ref="O64:O65" si="23">SUM(L64:N64)</f>
        <v>28834.686344100002</v>
      </c>
      <c r="P64" s="118"/>
    </row>
    <row r="65" spans="2:17" x14ac:dyDescent="0.2">
      <c r="B65" s="30" t="s">
        <v>280</v>
      </c>
      <c r="C65" s="80" t="s">
        <v>283</v>
      </c>
      <c r="D65" s="151" t="s">
        <v>279</v>
      </c>
      <c r="E65" s="75" t="s">
        <v>291</v>
      </c>
      <c r="F65" s="24" t="s">
        <v>12</v>
      </c>
      <c r="G65" s="19">
        <v>43252</v>
      </c>
      <c r="H65" s="47">
        <v>0</v>
      </c>
      <c r="I65" s="120">
        <v>23.942094000000004</v>
      </c>
      <c r="J65" s="120">
        <v>73.337373999999997</v>
      </c>
      <c r="K65" s="47">
        <f t="shared" si="22"/>
        <v>97.279468000000008</v>
      </c>
      <c r="L65" s="47">
        <v>0</v>
      </c>
      <c r="M65" s="47">
        <v>23.942094000000004</v>
      </c>
      <c r="N65" s="47">
        <v>73.337373999999997</v>
      </c>
      <c r="O65" s="47">
        <f t="shared" si="23"/>
        <v>97.279468000000008</v>
      </c>
      <c r="P65" s="118"/>
    </row>
    <row r="66" spans="2:17" s="17" customFormat="1" x14ac:dyDescent="0.2">
      <c r="B66" s="27" t="s">
        <v>280</v>
      </c>
      <c r="C66" s="84" t="s">
        <v>281</v>
      </c>
      <c r="D66" s="152"/>
      <c r="E66" s="74"/>
      <c r="F66" s="18"/>
      <c r="G66" s="19"/>
      <c r="H66" s="57">
        <f>SUBTOTAL(9,H64:H65)</f>
        <v>22344.433000000001</v>
      </c>
      <c r="I66" s="57">
        <f t="shared" ref="I66:O66" si="24">SUBTOTAL(9,I64:I65)</f>
        <v>11068.001835000001</v>
      </c>
      <c r="J66" s="57">
        <f t="shared" si="24"/>
        <v>11045.900547000001</v>
      </c>
      <c r="K66" s="57">
        <f t="shared" si="24"/>
        <v>44458.335382000005</v>
      </c>
      <c r="L66" s="57">
        <f t="shared" si="24"/>
        <v>14523.881450000001</v>
      </c>
      <c r="M66" s="57">
        <f t="shared" si="24"/>
        <v>7202.5809256500006</v>
      </c>
      <c r="N66" s="57">
        <f t="shared" si="24"/>
        <v>7205.5034364500007</v>
      </c>
      <c r="O66" s="57">
        <f t="shared" si="24"/>
        <v>28931.965812100003</v>
      </c>
      <c r="P66" s="121"/>
      <c r="Q66" s="122"/>
    </row>
    <row r="67" spans="2:17" ht="4.9000000000000004" customHeight="1" x14ac:dyDescent="0.2">
      <c r="B67" s="31"/>
      <c r="C67" s="80"/>
      <c r="D67" s="151"/>
      <c r="E67" s="75"/>
      <c r="F67" s="24"/>
      <c r="G67" s="19"/>
      <c r="H67" s="25"/>
      <c r="I67" s="25"/>
      <c r="J67" s="25"/>
      <c r="K67" s="25"/>
      <c r="L67" s="25"/>
      <c r="M67" s="25"/>
      <c r="N67" s="25"/>
      <c r="O67" s="25"/>
      <c r="P67" s="118"/>
    </row>
    <row r="68" spans="2:17" x14ac:dyDescent="0.2">
      <c r="B68" s="31">
        <v>7884</v>
      </c>
      <c r="C68" s="80" t="s">
        <v>290</v>
      </c>
      <c r="D68" s="151" t="s">
        <v>289</v>
      </c>
      <c r="E68" s="75">
        <v>901822249</v>
      </c>
      <c r="F68" s="24" t="s">
        <v>12</v>
      </c>
      <c r="G68" s="19">
        <v>43070</v>
      </c>
      <c r="H68" s="25">
        <v>153.21156999999999</v>
      </c>
      <c r="I68" s="117">
        <v>100</v>
      </c>
      <c r="J68" s="117">
        <v>400</v>
      </c>
      <c r="K68" s="25">
        <f t="shared" ref="K68" si="25">SUM(H68:J68)</f>
        <v>653.21156999999994</v>
      </c>
      <c r="L68" s="25">
        <v>153.21156999999999</v>
      </c>
      <c r="M68" s="25">
        <v>100</v>
      </c>
      <c r="N68" s="25">
        <v>400</v>
      </c>
      <c r="O68" s="25">
        <f t="shared" ref="O68" si="26">SUM(L68:N68)</f>
        <v>653.21156999999994</v>
      </c>
      <c r="P68" s="118"/>
    </row>
    <row r="69" spans="2:17" ht="4.9000000000000004" customHeight="1" x14ac:dyDescent="0.2">
      <c r="B69" s="31"/>
      <c r="C69" s="84"/>
      <c r="D69" s="151"/>
      <c r="E69" s="75"/>
      <c r="F69" s="24"/>
      <c r="G69" s="19"/>
      <c r="H69" s="57"/>
      <c r="I69" s="57"/>
      <c r="J69" s="57"/>
      <c r="K69" s="57"/>
      <c r="L69" s="57"/>
      <c r="M69" s="57"/>
      <c r="N69" s="57"/>
      <c r="O69" s="57"/>
      <c r="P69" s="121"/>
    </row>
    <row r="70" spans="2:17" ht="13.5" thickBot="1" x14ac:dyDescent="0.25">
      <c r="B70" s="26"/>
      <c r="C70" s="84" t="s">
        <v>36</v>
      </c>
      <c r="D70" s="151"/>
      <c r="E70" s="75"/>
      <c r="F70" s="24"/>
      <c r="G70" s="19"/>
      <c r="H70" s="64">
        <f t="shared" ref="H70:O70" si="27">SUBTOTAL(9,H22:H69)</f>
        <v>85602.068319999991</v>
      </c>
      <c r="I70" s="64">
        <f t="shared" si="27"/>
        <v>72088.971835000004</v>
      </c>
      <c r="J70" s="64">
        <f t="shared" si="27"/>
        <v>39911.249147000002</v>
      </c>
      <c r="K70" s="64">
        <f t="shared" si="27"/>
        <v>197602.28930199999</v>
      </c>
      <c r="L70" s="64">
        <f t="shared" si="27"/>
        <v>75774.565870799983</v>
      </c>
      <c r="M70" s="64">
        <f t="shared" si="27"/>
        <v>66308.807905649999</v>
      </c>
      <c r="N70" s="64">
        <f t="shared" si="27"/>
        <v>35189.482036450005</v>
      </c>
      <c r="O70" s="64">
        <f t="shared" si="27"/>
        <v>177272.85581289997</v>
      </c>
      <c r="P70" s="123"/>
    </row>
    <row r="71" spans="2:17" ht="13.5" thickTop="1" x14ac:dyDescent="0.2">
      <c r="B71" s="26"/>
      <c r="C71" s="84"/>
      <c r="D71" s="151"/>
      <c r="E71" s="75"/>
      <c r="F71" s="24"/>
      <c r="G71" s="19"/>
      <c r="H71" s="36"/>
      <c r="I71" s="36"/>
      <c r="J71" s="36"/>
      <c r="K71" s="36"/>
      <c r="L71" s="36"/>
      <c r="M71" s="36"/>
      <c r="N71" s="36"/>
      <c r="O71" s="36"/>
      <c r="P71" s="123"/>
    </row>
    <row r="72" spans="2:17" ht="18.75" x14ac:dyDescent="0.2">
      <c r="B72" s="23" t="s">
        <v>37</v>
      </c>
      <c r="C72" s="80"/>
      <c r="D72" s="151"/>
      <c r="E72" s="75"/>
      <c r="F72" s="24"/>
      <c r="G72" s="19"/>
      <c r="H72" s="21"/>
      <c r="I72" s="36"/>
      <c r="J72" s="36"/>
      <c r="K72" s="36"/>
      <c r="L72" s="36"/>
      <c r="M72" s="36"/>
      <c r="N72" s="41"/>
      <c r="O72" s="36"/>
      <c r="P72" s="123"/>
    </row>
    <row r="73" spans="2:17" ht="4.9000000000000004" customHeight="1" x14ac:dyDescent="0.2">
      <c r="B73" s="23"/>
      <c r="C73" s="80"/>
      <c r="D73" s="151"/>
      <c r="E73" s="75"/>
      <c r="F73" s="24"/>
      <c r="G73" s="19"/>
      <c r="H73" s="21"/>
      <c r="I73" s="36"/>
      <c r="J73" s="36"/>
      <c r="K73" s="36"/>
      <c r="L73" s="36"/>
      <c r="M73" s="36"/>
      <c r="N73" s="41"/>
      <c r="O73" s="36"/>
      <c r="P73" s="123"/>
    </row>
    <row r="74" spans="2:17" ht="13.5" customHeight="1" x14ac:dyDescent="0.2">
      <c r="B74" s="31">
        <v>4211</v>
      </c>
      <c r="C74" s="80" t="s">
        <v>38</v>
      </c>
      <c r="D74" s="151" t="s">
        <v>94</v>
      </c>
      <c r="E74" s="75"/>
      <c r="F74" s="24" t="s">
        <v>12</v>
      </c>
      <c r="G74" s="43" t="s">
        <v>22</v>
      </c>
      <c r="H74" s="28">
        <v>0</v>
      </c>
      <c r="I74" s="28">
        <v>2558.8399999999997</v>
      </c>
      <c r="J74" s="28">
        <v>6020.6998608833092</v>
      </c>
      <c r="K74" s="28">
        <f t="shared" ref="K74:K81" si="28">SUM(H74:J74)</f>
        <v>8579.5398608833093</v>
      </c>
      <c r="L74" s="28">
        <v>0</v>
      </c>
      <c r="M74" s="28">
        <v>2558.8399999999997</v>
      </c>
      <c r="N74" s="28">
        <v>6020.6998608833092</v>
      </c>
      <c r="O74" s="28">
        <f t="shared" ref="O74:O82" si="29">SUM(L74:N74)</f>
        <v>8579.5398608833093</v>
      </c>
      <c r="P74" s="118"/>
    </row>
    <row r="75" spans="2:17" ht="13.5" customHeight="1" x14ac:dyDescent="0.2">
      <c r="B75" s="31">
        <v>4329</v>
      </c>
      <c r="C75" s="80" t="s">
        <v>266</v>
      </c>
      <c r="D75" s="151" t="s">
        <v>257</v>
      </c>
      <c r="E75" s="75"/>
      <c r="F75" s="24" t="s">
        <v>11</v>
      </c>
      <c r="G75" s="43" t="s">
        <v>22</v>
      </c>
      <c r="H75" s="28">
        <v>0</v>
      </c>
      <c r="I75" s="117">
        <v>507.81500000000005</v>
      </c>
      <c r="J75" s="117">
        <v>0</v>
      </c>
      <c r="K75" s="28">
        <f t="shared" ref="K75" si="30">SUM(H75:J75)</f>
        <v>507.81500000000005</v>
      </c>
      <c r="L75" s="28">
        <v>0</v>
      </c>
      <c r="M75" s="28">
        <v>507.81500000000005</v>
      </c>
      <c r="N75" s="28">
        <v>0</v>
      </c>
      <c r="O75" s="28">
        <f t="shared" ref="O75" si="31">SUM(L75:N75)</f>
        <v>507.81500000000005</v>
      </c>
      <c r="P75" s="118"/>
    </row>
    <row r="76" spans="2:17" ht="13.5" customHeight="1" x14ac:dyDescent="0.2">
      <c r="B76" s="31">
        <v>3138</v>
      </c>
      <c r="C76" s="80" t="s">
        <v>121</v>
      </c>
      <c r="D76" s="151" t="s">
        <v>122</v>
      </c>
      <c r="E76" s="75" t="s">
        <v>294</v>
      </c>
      <c r="F76" s="24" t="s">
        <v>12</v>
      </c>
      <c r="G76" s="43">
        <v>43040</v>
      </c>
      <c r="H76" s="117">
        <v>12449.670659999998</v>
      </c>
      <c r="I76" s="41">
        <v>24162.5</v>
      </c>
      <c r="J76" s="41">
        <v>5000</v>
      </c>
      <c r="K76" s="28">
        <f t="shared" si="28"/>
        <v>41612.170659999996</v>
      </c>
      <c r="L76" s="28">
        <v>12449.670659999998</v>
      </c>
      <c r="M76" s="28">
        <v>24162.5</v>
      </c>
      <c r="N76" s="28">
        <v>5000</v>
      </c>
      <c r="O76" s="28">
        <f t="shared" si="29"/>
        <v>41612.170659999996</v>
      </c>
      <c r="P76" s="118"/>
    </row>
    <row r="77" spans="2:17" ht="13.5" customHeight="1" x14ac:dyDescent="0.2">
      <c r="B77" s="27" t="s">
        <v>119</v>
      </c>
      <c r="C77" s="80" t="s">
        <v>275</v>
      </c>
      <c r="D77" s="151" t="s">
        <v>118</v>
      </c>
      <c r="E77" s="75"/>
      <c r="F77" s="24" t="s">
        <v>12</v>
      </c>
      <c r="G77" s="43" t="s">
        <v>22</v>
      </c>
      <c r="H77" s="28">
        <v>0</v>
      </c>
      <c r="I77" s="28">
        <v>3317.401985</v>
      </c>
      <c r="J77" s="41">
        <v>0</v>
      </c>
      <c r="K77" s="28">
        <f>SUM(H77:J77)</f>
        <v>3317.401985</v>
      </c>
      <c r="L77" s="28">
        <v>0</v>
      </c>
      <c r="M77" s="28">
        <v>3317.401985</v>
      </c>
      <c r="N77" s="28">
        <v>0</v>
      </c>
      <c r="O77" s="28">
        <f t="shared" si="29"/>
        <v>3317.401985</v>
      </c>
      <c r="P77" s="118"/>
    </row>
    <row r="78" spans="2:17" ht="12.75" customHeight="1" x14ac:dyDescent="0.2">
      <c r="B78" s="27">
        <v>6197</v>
      </c>
      <c r="C78" s="80" t="s">
        <v>39</v>
      </c>
      <c r="D78" s="151" t="s">
        <v>96</v>
      </c>
      <c r="E78" s="75"/>
      <c r="F78" s="24" t="s">
        <v>12</v>
      </c>
      <c r="G78" s="43" t="s">
        <v>22</v>
      </c>
      <c r="H78" s="28">
        <v>0</v>
      </c>
      <c r="I78" s="28">
        <v>1026.3</v>
      </c>
      <c r="J78" s="41">
        <v>2129.2197603172785</v>
      </c>
      <c r="K78" s="28">
        <f>SUM(H78:J78)</f>
        <v>3155.5197603172783</v>
      </c>
      <c r="L78" s="28">
        <v>0</v>
      </c>
      <c r="M78" s="28">
        <v>1026.3</v>
      </c>
      <c r="N78" s="28">
        <v>2129.2197603172785</v>
      </c>
      <c r="O78" s="28">
        <f t="shared" si="29"/>
        <v>3155.5197603172783</v>
      </c>
      <c r="P78" s="118"/>
    </row>
    <row r="79" spans="2:17" ht="12.75" customHeight="1" x14ac:dyDescent="0.2">
      <c r="B79" s="27">
        <v>4343</v>
      </c>
      <c r="C79" s="80" t="s">
        <v>70</v>
      </c>
      <c r="D79" s="151" t="s">
        <v>98</v>
      </c>
      <c r="E79" s="75"/>
      <c r="F79" s="24" t="s">
        <v>11</v>
      </c>
      <c r="G79" s="43" t="s">
        <v>22</v>
      </c>
      <c r="H79" s="28">
        <v>0</v>
      </c>
      <c r="I79" s="28">
        <v>2042.6880000000001</v>
      </c>
      <c r="J79" s="41">
        <v>1209.5125</v>
      </c>
      <c r="K79" s="28">
        <f>SUM(H79:J79)</f>
        <v>3252.2004999999999</v>
      </c>
      <c r="L79" s="28">
        <v>0</v>
      </c>
      <c r="M79" s="28">
        <v>2042.6880000000001</v>
      </c>
      <c r="N79" s="28">
        <v>1209.5125</v>
      </c>
      <c r="O79" s="28">
        <f t="shared" si="29"/>
        <v>3252.2004999999999</v>
      </c>
      <c r="P79" s="118"/>
    </row>
    <row r="80" spans="2:17" ht="12.75" customHeight="1" x14ac:dyDescent="0.2">
      <c r="B80" s="27">
        <v>5089</v>
      </c>
      <c r="C80" s="80" t="s">
        <v>320</v>
      </c>
      <c r="D80" s="151" t="s">
        <v>99</v>
      </c>
      <c r="E80" s="75"/>
      <c r="F80" s="24" t="s">
        <v>12</v>
      </c>
      <c r="G80" s="43" t="s">
        <v>22</v>
      </c>
      <c r="H80" s="28">
        <v>0</v>
      </c>
      <c r="I80" s="28">
        <v>9121.8721008929333</v>
      </c>
      <c r="J80" s="41">
        <v>17248.225438812653</v>
      </c>
      <c r="K80" s="28">
        <f t="shared" si="28"/>
        <v>26370.097539705588</v>
      </c>
      <c r="L80" s="28">
        <v>0</v>
      </c>
      <c r="M80" s="28">
        <v>9121.8721008929333</v>
      </c>
      <c r="N80" s="28">
        <v>17248.225438812653</v>
      </c>
      <c r="O80" s="28">
        <f t="shared" si="29"/>
        <v>26370.097539705588</v>
      </c>
      <c r="P80" s="118"/>
    </row>
    <row r="81" spans="2:16" ht="12.75" customHeight="1" x14ac:dyDescent="0.2">
      <c r="B81" s="27" t="s">
        <v>228</v>
      </c>
      <c r="C81" s="80" t="s">
        <v>319</v>
      </c>
      <c r="D81" s="151" t="s">
        <v>95</v>
      </c>
      <c r="E81" s="75"/>
      <c r="F81" s="24" t="s">
        <v>12</v>
      </c>
      <c r="G81" s="43" t="s">
        <v>22</v>
      </c>
      <c r="H81" s="28">
        <v>0</v>
      </c>
      <c r="I81" s="28">
        <v>8656.5669999999991</v>
      </c>
      <c r="J81" s="41">
        <v>11253.084985825408</v>
      </c>
      <c r="K81" s="28">
        <f t="shared" si="28"/>
        <v>19909.651985825407</v>
      </c>
      <c r="L81" s="28">
        <v>0</v>
      </c>
      <c r="M81" s="28">
        <v>8656.5669999999991</v>
      </c>
      <c r="N81" s="28">
        <v>11253.084985825408</v>
      </c>
      <c r="O81" s="28">
        <f t="shared" si="29"/>
        <v>19909.651985825407</v>
      </c>
      <c r="P81" s="118"/>
    </row>
    <row r="82" spans="2:16" ht="12.75" customHeight="1" x14ac:dyDescent="0.2">
      <c r="B82" s="31">
        <v>5210</v>
      </c>
      <c r="C82" s="80" t="s">
        <v>41</v>
      </c>
      <c r="D82" s="151" t="s">
        <v>100</v>
      </c>
      <c r="E82" s="75"/>
      <c r="F82" s="24" t="s">
        <v>12</v>
      </c>
      <c r="G82" s="43" t="s">
        <v>22</v>
      </c>
      <c r="H82" s="28">
        <v>0</v>
      </c>
      <c r="I82" s="28">
        <v>17485.801711999997</v>
      </c>
      <c r="J82" s="41">
        <v>16325.033227557089</v>
      </c>
      <c r="K82" s="28">
        <f>SUM(H82:J82)</f>
        <v>33810.834939557084</v>
      </c>
      <c r="L82" s="28">
        <v>0</v>
      </c>
      <c r="M82" s="28">
        <v>17485.801711999997</v>
      </c>
      <c r="N82" s="28">
        <v>16325.033227557089</v>
      </c>
      <c r="O82" s="28">
        <f t="shared" si="29"/>
        <v>33810.834939557084</v>
      </c>
      <c r="P82" s="118"/>
    </row>
    <row r="83" spans="2:16" ht="4.9000000000000004" customHeight="1" x14ac:dyDescent="0.2">
      <c r="B83" s="31"/>
      <c r="C83" s="80"/>
      <c r="D83" s="151"/>
      <c r="E83" s="75"/>
      <c r="F83" s="24"/>
      <c r="G83" s="43"/>
      <c r="H83" s="28"/>
      <c r="I83" s="28"/>
      <c r="J83" s="41"/>
      <c r="K83" s="28"/>
      <c r="L83" s="28"/>
      <c r="M83" s="28"/>
      <c r="N83" s="28"/>
      <c r="O83" s="28"/>
      <c r="P83" s="118"/>
    </row>
    <row r="84" spans="2:16" ht="12.75" customHeight="1" x14ac:dyDescent="0.2">
      <c r="B84" s="31">
        <v>7924</v>
      </c>
      <c r="C84" s="80" t="s">
        <v>251</v>
      </c>
      <c r="D84" s="151" t="s">
        <v>240</v>
      </c>
      <c r="E84" s="75" t="s">
        <v>291</v>
      </c>
      <c r="F84" s="24" t="s">
        <v>12</v>
      </c>
      <c r="G84" s="43">
        <v>43070</v>
      </c>
      <c r="H84" s="28">
        <v>0</v>
      </c>
      <c r="I84" s="117">
        <v>5802.9240599999994</v>
      </c>
      <c r="J84" s="117">
        <v>304.11311999999998</v>
      </c>
      <c r="K84" s="28">
        <f t="shared" ref="K84:K94" si="32">SUM(H84:J84)</f>
        <v>6107.0371799999994</v>
      </c>
      <c r="L84" s="28">
        <v>0</v>
      </c>
      <c r="M84" s="28">
        <v>5802.9240599999994</v>
      </c>
      <c r="N84" s="28">
        <v>304.11311999999998</v>
      </c>
      <c r="O84" s="28">
        <f t="shared" ref="O84:O91" si="33">SUM(L84:N84)</f>
        <v>6107.0371799999994</v>
      </c>
      <c r="P84" s="118"/>
    </row>
    <row r="85" spans="2:16" ht="12.75" customHeight="1" x14ac:dyDescent="0.2">
      <c r="B85" s="31">
        <v>7956</v>
      </c>
      <c r="C85" s="80" t="s">
        <v>252</v>
      </c>
      <c r="D85" s="151" t="s">
        <v>241</v>
      </c>
      <c r="E85" s="75" t="s">
        <v>291</v>
      </c>
      <c r="F85" s="24" t="s">
        <v>12</v>
      </c>
      <c r="G85" s="43">
        <v>43070</v>
      </c>
      <c r="H85" s="28">
        <v>0</v>
      </c>
      <c r="I85" s="117">
        <v>5595.6767800000007</v>
      </c>
      <c r="J85" s="117">
        <v>304.11311999999998</v>
      </c>
      <c r="K85" s="28">
        <f t="shared" si="32"/>
        <v>5899.7899000000007</v>
      </c>
      <c r="L85" s="28">
        <v>0</v>
      </c>
      <c r="M85" s="28">
        <v>4985.7480109800008</v>
      </c>
      <c r="N85" s="28">
        <v>270.96478991999999</v>
      </c>
      <c r="O85" s="28">
        <f t="shared" si="33"/>
        <v>5256.7128009000007</v>
      </c>
      <c r="P85" s="118"/>
    </row>
    <row r="86" spans="2:16" ht="12.75" customHeight="1" x14ac:dyDescent="0.2">
      <c r="B86" s="31">
        <v>7957</v>
      </c>
      <c r="C86" s="80" t="s">
        <v>253</v>
      </c>
      <c r="D86" s="151" t="s">
        <v>242</v>
      </c>
      <c r="E86" s="75" t="s">
        <v>291</v>
      </c>
      <c r="F86" s="24" t="s">
        <v>12</v>
      </c>
      <c r="G86" s="43">
        <v>43070</v>
      </c>
      <c r="H86" s="28">
        <v>0</v>
      </c>
      <c r="I86" s="117">
        <v>6113.7950000000001</v>
      </c>
      <c r="J86" s="117">
        <v>304.11311999999998</v>
      </c>
      <c r="K86" s="28">
        <f t="shared" si="32"/>
        <v>6417.9081200000001</v>
      </c>
      <c r="L86" s="28">
        <v>0</v>
      </c>
      <c r="M86" s="28">
        <v>5139.256077</v>
      </c>
      <c r="N86" s="28">
        <v>255.63748867199999</v>
      </c>
      <c r="O86" s="28">
        <f t="shared" si="33"/>
        <v>5394.8935656719996</v>
      </c>
      <c r="P86" s="118"/>
    </row>
    <row r="87" spans="2:16" ht="12.75" customHeight="1" x14ac:dyDescent="0.2">
      <c r="B87" s="31">
        <v>7958</v>
      </c>
      <c r="C87" s="80" t="s">
        <v>254</v>
      </c>
      <c r="D87" s="151" t="s">
        <v>243</v>
      </c>
      <c r="E87" s="75" t="s">
        <v>291</v>
      </c>
      <c r="F87" s="24" t="s">
        <v>12</v>
      </c>
      <c r="G87" s="43">
        <v>43070</v>
      </c>
      <c r="H87" s="28">
        <v>0</v>
      </c>
      <c r="I87" s="117">
        <v>5751.1122400000004</v>
      </c>
      <c r="J87" s="117">
        <v>354.79864000000003</v>
      </c>
      <c r="K87" s="28">
        <f t="shared" si="32"/>
        <v>6105.9108800000004</v>
      </c>
      <c r="L87" s="28">
        <v>0</v>
      </c>
      <c r="M87" s="28">
        <v>1503.9158507600002</v>
      </c>
      <c r="N87" s="28">
        <v>92.779844360000013</v>
      </c>
      <c r="O87" s="28">
        <f t="shared" si="33"/>
        <v>1596.6956951200002</v>
      </c>
      <c r="P87" s="118"/>
    </row>
    <row r="88" spans="2:16" ht="12.75" customHeight="1" x14ac:dyDescent="0.2">
      <c r="B88" s="31">
        <v>7959</v>
      </c>
      <c r="C88" s="80" t="s">
        <v>255</v>
      </c>
      <c r="D88" s="151" t="s">
        <v>244</v>
      </c>
      <c r="E88" s="75" t="s">
        <v>291</v>
      </c>
      <c r="F88" s="24" t="s">
        <v>12</v>
      </c>
      <c r="G88" s="43">
        <v>43070</v>
      </c>
      <c r="H88" s="37">
        <v>0</v>
      </c>
      <c r="I88" s="120">
        <v>6787.3486800000001</v>
      </c>
      <c r="J88" s="120">
        <v>912.33935999999994</v>
      </c>
      <c r="K88" s="37">
        <f t="shared" si="32"/>
        <v>7699.68804</v>
      </c>
      <c r="L88" s="37">
        <v>0</v>
      </c>
      <c r="M88" s="37">
        <v>3925.1237416440003</v>
      </c>
      <c r="N88" s="37">
        <v>527.60585188799996</v>
      </c>
      <c r="O88" s="37">
        <f t="shared" si="33"/>
        <v>4452.7295935319999</v>
      </c>
      <c r="P88" s="118"/>
    </row>
    <row r="89" spans="2:16" ht="12.75" customHeight="1" x14ac:dyDescent="0.2">
      <c r="B89" s="31"/>
      <c r="C89" s="84" t="s">
        <v>256</v>
      </c>
      <c r="D89" s="151"/>
      <c r="E89" s="75"/>
      <c r="F89" s="24"/>
      <c r="G89" s="43"/>
      <c r="H89" s="33">
        <f>SUBTOTAL(9,H84:H88)</f>
        <v>0</v>
      </c>
      <c r="I89" s="33">
        <f t="shared" ref="I89:O89" si="34">SUBTOTAL(9,I84:I88)</f>
        <v>30050.856759999999</v>
      </c>
      <c r="J89" s="33">
        <f t="shared" si="34"/>
        <v>2179.4773599999999</v>
      </c>
      <c r="K89" s="33">
        <f t="shared" si="34"/>
        <v>32230.33412</v>
      </c>
      <c r="L89" s="33">
        <f t="shared" si="34"/>
        <v>0</v>
      </c>
      <c r="M89" s="33">
        <f t="shared" si="34"/>
        <v>21356.967740384</v>
      </c>
      <c r="N89" s="33">
        <f t="shared" si="34"/>
        <v>1451.1010948399999</v>
      </c>
      <c r="O89" s="33">
        <f t="shared" si="34"/>
        <v>22808.068835223999</v>
      </c>
      <c r="P89" s="121"/>
    </row>
    <row r="90" spans="2:16" ht="4.9000000000000004" customHeight="1" x14ac:dyDescent="0.2">
      <c r="B90" s="31"/>
      <c r="C90" s="80"/>
      <c r="D90" s="151"/>
      <c r="E90" s="75"/>
      <c r="F90" s="24"/>
      <c r="G90" s="43"/>
      <c r="H90" s="28"/>
      <c r="I90" s="117"/>
      <c r="J90" s="117"/>
      <c r="K90" s="28"/>
      <c r="L90" s="28"/>
      <c r="M90" s="28"/>
      <c r="N90" s="28"/>
      <c r="O90" s="28"/>
      <c r="P90" s="118"/>
    </row>
    <row r="91" spans="2:16" ht="12.75" customHeight="1" x14ac:dyDescent="0.2">
      <c r="B91" s="31">
        <v>7637</v>
      </c>
      <c r="C91" s="80" t="s">
        <v>248</v>
      </c>
      <c r="D91" s="151" t="s">
        <v>245</v>
      </c>
      <c r="E91" s="75"/>
      <c r="F91" s="24" t="s">
        <v>12</v>
      </c>
      <c r="G91" s="43" t="s">
        <v>22</v>
      </c>
      <c r="H91" s="28">
        <v>0</v>
      </c>
      <c r="I91" s="117">
        <v>13300.18835</v>
      </c>
      <c r="J91" s="117">
        <v>15635.27346</v>
      </c>
      <c r="K91" s="28">
        <f t="shared" si="32"/>
        <v>28935.461810000001</v>
      </c>
      <c r="L91" s="28">
        <v>0</v>
      </c>
      <c r="M91" s="28">
        <v>1332.6788726699999</v>
      </c>
      <c r="N91" s="28">
        <v>1566.6544006920001</v>
      </c>
      <c r="O91" s="28">
        <f t="shared" si="33"/>
        <v>2899.333273362</v>
      </c>
      <c r="P91" s="118"/>
    </row>
    <row r="92" spans="2:16" ht="4.9000000000000004" customHeight="1" x14ac:dyDescent="0.2">
      <c r="B92" s="31"/>
      <c r="C92" s="80"/>
      <c r="D92" s="151"/>
      <c r="E92" s="75"/>
      <c r="F92" s="24"/>
      <c r="G92" s="43"/>
      <c r="H92" s="28"/>
      <c r="I92" s="117"/>
      <c r="J92" s="117"/>
      <c r="K92" s="28"/>
      <c r="L92" s="28"/>
      <c r="M92" s="28"/>
      <c r="N92" s="28"/>
      <c r="O92" s="28"/>
      <c r="P92" s="118"/>
    </row>
    <row r="93" spans="2:16" ht="12.75" customHeight="1" x14ac:dyDescent="0.2">
      <c r="B93" s="30">
        <v>7392</v>
      </c>
      <c r="C93" s="80" t="s">
        <v>249</v>
      </c>
      <c r="D93" s="151" t="s">
        <v>246</v>
      </c>
      <c r="E93" s="75"/>
      <c r="F93" s="24" t="s">
        <v>12</v>
      </c>
      <c r="G93" s="43" t="s">
        <v>22</v>
      </c>
      <c r="H93" s="28">
        <v>0</v>
      </c>
      <c r="I93" s="117">
        <v>445.58166999999997</v>
      </c>
      <c r="J93" s="117">
        <v>0</v>
      </c>
      <c r="K93" s="28">
        <f t="shared" si="32"/>
        <v>445.58166999999997</v>
      </c>
      <c r="L93" s="28">
        <v>0</v>
      </c>
      <c r="M93" s="28">
        <v>445.58166999999997</v>
      </c>
      <c r="N93" s="28">
        <v>0</v>
      </c>
      <c r="O93" s="28">
        <f t="shared" ref="O93:O94" si="35">SUM(L93:N93)</f>
        <v>445.58166999999997</v>
      </c>
      <c r="P93" s="118"/>
    </row>
    <row r="94" spans="2:16" ht="12.75" customHeight="1" x14ac:dyDescent="0.2">
      <c r="B94" s="30">
        <v>7392</v>
      </c>
      <c r="C94" s="80" t="s">
        <v>250</v>
      </c>
      <c r="D94" s="151" t="s">
        <v>247</v>
      </c>
      <c r="E94" s="75"/>
      <c r="F94" s="24" t="s">
        <v>12</v>
      </c>
      <c r="G94" s="43" t="s">
        <v>22</v>
      </c>
      <c r="H94" s="37">
        <v>0</v>
      </c>
      <c r="I94" s="120">
        <v>0</v>
      </c>
      <c r="J94" s="120">
        <v>13117.200289999999</v>
      </c>
      <c r="K94" s="37">
        <f t="shared" si="32"/>
        <v>13117.200289999999</v>
      </c>
      <c r="L94" s="37">
        <v>0</v>
      </c>
      <c r="M94" s="37">
        <v>0</v>
      </c>
      <c r="N94" s="37">
        <v>13117.200289999999</v>
      </c>
      <c r="O94" s="37">
        <f t="shared" si="35"/>
        <v>13117.200289999999</v>
      </c>
      <c r="P94" s="118"/>
    </row>
    <row r="95" spans="2:16" ht="12.75" customHeight="1" x14ac:dyDescent="0.2">
      <c r="B95" s="27" t="s">
        <v>317</v>
      </c>
      <c r="C95" s="84" t="s">
        <v>318</v>
      </c>
      <c r="D95" s="151"/>
      <c r="E95" s="75"/>
      <c r="F95" s="24"/>
      <c r="G95" s="43"/>
      <c r="H95" s="33">
        <f>SUBTOTAL(9,H93:H94)</f>
        <v>0</v>
      </c>
      <c r="I95" s="33">
        <f t="shared" ref="I95:O95" si="36">SUBTOTAL(9,I93:I94)</f>
        <v>445.58166999999997</v>
      </c>
      <c r="J95" s="33">
        <f t="shared" si="36"/>
        <v>13117.200289999999</v>
      </c>
      <c r="K95" s="33">
        <f t="shared" si="36"/>
        <v>13562.781959999998</v>
      </c>
      <c r="L95" s="33">
        <f t="shared" si="36"/>
        <v>0</v>
      </c>
      <c r="M95" s="33">
        <f t="shared" si="36"/>
        <v>445.58166999999997</v>
      </c>
      <c r="N95" s="33">
        <f t="shared" si="36"/>
        <v>13117.200289999999</v>
      </c>
      <c r="O95" s="33">
        <f t="shared" si="36"/>
        <v>13562.781959999998</v>
      </c>
      <c r="P95" s="118"/>
    </row>
    <row r="96" spans="2:16" ht="4.9000000000000004" customHeight="1" x14ac:dyDescent="0.2">
      <c r="B96" s="31"/>
      <c r="C96" s="80"/>
      <c r="D96" s="151"/>
      <c r="E96" s="75"/>
      <c r="F96" s="24"/>
      <c r="G96" s="43"/>
      <c r="H96" s="28"/>
      <c r="I96" s="28"/>
      <c r="J96" s="41"/>
      <c r="K96" s="28"/>
      <c r="L96" s="28"/>
      <c r="M96" s="28"/>
      <c r="N96" s="28"/>
      <c r="O96" s="28"/>
      <c r="P96" s="118"/>
    </row>
    <row r="97" spans="2:17" ht="12.75" customHeight="1" x14ac:dyDescent="0.2">
      <c r="B97" s="27" t="s">
        <v>71</v>
      </c>
      <c r="C97" s="80" t="s">
        <v>231</v>
      </c>
      <c r="D97" s="151" t="s">
        <v>129</v>
      </c>
      <c r="E97" s="75" t="s">
        <v>294</v>
      </c>
      <c r="F97" s="24" t="s">
        <v>12</v>
      </c>
      <c r="G97" s="43">
        <v>42826</v>
      </c>
      <c r="H97" s="28">
        <v>17277.300999999999</v>
      </c>
      <c r="I97" s="28">
        <v>1976.29</v>
      </c>
      <c r="J97" s="41">
        <v>0</v>
      </c>
      <c r="K97" s="28">
        <f t="shared" ref="K97:K102" si="37">SUM(H97:J97)</f>
        <v>19253.591</v>
      </c>
      <c r="L97" s="28">
        <v>15240.934201194885</v>
      </c>
      <c r="M97" s="28">
        <v>1743.3571280884346</v>
      </c>
      <c r="N97" s="28">
        <v>0</v>
      </c>
      <c r="O97" s="28">
        <f t="shared" ref="O97:O102" si="38">SUM(L97:N97)</f>
        <v>16984.291329283318</v>
      </c>
      <c r="P97" s="118"/>
    </row>
    <row r="98" spans="2:17" ht="12.75" customHeight="1" x14ac:dyDescent="0.2">
      <c r="B98" s="27" t="s">
        <v>206</v>
      </c>
      <c r="C98" s="80" t="s">
        <v>229</v>
      </c>
      <c r="D98" s="151" t="s">
        <v>230</v>
      </c>
      <c r="E98" s="75" t="s">
        <v>294</v>
      </c>
      <c r="F98" s="24" t="s">
        <v>12</v>
      </c>
      <c r="G98" s="43">
        <v>43070</v>
      </c>
      <c r="H98" s="28">
        <v>3.8952000000000002E-4</v>
      </c>
      <c r="I98" s="28">
        <v>16494.28</v>
      </c>
      <c r="J98" s="41">
        <v>0</v>
      </c>
      <c r="K98" s="28">
        <f t="shared" si="37"/>
        <v>16494.280389519998</v>
      </c>
      <c r="L98" s="28">
        <v>3.4667280000000002E-4</v>
      </c>
      <c r="M98" s="28">
        <v>14679.9092</v>
      </c>
      <c r="N98" s="28">
        <v>0</v>
      </c>
      <c r="O98" s="28">
        <f t="shared" si="38"/>
        <v>14679.909546672799</v>
      </c>
      <c r="P98" s="118"/>
    </row>
    <row r="99" spans="2:17" ht="12.75" customHeight="1" x14ac:dyDescent="0.2">
      <c r="B99" s="27" t="s">
        <v>206</v>
      </c>
      <c r="C99" s="80" t="s">
        <v>236</v>
      </c>
      <c r="D99" s="151" t="s">
        <v>232</v>
      </c>
      <c r="E99" s="72">
        <v>901656354</v>
      </c>
      <c r="F99" s="24" t="s">
        <v>12</v>
      </c>
      <c r="G99" s="43">
        <v>43435</v>
      </c>
      <c r="H99" s="117">
        <v>267.8254</v>
      </c>
      <c r="I99" s="117">
        <v>2247.7608608</v>
      </c>
      <c r="J99" s="117">
        <v>16988.319</v>
      </c>
      <c r="K99" s="28">
        <f t="shared" si="37"/>
        <v>19503.905260799998</v>
      </c>
      <c r="L99" s="28">
        <v>227.73193762</v>
      </c>
      <c r="M99" s="28">
        <v>1911.2710599382399</v>
      </c>
      <c r="N99" s="28">
        <v>14445.167645699999</v>
      </c>
      <c r="O99" s="28">
        <f t="shared" si="38"/>
        <v>16584.17064325824</v>
      </c>
      <c r="P99" s="118"/>
      <c r="Q99" s="127"/>
    </row>
    <row r="100" spans="2:17" ht="12.75" customHeight="1" x14ac:dyDescent="0.2">
      <c r="B100" s="27" t="s">
        <v>206</v>
      </c>
      <c r="C100" s="80" t="s">
        <v>237</v>
      </c>
      <c r="D100" s="151" t="s">
        <v>233</v>
      </c>
      <c r="E100" s="72">
        <v>901656355</v>
      </c>
      <c r="F100" s="24" t="s">
        <v>12</v>
      </c>
      <c r="G100" s="43">
        <v>43435</v>
      </c>
      <c r="H100" s="117">
        <v>207.79318000000001</v>
      </c>
      <c r="I100" s="117">
        <v>1328.3628100000001</v>
      </c>
      <c r="J100" s="117">
        <v>10787.036</v>
      </c>
      <c r="K100" s="28">
        <f t="shared" si="37"/>
        <v>12323.191989999999</v>
      </c>
      <c r="L100" s="28">
        <v>185.14372338000001</v>
      </c>
      <c r="M100" s="28">
        <v>1183.57126371</v>
      </c>
      <c r="N100" s="28">
        <v>9611.2490760000001</v>
      </c>
      <c r="O100" s="28">
        <f t="shared" si="38"/>
        <v>10979.964063089999</v>
      </c>
      <c r="P100" s="118"/>
      <c r="Q100" s="127"/>
    </row>
    <row r="101" spans="2:17" ht="12.75" customHeight="1" x14ac:dyDescent="0.2">
      <c r="B101" s="27" t="s">
        <v>206</v>
      </c>
      <c r="C101" s="80" t="s">
        <v>238</v>
      </c>
      <c r="D101" s="151" t="s">
        <v>234</v>
      </c>
      <c r="E101" s="72">
        <v>901656358</v>
      </c>
      <c r="F101" s="24" t="s">
        <v>12</v>
      </c>
      <c r="G101" s="43">
        <v>43435</v>
      </c>
      <c r="H101" s="117">
        <v>234.41271</v>
      </c>
      <c r="I101" s="117">
        <v>2657.6136755999996</v>
      </c>
      <c r="J101" s="117">
        <v>12898.764999999999</v>
      </c>
      <c r="K101" s="28">
        <f t="shared" si="37"/>
        <v>15790.7913856</v>
      </c>
      <c r="L101" s="28">
        <v>234.41271</v>
      </c>
      <c r="M101" s="28">
        <v>2657.6136755999996</v>
      </c>
      <c r="N101" s="28">
        <v>12898.764999999999</v>
      </c>
      <c r="O101" s="28">
        <f t="shared" si="38"/>
        <v>15790.7913856</v>
      </c>
      <c r="P101" s="118"/>
      <c r="Q101" s="127"/>
    </row>
    <row r="102" spans="2:17" ht="12.75" customHeight="1" x14ac:dyDescent="0.2">
      <c r="B102" s="27" t="s">
        <v>206</v>
      </c>
      <c r="C102" s="80" t="s">
        <v>239</v>
      </c>
      <c r="D102" s="151" t="s">
        <v>235</v>
      </c>
      <c r="E102" s="72">
        <v>901657121</v>
      </c>
      <c r="F102" s="24" t="s">
        <v>12</v>
      </c>
      <c r="G102" s="43">
        <v>43435</v>
      </c>
      <c r="H102" s="120">
        <v>57.093800000000002</v>
      </c>
      <c r="I102" s="120">
        <v>3746.05357</v>
      </c>
      <c r="J102" s="120">
        <v>4317.3959999999997</v>
      </c>
      <c r="K102" s="37">
        <f t="shared" si="37"/>
        <v>8120.5433699999994</v>
      </c>
      <c r="L102" s="37">
        <v>57.093800000000002</v>
      </c>
      <c r="M102" s="37">
        <v>3746.05357</v>
      </c>
      <c r="N102" s="37">
        <v>4317.3959999999997</v>
      </c>
      <c r="O102" s="37">
        <f t="shared" si="38"/>
        <v>8120.5433699999994</v>
      </c>
      <c r="P102" s="118"/>
      <c r="Q102" s="127"/>
    </row>
    <row r="103" spans="2:17" ht="12.75" customHeight="1" x14ac:dyDescent="0.2">
      <c r="B103" s="29"/>
      <c r="C103" s="84" t="s">
        <v>316</v>
      </c>
      <c r="D103" s="151"/>
      <c r="E103" s="75"/>
      <c r="F103" s="24"/>
      <c r="G103" s="43"/>
      <c r="H103" s="33">
        <f t="shared" ref="H103:O103" si="39">SUBTOTAL(9,H97:H102)</f>
        <v>18044.42647952</v>
      </c>
      <c r="I103" s="33">
        <f t="shared" si="39"/>
        <v>28450.360916399997</v>
      </c>
      <c r="J103" s="33">
        <f t="shared" si="39"/>
        <v>44991.515999999996</v>
      </c>
      <c r="K103" s="33">
        <f t="shared" si="39"/>
        <v>91486.303395919997</v>
      </c>
      <c r="L103" s="33">
        <f t="shared" si="39"/>
        <v>15945.316718867685</v>
      </c>
      <c r="M103" s="33">
        <f t="shared" si="39"/>
        <v>25921.775897336676</v>
      </c>
      <c r="N103" s="33">
        <f t="shared" si="39"/>
        <v>41272.5777217</v>
      </c>
      <c r="O103" s="33">
        <f t="shared" si="39"/>
        <v>83139.670337904347</v>
      </c>
      <c r="P103" s="121"/>
    </row>
    <row r="104" spans="2:17" ht="4.9000000000000004" customHeight="1" x14ac:dyDescent="0.2">
      <c r="B104" s="29"/>
      <c r="C104" s="80"/>
      <c r="D104" s="151"/>
      <c r="E104" s="75"/>
      <c r="F104" s="24"/>
      <c r="G104" s="43"/>
      <c r="H104" s="28"/>
      <c r="I104" s="33"/>
      <c r="J104" s="36"/>
      <c r="K104" s="28"/>
      <c r="L104" s="28"/>
      <c r="M104" s="28"/>
      <c r="N104" s="28"/>
      <c r="O104" s="28"/>
      <c r="P104" s="118"/>
    </row>
    <row r="105" spans="2:17" s="17" customFormat="1" ht="13.5" thickBot="1" x14ac:dyDescent="0.25">
      <c r="B105" s="34"/>
      <c r="C105" s="85" t="s">
        <v>42</v>
      </c>
      <c r="D105" s="152"/>
      <c r="E105" s="74"/>
      <c r="F105" s="18"/>
      <c r="G105" s="19"/>
      <c r="H105" s="35">
        <f t="shared" ref="H105:O105" si="40">+SUBTOTAL(9,H74:H102)</f>
        <v>30494.097139519996</v>
      </c>
      <c r="I105" s="35">
        <f t="shared" si="40"/>
        <v>141126.77349429289</v>
      </c>
      <c r="J105" s="35">
        <f t="shared" si="40"/>
        <v>135109.24288339572</v>
      </c>
      <c r="K105" s="35">
        <f t="shared" si="40"/>
        <v>306730.11351720872</v>
      </c>
      <c r="L105" s="35">
        <f t="shared" si="40"/>
        <v>28394.987378867681</v>
      </c>
      <c r="M105" s="35">
        <f t="shared" si="40"/>
        <v>117936.7899782836</v>
      </c>
      <c r="N105" s="35">
        <f t="shared" si="40"/>
        <v>116593.30928062773</v>
      </c>
      <c r="O105" s="35">
        <f t="shared" si="40"/>
        <v>262925.08663777902</v>
      </c>
      <c r="P105" s="123"/>
      <c r="Q105" s="122"/>
    </row>
    <row r="106" spans="2:17" s="17" customFormat="1" ht="13.5" thickTop="1" x14ac:dyDescent="0.2">
      <c r="B106" s="34"/>
      <c r="C106" s="85"/>
      <c r="D106" s="152"/>
      <c r="E106" s="74"/>
      <c r="F106" s="18"/>
      <c r="G106" s="19"/>
      <c r="H106" s="36"/>
      <c r="I106" s="36"/>
      <c r="J106" s="36"/>
      <c r="K106" s="36"/>
      <c r="L106" s="36"/>
      <c r="M106" s="36"/>
      <c r="N106" s="36"/>
      <c r="O106" s="36"/>
      <c r="P106" s="123"/>
      <c r="Q106" s="122"/>
    </row>
    <row r="107" spans="2:17" s="17" customFormat="1" ht="18.75" x14ac:dyDescent="0.2">
      <c r="B107" s="23" t="s">
        <v>43</v>
      </c>
      <c r="C107" s="85"/>
      <c r="D107" s="152"/>
      <c r="E107" s="74"/>
      <c r="F107" s="18"/>
      <c r="G107" s="19"/>
      <c r="H107" s="36"/>
      <c r="I107" s="36"/>
      <c r="J107" s="36"/>
      <c r="K107" s="36"/>
      <c r="L107" s="36"/>
      <c r="M107" s="44"/>
      <c r="N107" s="44"/>
      <c r="O107" s="36"/>
      <c r="P107" s="123"/>
      <c r="Q107" s="122"/>
    </row>
    <row r="108" spans="2:17" s="17" customFormat="1" ht="4.9000000000000004" customHeight="1" x14ac:dyDescent="0.2">
      <c r="B108" s="23"/>
      <c r="C108" s="85"/>
      <c r="D108" s="152"/>
      <c r="E108" s="74"/>
      <c r="F108" s="18"/>
      <c r="G108" s="19"/>
      <c r="H108" s="36"/>
      <c r="I108" s="36"/>
      <c r="J108" s="36"/>
      <c r="K108" s="36"/>
      <c r="L108" s="36"/>
      <c r="M108" s="44"/>
      <c r="N108" s="44"/>
      <c r="O108" s="36"/>
      <c r="P108" s="123"/>
      <c r="Q108" s="122"/>
    </row>
    <row r="109" spans="2:17" ht="12.75" customHeight="1" x14ac:dyDescent="0.2">
      <c r="B109" s="146" t="s">
        <v>263</v>
      </c>
      <c r="C109" s="92" t="s">
        <v>303</v>
      </c>
      <c r="D109" s="151" t="s">
        <v>264</v>
      </c>
      <c r="E109" s="75"/>
      <c r="F109" s="24" t="s">
        <v>12</v>
      </c>
      <c r="G109" s="19" t="s">
        <v>22</v>
      </c>
      <c r="H109" s="41">
        <v>0</v>
      </c>
      <c r="I109" s="117">
        <v>0</v>
      </c>
      <c r="J109" s="117">
        <v>12658.351130339341</v>
      </c>
      <c r="K109" s="41">
        <f>SUM(H109:J109)</f>
        <v>12658.351130339341</v>
      </c>
      <c r="L109" s="41">
        <v>0</v>
      </c>
      <c r="M109" s="41">
        <v>0</v>
      </c>
      <c r="N109" s="41">
        <v>12658.351130339341</v>
      </c>
      <c r="O109" s="41">
        <f>SUM(L109:N109)</f>
        <v>12658.351130339341</v>
      </c>
      <c r="P109" s="124"/>
    </row>
    <row r="110" spans="2:17" ht="4.9000000000000004" customHeight="1" x14ac:dyDescent="0.2">
      <c r="B110" s="45"/>
      <c r="C110" s="92"/>
      <c r="D110" s="151"/>
      <c r="E110" s="75"/>
      <c r="F110" s="24"/>
      <c r="G110" s="19"/>
      <c r="H110" s="41"/>
      <c r="I110" s="117"/>
      <c r="J110" s="117"/>
      <c r="K110" s="41"/>
      <c r="L110" s="41"/>
      <c r="M110" s="41"/>
      <c r="N110" s="41"/>
      <c r="O110" s="41"/>
      <c r="P110" s="124"/>
    </row>
    <row r="111" spans="2:17" ht="63.75" x14ac:dyDescent="0.2">
      <c r="B111" s="45" t="s">
        <v>284</v>
      </c>
      <c r="C111" s="125" t="s">
        <v>312</v>
      </c>
      <c r="D111" s="151" t="s">
        <v>285</v>
      </c>
      <c r="E111" s="61">
        <v>901292691</v>
      </c>
      <c r="F111" s="140" t="s">
        <v>12</v>
      </c>
      <c r="G111" s="19">
        <v>43070</v>
      </c>
      <c r="H111" s="41">
        <v>30.23</v>
      </c>
      <c r="I111" s="117">
        <v>3691.7990007392209</v>
      </c>
      <c r="J111" s="117">
        <v>0</v>
      </c>
      <c r="K111" s="41">
        <f>SUM(H111:J111)</f>
        <v>3722.0290007392209</v>
      </c>
      <c r="L111" s="41">
        <v>30.23</v>
      </c>
      <c r="M111" s="41">
        <v>3691.7990007392209</v>
      </c>
      <c r="N111" s="41">
        <v>0</v>
      </c>
      <c r="O111" s="41">
        <f>SUM(L111:N111)</f>
        <v>3722.0290007392209</v>
      </c>
      <c r="P111" s="124"/>
    </row>
    <row r="112" spans="2:17" ht="51" x14ac:dyDescent="0.2">
      <c r="B112" s="45" t="s">
        <v>284</v>
      </c>
      <c r="C112" s="125" t="s">
        <v>314</v>
      </c>
      <c r="D112" s="151" t="s">
        <v>286</v>
      </c>
      <c r="E112" s="61">
        <v>901292692</v>
      </c>
      <c r="F112" s="140" t="s">
        <v>12</v>
      </c>
      <c r="G112" s="19">
        <v>43070</v>
      </c>
      <c r="H112" s="41">
        <v>22.315000000000001</v>
      </c>
      <c r="I112" s="117">
        <v>645.47900012924617</v>
      </c>
      <c r="J112" s="117">
        <v>0</v>
      </c>
      <c r="K112" s="41">
        <f>SUM(H112:J112)</f>
        <v>667.79400012924623</v>
      </c>
      <c r="L112" s="41">
        <v>22.315000000000001</v>
      </c>
      <c r="M112" s="41">
        <v>645.47900012924617</v>
      </c>
      <c r="N112" s="41">
        <v>0</v>
      </c>
      <c r="O112" s="41">
        <f>SUM(L112:N112)</f>
        <v>667.79400012924623</v>
      </c>
      <c r="P112" s="124"/>
    </row>
    <row r="113" spans="2:17" ht="38.25" x14ac:dyDescent="0.2">
      <c r="B113" s="45" t="s">
        <v>284</v>
      </c>
      <c r="C113" s="125" t="s">
        <v>313</v>
      </c>
      <c r="D113" s="151" t="s">
        <v>287</v>
      </c>
      <c r="E113" s="61">
        <v>901292693</v>
      </c>
      <c r="F113" s="140" t="s">
        <v>12</v>
      </c>
      <c r="G113" s="19">
        <v>43070</v>
      </c>
      <c r="H113" s="126">
        <v>17.242999999999999</v>
      </c>
      <c r="I113" s="120">
        <v>2066.4380004137674</v>
      </c>
      <c r="J113" s="120">
        <v>0</v>
      </c>
      <c r="K113" s="126">
        <f>SUM(H113:J113)</f>
        <v>2083.6810004137674</v>
      </c>
      <c r="L113" s="126">
        <v>17.242999999999999</v>
      </c>
      <c r="M113" s="126">
        <v>2066.4380004137674</v>
      </c>
      <c r="N113" s="126">
        <v>0</v>
      </c>
      <c r="O113" s="126">
        <f>SUM(L113:N113)</f>
        <v>2083.6810004137674</v>
      </c>
      <c r="P113" s="124"/>
    </row>
    <row r="114" spans="2:17" ht="12.75" customHeight="1" x14ac:dyDescent="0.2">
      <c r="B114" s="146" t="s">
        <v>284</v>
      </c>
      <c r="C114" s="85" t="s">
        <v>288</v>
      </c>
      <c r="D114" s="152"/>
      <c r="E114" s="74"/>
      <c r="F114" s="18"/>
      <c r="G114" s="19"/>
      <c r="H114" s="36">
        <f>SUBTOTAL(9,H111:H113)</f>
        <v>69.787999999999997</v>
      </c>
      <c r="I114" s="36">
        <f t="shared" ref="I114:O114" si="41">SUBTOTAL(9,I111:I113)</f>
        <v>6403.7160012822342</v>
      </c>
      <c r="J114" s="36">
        <f t="shared" si="41"/>
        <v>0</v>
      </c>
      <c r="K114" s="36">
        <f t="shared" si="41"/>
        <v>6473.5040012822337</v>
      </c>
      <c r="L114" s="36">
        <f t="shared" si="41"/>
        <v>69.787999999999997</v>
      </c>
      <c r="M114" s="36">
        <f t="shared" si="41"/>
        <v>6403.7160012822342</v>
      </c>
      <c r="N114" s="36">
        <f t="shared" si="41"/>
        <v>0</v>
      </c>
      <c r="O114" s="36">
        <f t="shared" si="41"/>
        <v>6473.5040012822337</v>
      </c>
      <c r="P114" s="123"/>
    </row>
    <row r="115" spans="2:17" ht="4.9000000000000004" customHeight="1" x14ac:dyDescent="0.2">
      <c r="B115" s="45"/>
      <c r="C115" s="92"/>
      <c r="D115" s="151"/>
      <c r="E115" s="75"/>
      <c r="F115" s="24"/>
      <c r="G115" s="19"/>
      <c r="H115" s="41"/>
      <c r="I115" s="117"/>
      <c r="J115" s="117"/>
      <c r="K115" s="41"/>
      <c r="L115" s="41"/>
      <c r="M115" s="41"/>
      <c r="N115" s="41"/>
      <c r="O115" s="41"/>
      <c r="P115" s="124"/>
    </row>
    <row r="116" spans="2:17" ht="12.75" customHeight="1" x14ac:dyDescent="0.2">
      <c r="B116" s="146" t="s">
        <v>44</v>
      </c>
      <c r="C116" s="92" t="s">
        <v>45</v>
      </c>
      <c r="D116" s="151" t="s">
        <v>112</v>
      </c>
      <c r="E116" s="75"/>
      <c r="F116" s="24" t="s">
        <v>12</v>
      </c>
      <c r="G116" s="19" t="s">
        <v>22</v>
      </c>
      <c r="H116" s="41">
        <v>0</v>
      </c>
      <c r="I116" s="117">
        <v>10193.50008</v>
      </c>
      <c r="J116" s="117">
        <v>5827.7500016499998</v>
      </c>
      <c r="K116" s="41">
        <f>SUM(H116:J116)</f>
        <v>16021.25008165</v>
      </c>
      <c r="L116" s="41">
        <v>0</v>
      </c>
      <c r="M116" s="41">
        <v>1535.1275443948691</v>
      </c>
      <c r="N116" s="41">
        <v>877.65139345347984</v>
      </c>
      <c r="O116" s="41">
        <f t="shared" ref="O116" si="42">SUM(L116:N116)</f>
        <v>2412.778937848349</v>
      </c>
      <c r="P116" s="124"/>
    </row>
    <row r="117" spans="2:17" s="17" customFormat="1" ht="13.5" thickBot="1" x14ac:dyDescent="0.25">
      <c r="B117" s="29"/>
      <c r="C117" s="85" t="s">
        <v>46</v>
      </c>
      <c r="D117" s="151"/>
      <c r="E117" s="75"/>
      <c r="F117" s="24"/>
      <c r="G117" s="19"/>
      <c r="H117" s="35">
        <f t="shared" ref="H117:O117" si="43">SUBTOTAL(9,H109:H116)</f>
        <v>69.787999999999997</v>
      </c>
      <c r="I117" s="35">
        <f t="shared" si="43"/>
        <v>16597.216081282233</v>
      </c>
      <c r="J117" s="35">
        <f t="shared" si="43"/>
        <v>18486.101131989341</v>
      </c>
      <c r="K117" s="35">
        <f t="shared" si="43"/>
        <v>35153.10521327157</v>
      </c>
      <c r="L117" s="35">
        <f t="shared" si="43"/>
        <v>69.787999999999997</v>
      </c>
      <c r="M117" s="35">
        <f t="shared" si="43"/>
        <v>7938.8435456771031</v>
      </c>
      <c r="N117" s="35">
        <f t="shared" si="43"/>
        <v>13536.00252379282</v>
      </c>
      <c r="O117" s="35">
        <f t="shared" si="43"/>
        <v>21544.634069469925</v>
      </c>
      <c r="P117" s="123"/>
      <c r="Q117" s="122"/>
    </row>
    <row r="118" spans="2:17" ht="13.5" thickTop="1" x14ac:dyDescent="0.2">
      <c r="B118" s="26"/>
      <c r="C118" s="80"/>
      <c r="D118" s="151"/>
      <c r="E118" s="75"/>
      <c r="F118" s="24"/>
      <c r="G118" s="19"/>
      <c r="H118" s="40"/>
      <c r="I118" s="41"/>
      <c r="J118" s="41"/>
      <c r="K118" s="41"/>
      <c r="L118" s="41"/>
      <c r="M118" s="41"/>
      <c r="N118" s="41"/>
      <c r="O118" s="41"/>
      <c r="P118" s="124"/>
    </row>
    <row r="119" spans="2:17" ht="18.75" x14ac:dyDescent="0.2">
      <c r="B119" s="23" t="s">
        <v>47</v>
      </c>
      <c r="C119" s="80"/>
      <c r="D119" s="151"/>
      <c r="E119" s="75"/>
      <c r="F119" s="24"/>
      <c r="G119" s="19"/>
      <c r="H119" s="36"/>
      <c r="I119" s="36"/>
      <c r="K119" s="36"/>
      <c r="L119" s="36"/>
      <c r="M119" s="36"/>
      <c r="N119" s="36"/>
      <c r="O119" s="36"/>
      <c r="P119" s="123"/>
    </row>
    <row r="120" spans="2:17" ht="4.9000000000000004" customHeight="1" x14ac:dyDescent="0.2">
      <c r="B120" s="23"/>
      <c r="C120" s="80"/>
      <c r="D120" s="151"/>
      <c r="E120" s="75"/>
      <c r="F120" s="24"/>
      <c r="G120" s="19"/>
      <c r="H120" s="36"/>
      <c r="I120" s="36"/>
      <c r="K120" s="36"/>
      <c r="L120" s="36"/>
      <c r="M120" s="36"/>
      <c r="N120" s="36"/>
      <c r="O120" s="36"/>
      <c r="P120" s="123"/>
    </row>
    <row r="121" spans="2:17" ht="13.5" customHeight="1" x14ac:dyDescent="0.2">
      <c r="B121" s="30" t="s">
        <v>48</v>
      </c>
      <c r="C121" s="80" t="s">
        <v>74</v>
      </c>
      <c r="D121" s="151" t="s">
        <v>101</v>
      </c>
      <c r="E121" s="75"/>
      <c r="F121" s="24" t="s">
        <v>12</v>
      </c>
      <c r="G121" s="43" t="s">
        <v>22</v>
      </c>
      <c r="H121" s="28">
        <v>0</v>
      </c>
      <c r="I121" s="117">
        <v>18223.311669999992</v>
      </c>
      <c r="J121" s="117">
        <v>18672.711693270383</v>
      </c>
      <c r="K121" s="28">
        <f>SUM(H121:J121)</f>
        <v>36896.023363270375</v>
      </c>
      <c r="L121" s="28">
        <v>0</v>
      </c>
      <c r="M121" s="28">
        <v>2198.0547870959617</v>
      </c>
      <c r="N121" s="28">
        <v>2252.2604051723229</v>
      </c>
      <c r="O121" s="28">
        <f t="shared" ref="O121:O131" si="44">SUM(L121:N121)</f>
        <v>4450.3151922682846</v>
      </c>
      <c r="P121" s="139"/>
    </row>
    <row r="122" spans="2:17" ht="13.5" customHeight="1" x14ac:dyDescent="0.2">
      <c r="B122" s="30" t="s">
        <v>48</v>
      </c>
      <c r="C122" s="80" t="s">
        <v>76</v>
      </c>
      <c r="D122" s="151" t="s">
        <v>102</v>
      </c>
      <c r="E122" s="75"/>
      <c r="F122" s="24" t="s">
        <v>12</v>
      </c>
      <c r="G122" s="43" t="s">
        <v>22</v>
      </c>
      <c r="H122" s="28">
        <v>0</v>
      </c>
      <c r="I122" s="117">
        <v>8282.6101500000041</v>
      </c>
      <c r="J122" s="117">
        <v>8486.8652948401286</v>
      </c>
      <c r="K122" s="28">
        <f>SUM(H122:J122)</f>
        <v>16769.475444840133</v>
      </c>
      <c r="L122" s="28">
        <v>0</v>
      </c>
      <c r="M122" s="28">
        <v>783.54611438977554</v>
      </c>
      <c r="N122" s="28">
        <v>802.86892714869794</v>
      </c>
      <c r="O122" s="28">
        <f t="shared" si="44"/>
        <v>1586.4150415384734</v>
      </c>
      <c r="P122" s="139"/>
    </row>
    <row r="123" spans="2:17" ht="13.5" customHeight="1" x14ac:dyDescent="0.2">
      <c r="B123" s="30" t="s">
        <v>48</v>
      </c>
      <c r="C123" s="80" t="s">
        <v>104</v>
      </c>
      <c r="D123" s="151" t="s">
        <v>105</v>
      </c>
      <c r="E123" s="75"/>
      <c r="F123" s="24" t="s">
        <v>12</v>
      </c>
      <c r="G123" s="43" t="s">
        <v>22</v>
      </c>
      <c r="H123" s="37">
        <v>0</v>
      </c>
      <c r="I123" s="120">
        <v>1109.4622099999999</v>
      </c>
      <c r="J123" s="120">
        <v>1136.8223466552199</v>
      </c>
      <c r="K123" s="37">
        <f>SUM(H123:J123)</f>
        <v>2246.2845566552196</v>
      </c>
      <c r="L123" s="37">
        <v>0</v>
      </c>
      <c r="M123" s="37">
        <v>88.214477052607748</v>
      </c>
      <c r="N123" s="37">
        <v>90.389909550780104</v>
      </c>
      <c r="O123" s="37">
        <f t="shared" si="44"/>
        <v>178.60438660338787</v>
      </c>
      <c r="P123" s="139"/>
    </row>
    <row r="124" spans="2:17" s="17" customFormat="1" x14ac:dyDescent="0.2">
      <c r="B124" s="48" t="s">
        <v>48</v>
      </c>
      <c r="C124" s="85" t="s">
        <v>49</v>
      </c>
      <c r="D124" s="152"/>
      <c r="E124" s="74"/>
      <c r="F124" s="18"/>
      <c r="G124" s="43"/>
      <c r="H124" s="33">
        <f t="shared" ref="H124:O124" si="45">SUBTOTAL(9,H121:H123)</f>
        <v>0</v>
      </c>
      <c r="I124" s="33">
        <f t="shared" si="45"/>
        <v>27615.384029999997</v>
      </c>
      <c r="J124" s="33">
        <f t="shared" si="45"/>
        <v>28296.399334765731</v>
      </c>
      <c r="K124" s="33">
        <f t="shared" si="45"/>
        <v>55911.783364765732</v>
      </c>
      <c r="L124" s="33">
        <f t="shared" si="45"/>
        <v>0</v>
      </c>
      <c r="M124" s="33">
        <f t="shared" si="45"/>
        <v>3069.8153785383452</v>
      </c>
      <c r="N124" s="33">
        <f t="shared" si="45"/>
        <v>3145.5192418718007</v>
      </c>
      <c r="O124" s="33">
        <f t="shared" si="45"/>
        <v>6215.3346204101463</v>
      </c>
      <c r="P124" s="139"/>
      <c r="Q124" s="122"/>
    </row>
    <row r="125" spans="2:17" s="17" customFormat="1" ht="4.9000000000000004" customHeight="1" x14ac:dyDescent="0.2">
      <c r="B125" s="48"/>
      <c r="C125" s="84"/>
      <c r="D125" s="152"/>
      <c r="E125" s="74"/>
      <c r="F125" s="18"/>
      <c r="G125" s="43"/>
      <c r="H125" s="33"/>
      <c r="I125" s="33"/>
      <c r="J125" s="33"/>
      <c r="K125" s="33"/>
      <c r="L125" s="33"/>
      <c r="M125" s="33"/>
      <c r="N125" s="33"/>
      <c r="O125" s="33"/>
      <c r="P125" s="139"/>
      <c r="Q125" s="122"/>
    </row>
    <row r="126" spans="2:17" ht="13.5" customHeight="1" x14ac:dyDescent="0.2">
      <c r="B126" s="30" t="s">
        <v>50</v>
      </c>
      <c r="C126" s="80" t="s">
        <v>271</v>
      </c>
      <c r="D126" s="151" t="s">
        <v>109</v>
      </c>
      <c r="E126" s="75"/>
      <c r="F126" s="24" t="s">
        <v>12</v>
      </c>
      <c r="G126" s="43" t="s">
        <v>22</v>
      </c>
      <c r="H126" s="28">
        <v>0</v>
      </c>
      <c r="I126" s="117">
        <v>16693.061900000001</v>
      </c>
      <c r="J126" s="117">
        <v>0</v>
      </c>
      <c r="K126" s="28">
        <f t="shared" ref="K126:K131" si="46">SUM(H126:J126)</f>
        <v>16693.061900000001</v>
      </c>
      <c r="L126" s="28">
        <v>0</v>
      </c>
      <c r="M126" s="28">
        <v>2279.0000000037248</v>
      </c>
      <c r="N126" s="28">
        <v>0</v>
      </c>
      <c r="O126" s="28">
        <f t="shared" si="44"/>
        <v>2279.0000000037248</v>
      </c>
      <c r="P126" s="139"/>
    </row>
    <row r="127" spans="2:17" ht="13.5" customHeight="1" x14ac:dyDescent="0.2">
      <c r="B127" s="30" t="s">
        <v>50</v>
      </c>
      <c r="C127" s="80" t="s">
        <v>272</v>
      </c>
      <c r="D127" s="151" t="s">
        <v>260</v>
      </c>
      <c r="E127" s="75"/>
      <c r="F127" s="24" t="s">
        <v>12</v>
      </c>
      <c r="G127" s="43" t="s">
        <v>22</v>
      </c>
      <c r="H127" s="28">
        <v>0</v>
      </c>
      <c r="I127" s="117">
        <v>3000</v>
      </c>
      <c r="J127" s="117">
        <v>0</v>
      </c>
      <c r="K127" s="28">
        <f t="shared" si="46"/>
        <v>3000</v>
      </c>
      <c r="L127" s="28">
        <v>0</v>
      </c>
      <c r="M127" s="28">
        <v>2190</v>
      </c>
      <c r="N127" s="28">
        <v>0</v>
      </c>
      <c r="O127" s="28">
        <f t="shared" ref="O127" si="47">SUM(L127:N127)</f>
        <v>2190</v>
      </c>
      <c r="P127" s="139"/>
    </row>
    <row r="128" spans="2:17" ht="13.5" customHeight="1" x14ac:dyDescent="0.2">
      <c r="B128" s="30" t="s">
        <v>50</v>
      </c>
      <c r="C128" s="80" t="s">
        <v>273</v>
      </c>
      <c r="D128" s="151" t="s">
        <v>261</v>
      </c>
      <c r="E128" s="75"/>
      <c r="F128" s="24" t="s">
        <v>12</v>
      </c>
      <c r="G128" s="43" t="s">
        <v>22</v>
      </c>
      <c r="H128" s="28">
        <v>0</v>
      </c>
      <c r="I128" s="117">
        <v>3250.7640000000001</v>
      </c>
      <c r="J128" s="117">
        <v>0</v>
      </c>
      <c r="K128" s="28">
        <f t="shared" si="46"/>
        <v>3250.7640000000001</v>
      </c>
      <c r="L128" s="28">
        <v>0</v>
      </c>
      <c r="M128" s="28">
        <v>65.015280000000004</v>
      </c>
      <c r="N128" s="28">
        <v>0</v>
      </c>
      <c r="O128" s="28">
        <f t="shared" ref="O128" si="48">SUM(L128:N128)</f>
        <v>65.015280000000004</v>
      </c>
      <c r="P128" s="139"/>
    </row>
    <row r="129" spans="2:17" ht="13.5" customHeight="1" x14ac:dyDescent="0.2">
      <c r="B129" s="30" t="s">
        <v>50</v>
      </c>
      <c r="C129" s="80" t="s">
        <v>274</v>
      </c>
      <c r="D129" s="151" t="s">
        <v>262</v>
      </c>
      <c r="E129" s="75"/>
      <c r="F129" s="24" t="s">
        <v>12</v>
      </c>
      <c r="G129" s="43" t="s">
        <v>22</v>
      </c>
      <c r="H129" s="28">
        <v>0</v>
      </c>
      <c r="I129" s="117">
        <v>0</v>
      </c>
      <c r="J129" s="117">
        <v>33585.177216674972</v>
      </c>
      <c r="K129" s="28">
        <f t="shared" si="46"/>
        <v>33585.177216674972</v>
      </c>
      <c r="L129" s="28">
        <v>0</v>
      </c>
      <c r="M129" s="28">
        <v>0</v>
      </c>
      <c r="N129" s="28">
        <v>8303.6523071637785</v>
      </c>
      <c r="O129" s="28">
        <f t="shared" ref="O129" si="49">SUM(L129:N129)</f>
        <v>8303.6523071637785</v>
      </c>
      <c r="P129" s="139"/>
    </row>
    <row r="130" spans="2:17" ht="13.5" customHeight="1" x14ac:dyDescent="0.2">
      <c r="B130" s="30" t="s">
        <v>50</v>
      </c>
      <c r="C130" s="80" t="s">
        <v>52</v>
      </c>
      <c r="D130" s="151" t="s">
        <v>117</v>
      </c>
      <c r="E130" s="75"/>
      <c r="F130" s="24" t="s">
        <v>12</v>
      </c>
      <c r="G130" s="43" t="s">
        <v>22</v>
      </c>
      <c r="H130" s="28">
        <v>0</v>
      </c>
      <c r="I130" s="117">
        <v>2257.473029999996</v>
      </c>
      <c r="J130" s="117">
        <v>2313.1439408706428</v>
      </c>
      <c r="K130" s="28">
        <f t="shared" si="46"/>
        <v>4570.6169708706384</v>
      </c>
      <c r="L130" s="28">
        <v>0</v>
      </c>
      <c r="M130" s="28">
        <v>563.32138441038262</v>
      </c>
      <c r="N130" s="28">
        <v>577.21329548364133</v>
      </c>
      <c r="O130" s="28">
        <f t="shared" si="44"/>
        <v>1140.5346798940241</v>
      </c>
      <c r="P130" s="139"/>
    </row>
    <row r="131" spans="2:17" ht="13.5" customHeight="1" x14ac:dyDescent="0.2">
      <c r="B131" s="30" t="s">
        <v>50</v>
      </c>
      <c r="C131" s="80" t="s">
        <v>267</v>
      </c>
      <c r="D131" s="151" t="s">
        <v>108</v>
      </c>
      <c r="E131" s="75"/>
      <c r="F131" s="24" t="s">
        <v>12</v>
      </c>
      <c r="G131" s="43" t="s">
        <v>22</v>
      </c>
      <c r="H131" s="28">
        <v>0</v>
      </c>
      <c r="I131" s="117">
        <v>80937.57470970467</v>
      </c>
      <c r="J131" s="117">
        <v>0</v>
      </c>
      <c r="K131" s="28">
        <f t="shared" si="46"/>
        <v>80937.57470970467</v>
      </c>
      <c r="L131" s="28">
        <v>0</v>
      </c>
      <c r="M131" s="28">
        <v>6468.5309707995975</v>
      </c>
      <c r="N131" s="28">
        <v>0</v>
      </c>
      <c r="O131" s="28">
        <f t="shared" si="44"/>
        <v>6468.5309707995975</v>
      </c>
      <c r="P131" s="139"/>
    </row>
    <row r="132" spans="2:17" ht="13.5" customHeight="1" x14ac:dyDescent="0.2">
      <c r="B132" s="30" t="s">
        <v>50</v>
      </c>
      <c r="C132" s="80" t="s">
        <v>268</v>
      </c>
      <c r="D132" s="151" t="s">
        <v>258</v>
      </c>
      <c r="E132" s="75"/>
      <c r="F132" s="24" t="s">
        <v>12</v>
      </c>
      <c r="G132" s="43" t="s">
        <v>22</v>
      </c>
      <c r="H132" s="28">
        <v>0</v>
      </c>
      <c r="I132" s="117">
        <v>0</v>
      </c>
      <c r="J132" s="117">
        <v>64361.815509472428</v>
      </c>
      <c r="K132" s="28">
        <f t="shared" ref="K132:K134" si="50">SUM(H132:J132)</f>
        <v>64361.815509472428</v>
      </c>
      <c r="L132" s="28">
        <v>0</v>
      </c>
      <c r="M132" s="28">
        <v>0</v>
      </c>
      <c r="N132" s="28">
        <v>725.95451209560497</v>
      </c>
      <c r="O132" s="28">
        <f t="shared" ref="O132:O134" si="51">SUM(L132:N132)</f>
        <v>725.95451209560497</v>
      </c>
      <c r="P132" s="139"/>
    </row>
    <row r="133" spans="2:17" ht="13.5" customHeight="1" x14ac:dyDescent="0.2">
      <c r="B133" s="30" t="s">
        <v>50</v>
      </c>
      <c r="C133" s="80" t="s">
        <v>270</v>
      </c>
      <c r="D133" s="151" t="s">
        <v>111</v>
      </c>
      <c r="E133" s="75"/>
      <c r="F133" s="24" t="s">
        <v>12</v>
      </c>
      <c r="G133" s="43" t="s">
        <v>22</v>
      </c>
      <c r="H133" s="28">
        <v>0</v>
      </c>
      <c r="I133" s="117">
        <v>14654.938614954501</v>
      </c>
      <c r="J133" s="41">
        <v>0</v>
      </c>
      <c r="K133" s="28">
        <f>SUM(H133:J133)</f>
        <v>14654.938614954501</v>
      </c>
      <c r="L133" s="28">
        <v>0</v>
      </c>
      <c r="M133" s="28">
        <v>1171.2226941071638</v>
      </c>
      <c r="N133" s="28">
        <v>0</v>
      </c>
      <c r="O133" s="28">
        <f>SUM(L133:N133)</f>
        <v>1171.2226941071638</v>
      </c>
      <c r="P133" s="139"/>
    </row>
    <row r="134" spans="2:17" ht="13.5" customHeight="1" x14ac:dyDescent="0.2">
      <c r="B134" s="30" t="s">
        <v>50</v>
      </c>
      <c r="C134" s="80" t="s">
        <v>269</v>
      </c>
      <c r="D134" s="151" t="s">
        <v>259</v>
      </c>
      <c r="E134" s="75"/>
      <c r="F134" s="24" t="s">
        <v>12</v>
      </c>
      <c r="G134" s="43" t="s">
        <v>22</v>
      </c>
      <c r="H134" s="37">
        <v>0</v>
      </c>
      <c r="I134" s="120">
        <v>0</v>
      </c>
      <c r="J134" s="120">
        <v>24628.463451522064</v>
      </c>
      <c r="K134" s="37">
        <f t="shared" si="50"/>
        <v>24628.463451522064</v>
      </c>
      <c r="L134" s="37">
        <v>0</v>
      </c>
      <c r="M134" s="37">
        <v>0</v>
      </c>
      <c r="N134" s="37">
        <v>277.79117209617527</v>
      </c>
      <c r="O134" s="37">
        <f t="shared" si="51"/>
        <v>277.79117209617527</v>
      </c>
      <c r="P134" s="139"/>
    </row>
    <row r="135" spans="2:17" s="17" customFormat="1" x14ac:dyDescent="0.2">
      <c r="B135" s="27" t="s">
        <v>50</v>
      </c>
      <c r="C135" s="85" t="s">
        <v>53</v>
      </c>
      <c r="D135" s="152"/>
      <c r="E135" s="74"/>
      <c r="F135" s="18"/>
      <c r="G135" s="43"/>
      <c r="H135" s="33">
        <f t="shared" ref="H135:O135" si="52">SUBTOTAL(9,H126:H134)</f>
        <v>0</v>
      </c>
      <c r="I135" s="33">
        <f t="shared" si="52"/>
        <v>120793.81225465916</v>
      </c>
      <c r="J135" s="33">
        <f t="shared" si="52"/>
        <v>124888.60011854011</v>
      </c>
      <c r="K135" s="33">
        <f t="shared" si="52"/>
        <v>245682.41237319924</v>
      </c>
      <c r="L135" s="33">
        <f t="shared" si="52"/>
        <v>0</v>
      </c>
      <c r="M135" s="33">
        <f t="shared" si="52"/>
        <v>12737.090329320868</v>
      </c>
      <c r="N135" s="33">
        <f t="shared" si="52"/>
        <v>9884.6112868391992</v>
      </c>
      <c r="O135" s="33">
        <f t="shared" si="52"/>
        <v>22621.70161616007</v>
      </c>
      <c r="P135" s="139"/>
      <c r="Q135" s="122"/>
    </row>
    <row r="136" spans="2:17" s="17" customFormat="1" ht="4.9000000000000004" customHeight="1" x14ac:dyDescent="0.2">
      <c r="B136" s="27"/>
      <c r="C136" s="85"/>
      <c r="D136" s="152"/>
      <c r="E136" s="74"/>
      <c r="F136" s="18"/>
      <c r="G136" s="43"/>
      <c r="H136" s="33"/>
      <c r="I136" s="33"/>
      <c r="J136" s="33"/>
      <c r="K136" s="33"/>
      <c r="L136" s="33"/>
      <c r="M136" s="33"/>
      <c r="N136" s="33"/>
      <c r="O136" s="33"/>
      <c r="P136" s="139"/>
      <c r="Q136" s="122"/>
    </row>
    <row r="137" spans="2:17" ht="12.75" customHeight="1" x14ac:dyDescent="0.2">
      <c r="B137" s="29">
        <v>7298</v>
      </c>
      <c r="C137" s="92" t="s">
        <v>325</v>
      </c>
      <c r="D137" s="151" t="s">
        <v>323</v>
      </c>
      <c r="E137" s="75"/>
      <c r="F137" s="24" t="s">
        <v>12</v>
      </c>
      <c r="G137" s="43" t="s">
        <v>22</v>
      </c>
      <c r="H137" s="28">
        <v>0</v>
      </c>
      <c r="I137" s="117">
        <v>54454.904331879603</v>
      </c>
      <c r="J137" s="117">
        <v>0</v>
      </c>
      <c r="K137" s="28">
        <f>SUM(H137:J137)</f>
        <v>54454.904331879603</v>
      </c>
      <c r="L137" s="28">
        <v>0</v>
      </c>
      <c r="M137" s="25">
        <v>47430.221673067135</v>
      </c>
      <c r="N137" s="25">
        <v>0</v>
      </c>
      <c r="O137" s="28">
        <f t="shared" ref="O137" si="53">SUM(L137:N137)</f>
        <v>47430.221673067135</v>
      </c>
      <c r="P137" s="139"/>
    </row>
    <row r="138" spans="2:17" ht="12.75" customHeight="1" x14ac:dyDescent="0.2">
      <c r="B138" s="29">
        <v>7298</v>
      </c>
      <c r="C138" s="92" t="s">
        <v>54</v>
      </c>
      <c r="D138" s="151" t="s">
        <v>113</v>
      </c>
      <c r="E138" s="75"/>
      <c r="F138" s="24" t="s">
        <v>12</v>
      </c>
      <c r="G138" s="43" t="s">
        <v>22</v>
      </c>
      <c r="H138" s="37">
        <v>0</v>
      </c>
      <c r="I138" s="120">
        <v>55545.145378172099</v>
      </c>
      <c r="J138" s="120">
        <v>146418.220687464</v>
      </c>
      <c r="K138" s="37">
        <f>SUM(H138:J138)</f>
        <v>201963.3660656361</v>
      </c>
      <c r="L138" s="37">
        <v>0</v>
      </c>
      <c r="M138" s="47">
        <v>48379.8216243879</v>
      </c>
      <c r="N138" s="47">
        <v>127530.27021878114</v>
      </c>
      <c r="O138" s="37">
        <f t="shared" ref="O138:O141" si="54">SUM(L138:N138)</f>
        <v>175910.09184316904</v>
      </c>
      <c r="P138" s="139"/>
    </row>
    <row r="139" spans="2:17" ht="12.75" customHeight="1" x14ac:dyDescent="0.2">
      <c r="B139" s="27">
        <v>7298</v>
      </c>
      <c r="C139" s="85" t="s">
        <v>324</v>
      </c>
      <c r="D139" s="151"/>
      <c r="E139" s="75"/>
      <c r="F139" s="24"/>
      <c r="G139" s="43"/>
      <c r="H139" s="33">
        <f>SUBTOTAL(9,H137:H138)</f>
        <v>0</v>
      </c>
      <c r="I139" s="33">
        <f t="shared" ref="I139:O139" si="55">SUBTOTAL(9,I137:I138)</f>
        <v>110000.04971005171</v>
      </c>
      <c r="J139" s="33">
        <f t="shared" si="55"/>
        <v>146418.220687464</v>
      </c>
      <c r="K139" s="33">
        <f t="shared" si="55"/>
        <v>256418.27039751571</v>
      </c>
      <c r="L139" s="33">
        <f t="shared" si="55"/>
        <v>0</v>
      </c>
      <c r="M139" s="33">
        <f t="shared" si="55"/>
        <v>95810.043297455035</v>
      </c>
      <c r="N139" s="33">
        <f t="shared" si="55"/>
        <v>127530.27021878114</v>
      </c>
      <c r="O139" s="33">
        <f t="shared" si="55"/>
        <v>223340.31351623617</v>
      </c>
      <c r="P139" s="139"/>
    </row>
    <row r="140" spans="2:17" ht="4.9000000000000004" customHeight="1" x14ac:dyDescent="0.2">
      <c r="B140" s="27"/>
      <c r="C140" s="92"/>
      <c r="D140" s="151"/>
      <c r="E140" s="75"/>
      <c r="F140" s="24"/>
      <c r="G140" s="43"/>
      <c r="H140" s="28"/>
      <c r="I140" s="170"/>
      <c r="J140" s="170"/>
      <c r="K140" s="28"/>
      <c r="L140" s="28"/>
      <c r="M140" s="57"/>
      <c r="N140" s="57"/>
      <c r="O140" s="28"/>
      <c r="P140" s="139"/>
    </row>
    <row r="141" spans="2:17" ht="12.75" customHeight="1" x14ac:dyDescent="0.2">
      <c r="B141" s="27">
        <v>3362</v>
      </c>
      <c r="C141" s="92" t="s">
        <v>321</v>
      </c>
      <c r="D141" s="151" t="s">
        <v>110</v>
      </c>
      <c r="E141" s="75"/>
      <c r="F141" s="24" t="s">
        <v>12</v>
      </c>
      <c r="G141" s="43" t="s">
        <v>22</v>
      </c>
      <c r="H141" s="28">
        <v>0</v>
      </c>
      <c r="I141" s="117">
        <v>10793</v>
      </c>
      <c r="J141" s="117">
        <v>0</v>
      </c>
      <c r="K141" s="28">
        <f>SUM(H141:J141)</f>
        <v>10793</v>
      </c>
      <c r="L141" s="28">
        <v>0</v>
      </c>
      <c r="M141" s="25">
        <v>10793</v>
      </c>
      <c r="N141" s="25">
        <v>0</v>
      </c>
      <c r="O141" s="28">
        <f t="shared" si="54"/>
        <v>10793</v>
      </c>
      <c r="P141" s="139"/>
    </row>
    <row r="142" spans="2:17" ht="4.9000000000000004" customHeight="1" x14ac:dyDescent="0.2">
      <c r="B142" s="29"/>
      <c r="C142" s="80"/>
      <c r="D142" s="151"/>
      <c r="E142" s="75"/>
      <c r="F142" s="24"/>
      <c r="G142" s="43"/>
      <c r="H142" s="28"/>
      <c r="I142" s="28"/>
      <c r="J142" s="28"/>
      <c r="K142" s="28"/>
      <c r="L142" s="28"/>
      <c r="M142" s="28"/>
      <c r="N142" s="28"/>
      <c r="O142" s="28"/>
      <c r="P142" s="118"/>
    </row>
    <row r="143" spans="2:17" ht="13.5" customHeight="1" x14ac:dyDescent="0.2">
      <c r="B143" s="30" t="s">
        <v>56</v>
      </c>
      <c r="C143" s="80" t="s">
        <v>73</v>
      </c>
      <c r="D143" s="151" t="s">
        <v>115</v>
      </c>
      <c r="E143" s="75"/>
      <c r="F143" s="24" t="s">
        <v>12</v>
      </c>
      <c r="G143" s="43" t="s">
        <v>22</v>
      </c>
      <c r="H143" s="28">
        <v>0</v>
      </c>
      <c r="I143" s="117">
        <v>908.55112999999926</v>
      </c>
      <c r="J143" s="117">
        <v>930.95665380704895</v>
      </c>
      <c r="K143" s="28">
        <f>SUM(H143:J143)</f>
        <v>1839.5077838070483</v>
      </c>
      <c r="L143" s="28">
        <v>0</v>
      </c>
      <c r="M143" s="28">
        <v>32.839458094073741</v>
      </c>
      <c r="N143" s="28">
        <v>33.649302731147031</v>
      </c>
      <c r="O143" s="28">
        <f t="shared" ref="O143:O145" si="56">SUM(L143:N143)</f>
        <v>66.488760825220766</v>
      </c>
      <c r="P143" s="118"/>
    </row>
    <row r="144" spans="2:17" ht="13.5" customHeight="1" x14ac:dyDescent="0.2">
      <c r="B144" s="30" t="s">
        <v>56</v>
      </c>
      <c r="C144" s="80" t="s">
        <v>57</v>
      </c>
      <c r="D144" s="151" t="s">
        <v>116</v>
      </c>
      <c r="E144" s="75"/>
      <c r="F144" s="24" t="s">
        <v>12</v>
      </c>
      <c r="G144" s="43" t="s">
        <v>22</v>
      </c>
      <c r="H144" s="28">
        <v>0</v>
      </c>
      <c r="I144" s="117">
        <v>2814.9624200000003</v>
      </c>
      <c r="J144" s="117">
        <v>2884.3814291816229</v>
      </c>
      <c r="K144" s="28">
        <f>SUM(H144:J144)</f>
        <v>5699.3438491816232</v>
      </c>
      <c r="L144" s="28">
        <v>0</v>
      </c>
      <c r="M144" s="28">
        <v>88.298892710856009</v>
      </c>
      <c r="N144" s="28">
        <v>90.476407266741987</v>
      </c>
      <c r="O144" s="28">
        <f t="shared" si="56"/>
        <v>178.775299977598</v>
      </c>
      <c r="P144" s="118"/>
    </row>
    <row r="145" spans="2:17" ht="13.5" customHeight="1" x14ac:dyDescent="0.2">
      <c r="B145" s="30" t="s">
        <v>56</v>
      </c>
      <c r="C145" s="80" t="s">
        <v>75</v>
      </c>
      <c r="D145" s="151" t="s">
        <v>114</v>
      </c>
      <c r="E145" s="75"/>
      <c r="F145" s="24" t="s">
        <v>12</v>
      </c>
      <c r="G145" s="43" t="s">
        <v>22</v>
      </c>
      <c r="H145" s="37">
        <v>0</v>
      </c>
      <c r="I145" s="120">
        <v>4796.3315900000043</v>
      </c>
      <c r="J145" s="120">
        <v>4914.6125930841654</v>
      </c>
      <c r="K145" s="37">
        <f>SUM(H145:J145)</f>
        <v>9710.9441830841697</v>
      </c>
      <c r="L145" s="37">
        <v>0</v>
      </c>
      <c r="M145" s="37">
        <v>906.04772346009122</v>
      </c>
      <c r="N145" s="37">
        <v>928.39151507708823</v>
      </c>
      <c r="O145" s="37">
        <f t="shared" si="56"/>
        <v>1834.4392385371793</v>
      </c>
      <c r="P145" s="118"/>
    </row>
    <row r="146" spans="2:17" s="17" customFormat="1" x14ac:dyDescent="0.2">
      <c r="B146" s="49" t="s">
        <v>56</v>
      </c>
      <c r="C146" s="85" t="s">
        <v>58</v>
      </c>
      <c r="D146" s="152"/>
      <c r="E146" s="152"/>
      <c r="F146" s="18"/>
      <c r="G146" s="43"/>
      <c r="H146" s="33">
        <f t="shared" ref="H146:O146" si="57">SUBTOTAL(9,H143:H145)</f>
        <v>0</v>
      </c>
      <c r="I146" s="33">
        <f t="shared" si="57"/>
        <v>8519.8451400000049</v>
      </c>
      <c r="J146" s="33">
        <f t="shared" si="57"/>
        <v>8729.9506760728364</v>
      </c>
      <c r="K146" s="33">
        <f t="shared" si="57"/>
        <v>17249.795816072841</v>
      </c>
      <c r="L146" s="33">
        <f t="shared" si="57"/>
        <v>0</v>
      </c>
      <c r="M146" s="33">
        <f t="shared" si="57"/>
        <v>1027.186074265021</v>
      </c>
      <c r="N146" s="33">
        <f t="shared" si="57"/>
        <v>1052.5172250749772</v>
      </c>
      <c r="O146" s="33">
        <f t="shared" si="57"/>
        <v>2079.703299339998</v>
      </c>
      <c r="P146" s="121"/>
      <c r="Q146" s="122"/>
    </row>
    <row r="147" spans="2:17" s="17" customFormat="1" ht="4.9000000000000004" customHeight="1" x14ac:dyDescent="0.2">
      <c r="B147" s="49"/>
      <c r="C147" s="84"/>
      <c r="D147" s="152"/>
      <c r="E147" s="152"/>
      <c r="F147" s="18"/>
      <c r="G147" s="43"/>
      <c r="H147" s="33"/>
      <c r="I147" s="33"/>
      <c r="J147" s="33"/>
      <c r="K147" s="33"/>
      <c r="L147" s="33"/>
      <c r="M147" s="33"/>
      <c r="N147" s="33"/>
      <c r="O147" s="33"/>
      <c r="P147" s="121"/>
      <c r="Q147" s="122"/>
    </row>
    <row r="148" spans="2:17" s="17" customFormat="1" ht="13.5" thickBot="1" x14ac:dyDescent="0.25">
      <c r="B148" s="34"/>
      <c r="C148" s="84" t="s">
        <v>59</v>
      </c>
      <c r="D148" s="152"/>
      <c r="E148" s="152"/>
      <c r="F148" s="18"/>
      <c r="G148" s="19"/>
      <c r="H148" s="98">
        <f t="shared" ref="H148:O148" si="58">SUBTOTAL(9,H121:H146)</f>
        <v>0</v>
      </c>
      <c r="I148" s="98">
        <f t="shared" si="58"/>
        <v>277722.09113471088</v>
      </c>
      <c r="J148" s="98">
        <f t="shared" si="58"/>
        <v>308333.17081684264</v>
      </c>
      <c r="K148" s="98">
        <f t="shared" si="58"/>
        <v>586055.26195155352</v>
      </c>
      <c r="L148" s="98">
        <f t="shared" si="58"/>
        <v>0</v>
      </c>
      <c r="M148" s="98">
        <f t="shared" si="58"/>
        <v>123437.13507957928</v>
      </c>
      <c r="N148" s="98">
        <f t="shared" si="58"/>
        <v>141612.91797256711</v>
      </c>
      <c r="O148" s="98">
        <f t="shared" si="58"/>
        <v>265050.05305214634</v>
      </c>
      <c r="P148" s="171"/>
      <c r="Q148" s="122"/>
    </row>
    <row r="149" spans="2:17" s="17" customFormat="1" ht="13.5" thickTop="1" x14ac:dyDescent="0.2">
      <c r="B149" s="34"/>
      <c r="C149" s="84"/>
      <c r="D149" s="152"/>
      <c r="E149" s="152"/>
      <c r="F149" s="18"/>
      <c r="G149" s="19"/>
      <c r="H149" s="50"/>
      <c r="I149" s="99"/>
      <c r="J149" s="100"/>
      <c r="K149" s="100"/>
      <c r="L149" s="100"/>
      <c r="M149" s="100"/>
      <c r="N149" s="100"/>
      <c r="O149" s="100"/>
      <c r="P149" s="171"/>
      <c r="Q149" s="122"/>
    </row>
    <row r="150" spans="2:17" s="17" customFormat="1" ht="15.75" thickBot="1" x14ac:dyDescent="0.25">
      <c r="B150" s="94" t="s">
        <v>60</v>
      </c>
      <c r="C150" s="94"/>
      <c r="D150" s="172"/>
      <c r="E150" s="173"/>
      <c r="F150" s="94"/>
      <c r="G150" s="19"/>
      <c r="H150" s="98">
        <f t="shared" ref="H150:O150" si="59">+SUBTOTAL(9,H8:H149)</f>
        <v>145105.10376951998</v>
      </c>
      <c r="I150" s="98">
        <f t="shared" si="59"/>
        <v>515602.93254528596</v>
      </c>
      <c r="J150" s="98">
        <f t="shared" si="59"/>
        <v>504189.76397922769</v>
      </c>
      <c r="K150" s="98">
        <f t="shared" si="59"/>
        <v>1164897.8002940335</v>
      </c>
      <c r="L150" s="98">
        <f t="shared" si="59"/>
        <v>117580.66908806766</v>
      </c>
      <c r="M150" s="98">
        <f t="shared" si="59"/>
        <v>321641.45650918991</v>
      </c>
      <c r="N150" s="98">
        <f t="shared" si="59"/>
        <v>308513.71181343769</v>
      </c>
      <c r="O150" s="98">
        <f t="shared" si="59"/>
        <v>747735.83741069539</v>
      </c>
      <c r="P150" s="171"/>
      <c r="Q150" s="122"/>
    </row>
    <row r="151" spans="2:17" ht="13.5" thickTop="1" x14ac:dyDescent="0.2">
      <c r="D151" s="174"/>
      <c r="E151" s="174"/>
      <c r="G151" s="51"/>
      <c r="H151" s="52"/>
      <c r="I151" s="28"/>
      <c r="J151" s="28"/>
      <c r="K151" s="28"/>
      <c r="L151" s="28"/>
      <c r="M151" s="28"/>
      <c r="N151" s="28"/>
      <c r="O151" s="28"/>
      <c r="P151" s="118"/>
    </row>
    <row r="152" spans="2:17" ht="15.75" customHeight="1" thickBot="1" x14ac:dyDescent="0.25">
      <c r="B152" s="182" t="s">
        <v>329</v>
      </c>
      <c r="C152" s="182"/>
      <c r="D152" s="175"/>
      <c r="E152" s="176"/>
      <c r="G152" s="51"/>
      <c r="H152" s="98">
        <f>+H150-H154</f>
        <v>145105.10376951998</v>
      </c>
      <c r="I152" s="98">
        <f t="shared" ref="I152:O152" si="60">+I150-I154</f>
        <v>169224.28551268211</v>
      </c>
      <c r="J152" s="98">
        <f t="shared" si="60"/>
        <v>94432.242506999988</v>
      </c>
      <c r="K152" s="98">
        <f t="shared" si="60"/>
        <v>408761.6317892021</v>
      </c>
      <c r="L152" s="98">
        <f t="shared" si="60"/>
        <v>117580.66908806766</v>
      </c>
      <c r="M152" s="98">
        <f t="shared" si="60"/>
        <v>150173.64754465283</v>
      </c>
      <c r="N152" s="98">
        <f t="shared" si="60"/>
        <v>84495.160852989997</v>
      </c>
      <c r="O152" s="98">
        <f t="shared" si="60"/>
        <v>352249.47748571075</v>
      </c>
      <c r="P152" s="171"/>
    </row>
    <row r="153" spans="2:17" ht="13.5" thickTop="1" x14ac:dyDescent="0.2">
      <c r="D153" s="174"/>
      <c r="E153" s="174"/>
      <c r="G153" s="51"/>
      <c r="H153" s="28"/>
      <c r="I153" s="28"/>
      <c r="J153" s="28"/>
      <c r="K153" s="28"/>
      <c r="L153" s="28"/>
      <c r="M153" s="28"/>
      <c r="N153" s="28"/>
      <c r="O153" s="28"/>
      <c r="P153" s="118"/>
    </row>
    <row r="154" spans="2:17" ht="15" customHeight="1" thickBot="1" x14ac:dyDescent="0.25">
      <c r="B154" s="182" t="s">
        <v>265</v>
      </c>
      <c r="C154" s="182"/>
      <c r="D154" s="182"/>
      <c r="E154" s="182"/>
      <c r="F154" s="182"/>
      <c r="G154" s="51"/>
      <c r="H154" s="38">
        <f t="shared" ref="H154:O154" si="61">+H148+H116+H109+H94+H93+H91+H82+H81+H80+H79+H78+H77+H75+H74</f>
        <v>0</v>
      </c>
      <c r="I154" s="38">
        <f t="shared" si="61"/>
        <v>346378.64703260385</v>
      </c>
      <c r="J154" s="38">
        <f t="shared" si="61"/>
        <v>409757.5214722277</v>
      </c>
      <c r="K154" s="38">
        <f t="shared" si="61"/>
        <v>756136.16850483138</v>
      </c>
      <c r="L154" s="38">
        <f t="shared" si="61"/>
        <v>0</v>
      </c>
      <c r="M154" s="38">
        <f t="shared" si="61"/>
        <v>171467.80896453708</v>
      </c>
      <c r="N154" s="38">
        <f t="shared" si="61"/>
        <v>224018.5509604477</v>
      </c>
      <c r="O154" s="38">
        <f t="shared" si="61"/>
        <v>395486.35992498463</v>
      </c>
      <c r="P154" s="121"/>
    </row>
    <row r="155" spans="2:17" ht="13.5" thickTop="1" x14ac:dyDescent="0.2">
      <c r="H155" s="54"/>
      <c r="I155" s="54"/>
      <c r="J155" s="54"/>
      <c r="K155" s="54"/>
      <c r="L155" s="25"/>
      <c r="M155" s="25"/>
      <c r="N155" s="25"/>
      <c r="O155" s="25"/>
      <c r="P155" s="25"/>
    </row>
    <row r="156" spans="2:17" x14ac:dyDescent="0.2">
      <c r="H156" s="100"/>
      <c r="I156" s="100"/>
      <c r="J156" s="100"/>
      <c r="K156" s="100"/>
      <c r="L156" s="100"/>
      <c r="M156" s="100"/>
      <c r="N156" s="100"/>
      <c r="O156" s="100"/>
      <c r="P156" s="25"/>
    </row>
    <row r="157" spans="2:17" x14ac:dyDescent="0.2">
      <c r="H157" s="52"/>
      <c r="I157" s="28"/>
      <c r="J157" s="28"/>
      <c r="K157" s="28"/>
      <c r="L157" s="28"/>
      <c r="M157" s="28"/>
      <c r="N157" s="28"/>
      <c r="O157" s="28"/>
      <c r="P157" s="25"/>
    </row>
    <row r="158" spans="2:17" x14ac:dyDescent="0.2">
      <c r="H158" s="100"/>
      <c r="I158" s="100"/>
      <c r="J158" s="100"/>
      <c r="K158" s="100"/>
      <c r="L158" s="100"/>
      <c r="M158" s="100"/>
      <c r="N158" s="100"/>
      <c r="O158" s="100"/>
      <c r="P158" s="25"/>
    </row>
    <row r="159" spans="2:17" x14ac:dyDescent="0.2">
      <c r="B159" s="26"/>
      <c r="C159" s="83"/>
      <c r="D159" s="156"/>
      <c r="E159" s="156"/>
      <c r="F159" s="24"/>
      <c r="G159" s="4"/>
      <c r="H159" s="28"/>
      <c r="I159" s="28"/>
      <c r="J159" s="28"/>
      <c r="K159" s="28"/>
      <c r="L159" s="28"/>
      <c r="M159" s="28"/>
      <c r="N159" s="28"/>
      <c r="O159" s="28"/>
      <c r="P159" s="25"/>
    </row>
    <row r="160" spans="2:17" x14ac:dyDescent="0.2">
      <c r="B160" s="26"/>
      <c r="C160" s="80"/>
      <c r="D160" s="156"/>
      <c r="E160" s="156"/>
      <c r="F160" s="24"/>
      <c r="G160" s="4"/>
      <c r="H160" s="33"/>
      <c r="I160" s="33"/>
      <c r="J160" s="33"/>
      <c r="K160" s="33"/>
      <c r="L160" s="33"/>
      <c r="M160" s="33"/>
      <c r="N160" s="33"/>
      <c r="O160" s="33"/>
      <c r="P160" s="25"/>
    </row>
    <row r="161" spans="2:17" x14ac:dyDescent="0.2">
      <c r="H161" s="25"/>
      <c r="I161" s="111"/>
      <c r="J161" s="25"/>
      <c r="K161" s="25"/>
      <c r="L161" s="25"/>
      <c r="M161" s="25"/>
      <c r="N161" s="25"/>
      <c r="O161" s="25"/>
      <c r="P161" s="25"/>
    </row>
    <row r="162" spans="2:17" x14ac:dyDescent="0.2">
      <c r="B162" s="55"/>
      <c r="C162" s="83"/>
      <c r="D162" s="156"/>
      <c r="E162" s="156"/>
      <c r="F162" s="24"/>
      <c r="G162" s="56"/>
      <c r="H162" s="25"/>
      <c r="I162" s="25"/>
      <c r="J162" s="25"/>
      <c r="K162" s="25"/>
      <c r="L162" s="25"/>
      <c r="M162" s="25"/>
      <c r="N162" s="25"/>
      <c r="O162" s="25"/>
      <c r="P162" s="25"/>
    </row>
    <row r="163" spans="2:17" x14ac:dyDescent="0.2">
      <c r="B163" s="55"/>
      <c r="C163" s="83"/>
      <c r="D163" s="156"/>
      <c r="E163" s="156"/>
      <c r="F163" s="24"/>
      <c r="G163" s="56"/>
      <c r="H163" s="25"/>
      <c r="I163" s="25"/>
      <c r="J163" s="25"/>
      <c r="K163" s="25"/>
      <c r="L163" s="25"/>
      <c r="M163" s="25"/>
      <c r="N163" s="25"/>
      <c r="O163" s="25"/>
      <c r="P163" s="25"/>
    </row>
    <row r="164" spans="2:17" s="17" customFormat="1" x14ac:dyDescent="0.2">
      <c r="B164" s="34"/>
      <c r="C164" s="86"/>
      <c r="D164" s="177"/>
      <c r="E164" s="177"/>
      <c r="F164" s="18"/>
      <c r="G164" s="4"/>
      <c r="H164" s="57"/>
      <c r="I164" s="57"/>
      <c r="J164" s="57"/>
      <c r="K164" s="57"/>
      <c r="L164" s="57"/>
      <c r="M164" s="57"/>
      <c r="N164" s="57"/>
      <c r="O164" s="57"/>
      <c r="P164" s="57"/>
      <c r="Q164" s="122"/>
    </row>
    <row r="165" spans="2:17" x14ac:dyDescent="0.2">
      <c r="H165" s="25"/>
      <c r="I165" s="25"/>
      <c r="J165" s="25"/>
      <c r="K165" s="25"/>
      <c r="L165" s="25"/>
      <c r="M165" s="25"/>
      <c r="N165" s="25"/>
      <c r="O165" s="25"/>
      <c r="P165" s="25"/>
    </row>
    <row r="166" spans="2:17" x14ac:dyDescent="0.2">
      <c r="H166" s="25"/>
      <c r="I166" s="25"/>
      <c r="J166" s="25"/>
      <c r="K166" s="25"/>
      <c r="L166" s="25"/>
      <c r="M166" s="25"/>
      <c r="N166" s="25"/>
      <c r="O166" s="25"/>
      <c r="P166" s="25"/>
    </row>
    <row r="167" spans="2:17" x14ac:dyDescent="0.2">
      <c r="H167" s="25"/>
      <c r="I167" s="25"/>
      <c r="J167" s="25"/>
      <c r="K167" s="25"/>
      <c r="L167" s="25"/>
      <c r="M167" s="25"/>
      <c r="N167" s="25"/>
      <c r="O167" s="25"/>
      <c r="P167" s="25"/>
    </row>
    <row r="168" spans="2:17" x14ac:dyDescent="0.2">
      <c r="H168" s="25"/>
      <c r="I168" s="25"/>
      <c r="J168" s="25"/>
      <c r="K168" s="25"/>
      <c r="L168" s="25"/>
      <c r="M168" s="25"/>
      <c r="N168" s="25"/>
      <c r="O168" s="25"/>
      <c r="P168" s="25"/>
    </row>
    <row r="169" spans="2:17" ht="15" x14ac:dyDescent="0.2">
      <c r="H169" s="25"/>
      <c r="I169" s="25"/>
      <c r="J169" s="25"/>
      <c r="K169" s="58"/>
      <c r="L169" s="25"/>
      <c r="M169" s="25"/>
      <c r="N169" s="25"/>
      <c r="O169" s="25"/>
      <c r="P169" s="25"/>
    </row>
    <row r="170" spans="2:17" x14ac:dyDescent="0.2">
      <c r="H170" s="25"/>
      <c r="I170" s="25"/>
      <c r="J170" s="25"/>
      <c r="K170" s="25"/>
      <c r="L170" s="25"/>
      <c r="M170" s="25"/>
      <c r="N170" s="25"/>
      <c r="O170" s="25"/>
      <c r="P170" s="25"/>
    </row>
    <row r="171" spans="2:17" x14ac:dyDescent="0.2">
      <c r="H171" s="25"/>
      <c r="I171" s="25"/>
      <c r="J171" s="25"/>
      <c r="K171" s="25"/>
      <c r="L171" s="25"/>
      <c r="M171" s="25"/>
      <c r="N171" s="25"/>
      <c r="O171" s="25"/>
      <c r="P171" s="25"/>
    </row>
    <row r="172" spans="2:17" x14ac:dyDescent="0.2">
      <c r="H172" s="25"/>
      <c r="I172" s="25"/>
      <c r="J172" s="25"/>
      <c r="K172" s="25"/>
      <c r="L172" s="25"/>
      <c r="M172" s="25"/>
      <c r="N172" s="25"/>
      <c r="O172" s="25"/>
      <c r="P172" s="25"/>
    </row>
    <row r="173" spans="2:17" x14ac:dyDescent="0.2">
      <c r="H173" s="25"/>
      <c r="I173" s="25"/>
      <c r="J173" s="25"/>
      <c r="K173" s="25"/>
      <c r="L173" s="25"/>
      <c r="M173" s="25"/>
      <c r="N173" s="25"/>
      <c r="O173" s="25"/>
      <c r="P173" s="25"/>
    </row>
    <row r="174" spans="2:17" x14ac:dyDescent="0.2">
      <c r="H174" s="25"/>
      <c r="I174" s="25"/>
      <c r="J174" s="25"/>
      <c r="K174" s="25"/>
      <c r="L174" s="25"/>
      <c r="M174" s="25"/>
      <c r="N174" s="25"/>
      <c r="O174" s="25"/>
      <c r="P174" s="25"/>
    </row>
    <row r="175" spans="2:17" x14ac:dyDescent="0.2">
      <c r="H175" s="25"/>
      <c r="I175" s="25"/>
      <c r="J175" s="25"/>
      <c r="K175" s="25"/>
      <c r="L175" s="25"/>
      <c r="M175" s="25"/>
      <c r="N175" s="25"/>
      <c r="O175" s="25"/>
      <c r="P175" s="25"/>
    </row>
    <row r="176" spans="2:17" x14ac:dyDescent="0.2">
      <c r="H176" s="25"/>
      <c r="I176" s="25"/>
      <c r="J176" s="25"/>
      <c r="K176" s="25"/>
      <c r="L176" s="25"/>
      <c r="M176" s="25"/>
      <c r="N176" s="25"/>
      <c r="O176" s="25"/>
      <c r="P176" s="25"/>
    </row>
    <row r="177" spans="8:16" x14ac:dyDescent="0.2">
      <c r="H177" s="25"/>
      <c r="I177" s="25"/>
      <c r="J177" s="25"/>
      <c r="K177" s="25"/>
      <c r="L177" s="25"/>
      <c r="M177" s="25"/>
      <c r="N177" s="25"/>
      <c r="O177" s="25"/>
      <c r="P177" s="25"/>
    </row>
    <row r="178" spans="8:16" x14ac:dyDescent="0.2">
      <c r="H178" s="25"/>
      <c r="I178" s="25"/>
      <c r="J178" s="25"/>
      <c r="K178" s="25"/>
      <c r="L178" s="25"/>
      <c r="M178" s="25"/>
      <c r="N178" s="25"/>
      <c r="O178" s="25"/>
      <c r="P178" s="25"/>
    </row>
    <row r="179" spans="8:16" x14ac:dyDescent="0.2">
      <c r="H179" s="25"/>
      <c r="I179" s="25"/>
      <c r="J179" s="25"/>
      <c r="K179" s="25"/>
      <c r="L179" s="25"/>
      <c r="M179" s="25"/>
      <c r="N179" s="25"/>
      <c r="O179" s="25"/>
      <c r="P179" s="25"/>
    </row>
    <row r="180" spans="8:16" x14ac:dyDescent="0.2">
      <c r="H180" s="25"/>
      <c r="I180" s="25"/>
      <c r="J180" s="25"/>
      <c r="K180" s="25"/>
      <c r="L180" s="25"/>
      <c r="M180" s="25"/>
      <c r="N180" s="25"/>
      <c r="O180" s="25"/>
      <c r="P180" s="25"/>
    </row>
    <row r="181" spans="8:16" x14ac:dyDescent="0.2">
      <c r="H181" s="25"/>
      <c r="I181" s="25"/>
      <c r="J181" s="25"/>
      <c r="K181" s="25"/>
      <c r="L181" s="25"/>
      <c r="M181" s="25"/>
      <c r="N181" s="25"/>
      <c r="O181" s="25"/>
      <c r="P181" s="25"/>
    </row>
    <row r="182" spans="8:16" x14ac:dyDescent="0.2">
      <c r="H182" s="25"/>
      <c r="I182" s="25"/>
      <c r="J182" s="25"/>
      <c r="K182" s="25"/>
      <c r="L182" s="25"/>
      <c r="M182" s="25"/>
      <c r="N182" s="25"/>
      <c r="O182" s="25"/>
      <c r="P182" s="25"/>
    </row>
    <row r="183" spans="8:16" x14ac:dyDescent="0.2">
      <c r="H183" s="25"/>
      <c r="I183" s="25"/>
      <c r="J183" s="25"/>
      <c r="K183" s="25"/>
      <c r="L183" s="25"/>
      <c r="M183" s="25"/>
      <c r="N183" s="25"/>
      <c r="O183" s="25"/>
      <c r="P183" s="25"/>
    </row>
    <row r="184" spans="8:16" x14ac:dyDescent="0.2">
      <c r="H184" s="25"/>
      <c r="I184" s="25"/>
      <c r="J184" s="25"/>
      <c r="K184" s="25"/>
      <c r="L184" s="25"/>
      <c r="M184" s="25"/>
      <c r="N184" s="25"/>
      <c r="O184" s="25"/>
      <c r="P184" s="25"/>
    </row>
    <row r="185" spans="8:16" x14ac:dyDescent="0.2">
      <c r="H185" s="25"/>
      <c r="I185" s="25"/>
      <c r="J185" s="25"/>
      <c r="K185" s="25"/>
      <c r="L185" s="25"/>
      <c r="M185" s="25"/>
      <c r="N185" s="25"/>
      <c r="O185" s="25"/>
      <c r="P185" s="25"/>
    </row>
    <row r="186" spans="8:16" x14ac:dyDescent="0.2">
      <c r="H186" s="25"/>
      <c r="I186" s="25"/>
      <c r="J186" s="25"/>
      <c r="K186" s="25"/>
      <c r="L186" s="25"/>
      <c r="M186" s="25"/>
      <c r="N186" s="25"/>
      <c r="O186" s="25"/>
      <c r="P186" s="25"/>
    </row>
    <row r="187" spans="8:16" x14ac:dyDescent="0.2">
      <c r="H187" s="25"/>
      <c r="I187" s="25"/>
      <c r="J187" s="25"/>
      <c r="K187" s="25"/>
      <c r="L187" s="25"/>
      <c r="M187" s="25"/>
      <c r="N187" s="25"/>
      <c r="O187" s="25"/>
      <c r="P187" s="25"/>
    </row>
    <row r="188" spans="8:16" x14ac:dyDescent="0.2">
      <c r="H188" s="25"/>
      <c r="I188" s="25"/>
      <c r="J188" s="25"/>
      <c r="K188" s="25"/>
      <c r="L188" s="25"/>
      <c r="M188" s="25"/>
      <c r="N188" s="25"/>
      <c r="O188" s="25"/>
      <c r="P188" s="25"/>
    </row>
    <row r="189" spans="8:16" x14ac:dyDescent="0.2">
      <c r="H189" s="25"/>
      <c r="I189" s="25"/>
      <c r="J189" s="25"/>
      <c r="K189" s="25"/>
      <c r="L189" s="25"/>
      <c r="M189" s="25"/>
      <c r="N189" s="25"/>
      <c r="O189" s="25"/>
      <c r="P189" s="25"/>
    </row>
    <row r="190" spans="8:16" x14ac:dyDescent="0.2">
      <c r="H190" s="25"/>
      <c r="I190" s="25"/>
      <c r="J190" s="25"/>
      <c r="K190" s="25"/>
      <c r="L190" s="25"/>
      <c r="M190" s="25"/>
      <c r="N190" s="25"/>
      <c r="O190" s="25"/>
      <c r="P190" s="25"/>
    </row>
    <row r="191" spans="8:16" x14ac:dyDescent="0.2">
      <c r="H191" s="25"/>
      <c r="I191" s="25"/>
      <c r="J191" s="25"/>
      <c r="K191" s="25"/>
      <c r="L191" s="25"/>
      <c r="M191" s="25"/>
      <c r="N191" s="25"/>
      <c r="O191" s="25"/>
      <c r="P191" s="25"/>
    </row>
    <row r="192" spans="8:16" x14ac:dyDescent="0.2">
      <c r="H192" s="25"/>
      <c r="I192" s="25"/>
      <c r="J192" s="25"/>
      <c r="K192" s="25"/>
      <c r="L192" s="25"/>
      <c r="M192" s="25"/>
      <c r="N192" s="25"/>
      <c r="O192" s="25"/>
      <c r="P192" s="25"/>
    </row>
    <row r="193" spans="8:16" x14ac:dyDescent="0.2">
      <c r="H193" s="25"/>
      <c r="I193" s="25"/>
      <c r="J193" s="25"/>
      <c r="K193" s="25"/>
      <c r="L193" s="25"/>
      <c r="M193" s="25"/>
      <c r="N193" s="25"/>
      <c r="O193" s="25"/>
      <c r="P193" s="25"/>
    </row>
    <row r="194" spans="8:16" x14ac:dyDescent="0.2">
      <c r="H194" s="25"/>
      <c r="I194" s="25"/>
      <c r="J194" s="25"/>
      <c r="K194" s="25"/>
      <c r="L194" s="25"/>
      <c r="M194" s="25"/>
      <c r="N194" s="25"/>
      <c r="O194" s="25"/>
      <c r="P194" s="25"/>
    </row>
    <row r="195" spans="8:16" x14ac:dyDescent="0.2">
      <c r="H195" s="25"/>
      <c r="I195" s="25"/>
      <c r="J195" s="25"/>
      <c r="K195" s="25"/>
      <c r="L195" s="25"/>
      <c r="M195" s="25"/>
      <c r="N195" s="25"/>
      <c r="O195" s="25"/>
      <c r="P195" s="25"/>
    </row>
    <row r="196" spans="8:16" x14ac:dyDescent="0.2">
      <c r="H196" s="25"/>
      <c r="I196" s="25"/>
      <c r="J196" s="25"/>
      <c r="K196" s="25"/>
      <c r="L196" s="25"/>
      <c r="M196" s="25"/>
      <c r="N196" s="25"/>
      <c r="O196" s="25"/>
      <c r="P196" s="25"/>
    </row>
    <row r="197" spans="8:16" x14ac:dyDescent="0.2">
      <c r="H197" s="25"/>
      <c r="I197" s="25"/>
      <c r="J197" s="25"/>
      <c r="K197" s="25"/>
      <c r="L197" s="25"/>
      <c r="M197" s="25"/>
      <c r="N197" s="25"/>
      <c r="O197" s="25"/>
      <c r="P197" s="25"/>
    </row>
    <row r="198" spans="8:16" x14ac:dyDescent="0.2">
      <c r="H198" s="25"/>
      <c r="I198" s="25"/>
      <c r="J198" s="25"/>
      <c r="K198" s="25"/>
      <c r="L198" s="25"/>
      <c r="M198" s="25"/>
      <c r="N198" s="25"/>
      <c r="O198" s="25"/>
      <c r="P198" s="25"/>
    </row>
    <row r="199" spans="8:16" x14ac:dyDescent="0.2">
      <c r="H199" s="25"/>
      <c r="I199" s="25"/>
      <c r="J199" s="25"/>
      <c r="K199" s="25"/>
      <c r="L199" s="25"/>
      <c r="M199" s="25"/>
      <c r="N199" s="25"/>
      <c r="O199" s="25"/>
      <c r="P199" s="25"/>
    </row>
    <row r="200" spans="8:16" x14ac:dyDescent="0.2">
      <c r="H200" s="25"/>
      <c r="I200" s="25"/>
      <c r="J200" s="25"/>
      <c r="K200" s="25"/>
      <c r="L200" s="25"/>
      <c r="M200" s="25"/>
      <c r="N200" s="25"/>
      <c r="O200" s="25"/>
      <c r="P200" s="25"/>
    </row>
    <row r="201" spans="8:16" x14ac:dyDescent="0.2">
      <c r="H201" s="25"/>
      <c r="I201" s="25"/>
      <c r="J201" s="25"/>
      <c r="K201" s="25"/>
      <c r="L201" s="25"/>
      <c r="M201" s="25"/>
      <c r="N201" s="25"/>
      <c r="O201" s="25"/>
      <c r="P201" s="25"/>
    </row>
    <row r="202" spans="8:16" x14ac:dyDescent="0.2">
      <c r="H202" s="25"/>
      <c r="I202" s="25"/>
      <c r="J202" s="25"/>
      <c r="K202" s="25"/>
      <c r="L202" s="25"/>
      <c r="M202" s="25"/>
      <c r="N202" s="25"/>
      <c r="O202" s="25"/>
      <c r="P202" s="25"/>
    </row>
    <row r="203" spans="8:16" x14ac:dyDescent="0.2">
      <c r="H203" s="25"/>
      <c r="I203" s="25"/>
      <c r="J203" s="25"/>
      <c r="K203" s="25"/>
      <c r="L203" s="25"/>
      <c r="M203" s="25"/>
      <c r="N203" s="25"/>
      <c r="O203" s="25"/>
      <c r="P203" s="25"/>
    </row>
    <row r="204" spans="8:16" x14ac:dyDescent="0.2">
      <c r="H204" s="25"/>
      <c r="I204" s="25"/>
      <c r="J204" s="25"/>
      <c r="K204" s="25"/>
      <c r="L204" s="25"/>
      <c r="M204" s="25"/>
      <c r="N204" s="25"/>
      <c r="O204" s="25"/>
      <c r="P204" s="25"/>
    </row>
    <row r="205" spans="8:16" x14ac:dyDescent="0.2">
      <c r="H205" s="25"/>
      <c r="I205" s="25"/>
      <c r="J205" s="25"/>
      <c r="K205" s="25"/>
      <c r="L205" s="25"/>
      <c r="M205" s="25"/>
      <c r="N205" s="25"/>
      <c r="O205" s="25"/>
      <c r="P205" s="25"/>
    </row>
    <row r="206" spans="8:16" x14ac:dyDescent="0.2">
      <c r="H206" s="25"/>
      <c r="I206" s="25"/>
      <c r="J206" s="25"/>
      <c r="K206" s="25"/>
      <c r="L206" s="25"/>
      <c r="M206" s="25"/>
      <c r="N206" s="25"/>
      <c r="O206" s="25"/>
      <c r="P206" s="25"/>
    </row>
    <row r="207" spans="8:16" x14ac:dyDescent="0.2">
      <c r="H207" s="25"/>
      <c r="I207" s="25"/>
      <c r="J207" s="25"/>
      <c r="K207" s="25"/>
      <c r="L207" s="25"/>
      <c r="M207" s="25"/>
      <c r="N207" s="25"/>
      <c r="O207" s="25"/>
      <c r="P207" s="25"/>
    </row>
    <row r="208" spans="8:16" x14ac:dyDescent="0.2">
      <c r="H208" s="25"/>
      <c r="I208" s="25"/>
      <c r="J208" s="25"/>
      <c r="K208" s="25"/>
      <c r="L208" s="25"/>
      <c r="M208" s="25"/>
      <c r="N208" s="25"/>
      <c r="O208" s="25"/>
      <c r="P208" s="25"/>
    </row>
    <row r="209" spans="8:16" x14ac:dyDescent="0.2">
      <c r="H209" s="25"/>
      <c r="I209" s="25"/>
      <c r="J209" s="25"/>
      <c r="K209" s="25"/>
      <c r="L209" s="25"/>
      <c r="M209" s="25"/>
      <c r="N209" s="25"/>
      <c r="O209" s="25"/>
      <c r="P209" s="25"/>
    </row>
    <row r="210" spans="8:16" x14ac:dyDescent="0.2">
      <c r="H210" s="25"/>
      <c r="I210" s="25"/>
      <c r="J210" s="25"/>
      <c r="K210" s="25"/>
      <c r="L210" s="25"/>
      <c r="M210" s="25"/>
      <c r="N210" s="25"/>
      <c r="O210" s="25"/>
      <c r="P210" s="25"/>
    </row>
    <row r="211" spans="8:16" x14ac:dyDescent="0.2">
      <c r="H211" s="25"/>
      <c r="I211" s="25"/>
      <c r="J211" s="25"/>
      <c r="K211" s="25"/>
      <c r="L211" s="25"/>
      <c r="M211" s="25"/>
      <c r="N211" s="25"/>
      <c r="O211" s="25"/>
      <c r="P211" s="25"/>
    </row>
    <row r="212" spans="8:16" x14ac:dyDescent="0.2">
      <c r="H212" s="25"/>
      <c r="I212" s="25"/>
      <c r="J212" s="25"/>
      <c r="K212" s="25"/>
      <c r="L212" s="25"/>
      <c r="M212" s="25"/>
      <c r="N212" s="25"/>
      <c r="O212" s="25"/>
      <c r="P212" s="25"/>
    </row>
    <row r="213" spans="8:16" x14ac:dyDescent="0.2">
      <c r="H213" s="25"/>
      <c r="I213" s="25"/>
      <c r="J213" s="25"/>
      <c r="K213" s="25"/>
      <c r="L213" s="25"/>
      <c r="M213" s="25"/>
      <c r="N213" s="25"/>
      <c r="O213" s="25"/>
      <c r="P213" s="25"/>
    </row>
    <row r="214" spans="8:16" x14ac:dyDescent="0.2">
      <c r="H214" s="25"/>
      <c r="I214" s="25"/>
      <c r="J214" s="25"/>
      <c r="K214" s="25"/>
      <c r="L214" s="25"/>
      <c r="M214" s="25"/>
      <c r="N214" s="25"/>
      <c r="O214" s="25"/>
      <c r="P214" s="25"/>
    </row>
    <row r="215" spans="8:16" x14ac:dyDescent="0.2">
      <c r="H215" s="25"/>
      <c r="I215" s="25"/>
      <c r="J215" s="25"/>
      <c r="K215" s="25"/>
      <c r="L215" s="25"/>
      <c r="M215" s="25"/>
      <c r="N215" s="25"/>
      <c r="O215" s="25"/>
      <c r="P215" s="25"/>
    </row>
    <row r="216" spans="8:16" x14ac:dyDescent="0.2">
      <c r="H216" s="25"/>
      <c r="I216" s="25"/>
      <c r="J216" s="25"/>
      <c r="K216" s="25"/>
      <c r="L216" s="25"/>
      <c r="M216" s="25"/>
      <c r="N216" s="25"/>
      <c r="O216" s="25"/>
      <c r="P216" s="25"/>
    </row>
    <row r="217" spans="8:16" x14ac:dyDescent="0.2">
      <c r="H217" s="25"/>
      <c r="I217" s="25"/>
      <c r="J217" s="25"/>
      <c r="K217" s="25"/>
      <c r="L217" s="25"/>
      <c r="M217" s="25"/>
      <c r="N217" s="25"/>
      <c r="O217" s="25"/>
      <c r="P217" s="25"/>
    </row>
    <row r="218" spans="8:16" x14ac:dyDescent="0.2">
      <c r="H218" s="25"/>
      <c r="I218" s="25"/>
      <c r="J218" s="25"/>
      <c r="K218" s="25"/>
      <c r="L218" s="25"/>
      <c r="M218" s="25"/>
      <c r="N218" s="25"/>
      <c r="O218" s="25"/>
      <c r="P218" s="25"/>
    </row>
    <row r="219" spans="8:16" x14ac:dyDescent="0.2">
      <c r="H219" s="25"/>
      <c r="I219" s="25"/>
      <c r="J219" s="25"/>
      <c r="K219" s="25"/>
      <c r="L219" s="25"/>
      <c r="M219" s="25"/>
      <c r="N219" s="25"/>
      <c r="O219" s="25"/>
      <c r="P219" s="25"/>
    </row>
    <row r="220" spans="8:16" x14ac:dyDescent="0.2">
      <c r="H220" s="25"/>
      <c r="I220" s="25"/>
      <c r="J220" s="25"/>
      <c r="K220" s="25"/>
      <c r="L220" s="25"/>
      <c r="M220" s="25"/>
      <c r="N220" s="25"/>
      <c r="O220" s="25"/>
      <c r="P220" s="25"/>
    </row>
    <row r="221" spans="8:16" x14ac:dyDescent="0.2">
      <c r="H221" s="25"/>
      <c r="I221" s="25"/>
      <c r="J221" s="25"/>
      <c r="K221" s="25"/>
      <c r="L221" s="25"/>
      <c r="M221" s="25"/>
      <c r="N221" s="25"/>
      <c r="O221" s="25"/>
      <c r="P221" s="25"/>
    </row>
    <row r="222" spans="8:16" x14ac:dyDescent="0.2">
      <c r="H222" s="25"/>
      <c r="I222" s="25"/>
      <c r="J222" s="25"/>
      <c r="K222" s="25"/>
      <c r="L222" s="25"/>
      <c r="M222" s="25"/>
      <c r="N222" s="25"/>
      <c r="O222" s="25"/>
      <c r="P222" s="25"/>
    </row>
    <row r="223" spans="8:16" x14ac:dyDescent="0.2">
      <c r="H223" s="25"/>
      <c r="I223" s="25"/>
      <c r="J223" s="25"/>
      <c r="K223" s="25"/>
      <c r="L223" s="25"/>
      <c r="M223" s="25"/>
      <c r="N223" s="25"/>
      <c r="O223" s="25"/>
      <c r="P223" s="25"/>
    </row>
    <row r="224" spans="8:16" x14ac:dyDescent="0.2">
      <c r="H224" s="25"/>
      <c r="I224" s="25"/>
      <c r="J224" s="25"/>
      <c r="K224" s="25"/>
      <c r="L224" s="25"/>
      <c r="M224" s="25"/>
      <c r="N224" s="25"/>
      <c r="O224" s="25"/>
      <c r="P224" s="25"/>
    </row>
    <row r="225" spans="8:16" x14ac:dyDescent="0.2">
      <c r="H225" s="25"/>
      <c r="I225" s="25"/>
      <c r="J225" s="25"/>
      <c r="K225" s="25"/>
      <c r="L225" s="25"/>
      <c r="M225" s="25"/>
      <c r="N225" s="25"/>
      <c r="O225" s="25"/>
      <c r="P225" s="25"/>
    </row>
    <row r="226" spans="8:16" x14ac:dyDescent="0.2">
      <c r="H226" s="25"/>
      <c r="I226" s="25"/>
      <c r="J226" s="25"/>
      <c r="K226" s="25"/>
      <c r="L226" s="25"/>
      <c r="M226" s="25"/>
      <c r="N226" s="25"/>
      <c r="O226" s="25"/>
      <c r="P226" s="25"/>
    </row>
    <row r="227" spans="8:16" x14ac:dyDescent="0.2">
      <c r="H227" s="25"/>
      <c r="I227" s="25"/>
      <c r="J227" s="25"/>
      <c r="K227" s="25"/>
      <c r="L227" s="25"/>
      <c r="M227" s="25"/>
      <c r="N227" s="25"/>
      <c r="O227" s="25"/>
      <c r="P227" s="25"/>
    </row>
    <row r="228" spans="8:16" x14ac:dyDescent="0.2">
      <c r="H228" s="25"/>
      <c r="I228" s="25"/>
      <c r="J228" s="25"/>
      <c r="K228" s="25"/>
      <c r="L228" s="25"/>
      <c r="M228" s="25"/>
      <c r="N228" s="25"/>
      <c r="O228" s="25"/>
      <c r="P228" s="25"/>
    </row>
    <row r="229" spans="8:16" x14ac:dyDescent="0.2">
      <c r="H229" s="25"/>
      <c r="I229" s="25"/>
      <c r="J229" s="25"/>
      <c r="K229" s="25"/>
      <c r="L229" s="25"/>
      <c r="M229" s="25"/>
      <c r="N229" s="25"/>
      <c r="O229" s="25"/>
      <c r="P229" s="25"/>
    </row>
    <row r="230" spans="8:16" x14ac:dyDescent="0.2">
      <c r="H230" s="25"/>
      <c r="I230" s="25"/>
      <c r="J230" s="25"/>
      <c r="K230" s="25"/>
      <c r="L230" s="25"/>
      <c r="M230" s="25"/>
      <c r="N230" s="25"/>
      <c r="O230" s="25"/>
      <c r="P230" s="25"/>
    </row>
    <row r="231" spans="8:16" x14ac:dyDescent="0.2">
      <c r="H231" s="25"/>
      <c r="I231" s="25"/>
      <c r="J231" s="25"/>
      <c r="K231" s="25"/>
      <c r="L231" s="25"/>
      <c r="M231" s="25"/>
      <c r="N231" s="25"/>
      <c r="O231" s="25"/>
      <c r="P231" s="25"/>
    </row>
    <row r="232" spans="8:16" x14ac:dyDescent="0.2">
      <c r="H232" s="25"/>
      <c r="I232" s="25"/>
      <c r="J232" s="25"/>
      <c r="K232" s="25"/>
      <c r="L232" s="25"/>
      <c r="M232" s="25"/>
      <c r="N232" s="25"/>
      <c r="O232" s="25"/>
      <c r="P232" s="25"/>
    </row>
    <row r="233" spans="8:16" x14ac:dyDescent="0.2">
      <c r="H233" s="25"/>
      <c r="I233" s="25"/>
      <c r="J233" s="25"/>
      <c r="K233" s="25"/>
      <c r="L233" s="25"/>
      <c r="M233" s="25"/>
      <c r="N233" s="25"/>
      <c r="O233" s="25"/>
      <c r="P233" s="25"/>
    </row>
    <row r="234" spans="8:16" x14ac:dyDescent="0.2">
      <c r="H234" s="25"/>
      <c r="I234" s="25"/>
      <c r="J234" s="25"/>
      <c r="K234" s="25"/>
      <c r="L234" s="25"/>
      <c r="M234" s="25"/>
      <c r="N234" s="25"/>
      <c r="O234" s="25"/>
      <c r="P234" s="25"/>
    </row>
    <row r="235" spans="8:16" x14ac:dyDescent="0.2">
      <c r="H235" s="25"/>
      <c r="I235" s="25"/>
      <c r="J235" s="25"/>
      <c r="K235" s="25"/>
      <c r="L235" s="25"/>
      <c r="M235" s="25"/>
      <c r="N235" s="25"/>
      <c r="O235" s="25"/>
      <c r="P235" s="25"/>
    </row>
    <row r="236" spans="8:16" x14ac:dyDescent="0.2">
      <c r="H236" s="25"/>
      <c r="I236" s="25"/>
      <c r="J236" s="25"/>
      <c r="K236" s="25"/>
      <c r="L236" s="25"/>
      <c r="M236" s="25"/>
      <c r="N236" s="25"/>
      <c r="O236" s="25"/>
      <c r="P236" s="25"/>
    </row>
    <row r="237" spans="8:16" x14ac:dyDescent="0.2">
      <c r="H237" s="25"/>
      <c r="I237" s="25"/>
      <c r="J237" s="25"/>
      <c r="K237" s="25"/>
      <c r="L237" s="25"/>
      <c r="M237" s="25"/>
      <c r="N237" s="25"/>
      <c r="O237" s="25"/>
      <c r="P237" s="25"/>
    </row>
    <row r="238" spans="8:16" x14ac:dyDescent="0.2">
      <c r="H238" s="25"/>
      <c r="I238" s="25"/>
      <c r="J238" s="25"/>
      <c r="K238" s="25"/>
      <c r="L238" s="25"/>
      <c r="M238" s="25"/>
      <c r="N238" s="25"/>
      <c r="O238" s="25"/>
      <c r="P238" s="25"/>
    </row>
    <row r="239" spans="8:16" x14ac:dyDescent="0.2">
      <c r="H239" s="25"/>
      <c r="I239" s="25"/>
      <c r="J239" s="25"/>
      <c r="K239" s="25"/>
      <c r="L239" s="25"/>
      <c r="M239" s="25"/>
      <c r="N239" s="25"/>
      <c r="O239" s="25"/>
      <c r="P239" s="25"/>
    </row>
    <row r="240" spans="8:16" x14ac:dyDescent="0.2">
      <c r="H240" s="25"/>
      <c r="I240" s="25"/>
      <c r="J240" s="25"/>
      <c r="K240" s="25"/>
      <c r="L240" s="25"/>
      <c r="M240" s="25"/>
      <c r="N240" s="25"/>
      <c r="O240" s="25"/>
      <c r="P240" s="25"/>
    </row>
    <row r="241" spans="8:16" x14ac:dyDescent="0.2">
      <c r="H241" s="25"/>
      <c r="I241" s="25"/>
      <c r="J241" s="25"/>
      <c r="K241" s="25"/>
      <c r="L241" s="25"/>
      <c r="M241" s="25"/>
      <c r="N241" s="25"/>
      <c r="O241" s="25"/>
      <c r="P241" s="25"/>
    </row>
    <row r="242" spans="8:16" x14ac:dyDescent="0.2">
      <c r="H242" s="25"/>
      <c r="I242" s="25"/>
      <c r="J242" s="25"/>
      <c r="K242" s="25"/>
      <c r="L242" s="25"/>
      <c r="M242" s="25"/>
      <c r="N242" s="25"/>
      <c r="O242" s="25"/>
      <c r="P242" s="25"/>
    </row>
    <row r="243" spans="8:16" x14ac:dyDescent="0.2">
      <c r="H243" s="25"/>
      <c r="I243" s="25"/>
      <c r="J243" s="25"/>
      <c r="K243" s="25"/>
      <c r="L243" s="25"/>
      <c r="M243" s="25"/>
      <c r="N243" s="25"/>
      <c r="O243" s="25"/>
      <c r="P243" s="25"/>
    </row>
    <row r="244" spans="8:16" x14ac:dyDescent="0.2">
      <c r="H244" s="25"/>
      <c r="I244" s="25"/>
      <c r="J244" s="25"/>
      <c r="K244" s="25"/>
      <c r="L244" s="25"/>
      <c r="M244" s="25"/>
      <c r="N244" s="25"/>
      <c r="O244" s="25"/>
      <c r="P244" s="25"/>
    </row>
    <row r="245" spans="8:16" x14ac:dyDescent="0.2">
      <c r="H245" s="25"/>
      <c r="I245" s="25"/>
      <c r="J245" s="25"/>
      <c r="K245" s="25"/>
      <c r="L245" s="25"/>
      <c r="M245" s="25"/>
      <c r="N245" s="25"/>
      <c r="O245" s="25"/>
      <c r="P245" s="25"/>
    </row>
    <row r="246" spans="8:16" x14ac:dyDescent="0.2">
      <c r="H246" s="25"/>
      <c r="I246" s="25"/>
      <c r="J246" s="25"/>
      <c r="K246" s="25"/>
      <c r="L246" s="25"/>
      <c r="M246" s="25"/>
      <c r="N246" s="25"/>
      <c r="O246" s="25"/>
      <c r="P246" s="25"/>
    </row>
    <row r="247" spans="8:16" x14ac:dyDescent="0.2">
      <c r="H247" s="25"/>
      <c r="I247" s="25"/>
      <c r="J247" s="25"/>
      <c r="K247" s="25"/>
      <c r="L247" s="25"/>
      <c r="M247" s="25"/>
      <c r="N247" s="25"/>
      <c r="O247" s="25"/>
      <c r="P247" s="25"/>
    </row>
    <row r="248" spans="8:16" x14ac:dyDescent="0.2">
      <c r="H248" s="25"/>
      <c r="I248" s="25"/>
      <c r="J248" s="25"/>
      <c r="K248" s="25"/>
      <c r="L248" s="25"/>
      <c r="M248" s="25"/>
      <c r="N248" s="25"/>
      <c r="O248" s="25"/>
      <c r="P248" s="25"/>
    </row>
    <row r="249" spans="8:16" x14ac:dyDescent="0.2">
      <c r="H249" s="25"/>
      <c r="I249" s="25"/>
      <c r="J249" s="25"/>
      <c r="K249" s="25"/>
      <c r="L249" s="25"/>
      <c r="M249" s="25"/>
      <c r="N249" s="25"/>
      <c r="O249" s="25"/>
      <c r="P249" s="25"/>
    </row>
    <row r="250" spans="8:16" x14ac:dyDescent="0.2">
      <c r="H250" s="25"/>
      <c r="I250" s="25"/>
      <c r="J250" s="25"/>
      <c r="K250" s="25"/>
      <c r="L250" s="25"/>
      <c r="M250" s="25"/>
      <c r="N250" s="25"/>
      <c r="O250" s="25"/>
      <c r="P250" s="25"/>
    </row>
    <row r="251" spans="8:16" x14ac:dyDescent="0.2">
      <c r="H251" s="25"/>
      <c r="I251" s="25"/>
      <c r="J251" s="25"/>
      <c r="K251" s="25"/>
      <c r="L251" s="25"/>
      <c r="M251" s="25"/>
      <c r="N251" s="25"/>
      <c r="O251" s="25"/>
      <c r="P251" s="25"/>
    </row>
    <row r="252" spans="8:16" x14ac:dyDescent="0.2">
      <c r="H252" s="25"/>
      <c r="I252" s="25"/>
      <c r="J252" s="25"/>
      <c r="K252" s="25"/>
      <c r="L252" s="25"/>
      <c r="M252" s="25"/>
      <c r="N252" s="25"/>
      <c r="O252" s="25"/>
      <c r="P252" s="25"/>
    </row>
    <row r="253" spans="8:16" x14ac:dyDescent="0.2">
      <c r="H253" s="25"/>
      <c r="I253" s="25"/>
      <c r="J253" s="25"/>
      <c r="K253" s="25"/>
      <c r="L253" s="25"/>
      <c r="M253" s="25"/>
      <c r="N253" s="25"/>
      <c r="O253" s="25"/>
      <c r="P253" s="25"/>
    </row>
    <row r="254" spans="8:16" x14ac:dyDescent="0.2">
      <c r="H254" s="25"/>
      <c r="I254" s="25"/>
      <c r="J254" s="25"/>
      <c r="K254" s="25"/>
      <c r="L254" s="25"/>
      <c r="M254" s="25"/>
      <c r="N254" s="25"/>
      <c r="O254" s="25"/>
      <c r="P254" s="25"/>
    </row>
    <row r="255" spans="8:16" x14ac:dyDescent="0.2">
      <c r="H255" s="25"/>
      <c r="I255" s="25"/>
      <c r="J255" s="25"/>
      <c r="K255" s="25"/>
      <c r="L255" s="25"/>
      <c r="M255" s="25"/>
      <c r="N255" s="25"/>
      <c r="O255" s="25"/>
      <c r="P255" s="25"/>
    </row>
    <row r="256" spans="8:16" x14ac:dyDescent="0.2">
      <c r="H256" s="25"/>
      <c r="I256" s="25"/>
      <c r="J256" s="25"/>
      <c r="K256" s="25"/>
      <c r="L256" s="25"/>
      <c r="M256" s="25"/>
      <c r="N256" s="25"/>
      <c r="O256" s="25"/>
      <c r="P256" s="25"/>
    </row>
    <row r="257" spans="8:16" x14ac:dyDescent="0.2">
      <c r="H257" s="25"/>
      <c r="I257" s="25"/>
      <c r="J257" s="25"/>
      <c r="K257" s="25"/>
      <c r="L257" s="25"/>
      <c r="M257" s="25"/>
      <c r="N257" s="25"/>
      <c r="O257" s="25"/>
      <c r="P257" s="25"/>
    </row>
    <row r="258" spans="8:16" x14ac:dyDescent="0.2">
      <c r="H258" s="25"/>
      <c r="I258" s="25"/>
      <c r="J258" s="25"/>
      <c r="K258" s="25"/>
      <c r="L258" s="25"/>
      <c r="M258" s="25"/>
      <c r="N258" s="25"/>
      <c r="O258" s="25"/>
      <c r="P258" s="25"/>
    </row>
    <row r="259" spans="8:16" x14ac:dyDescent="0.2">
      <c r="H259" s="25"/>
      <c r="I259" s="25"/>
      <c r="J259" s="25"/>
      <c r="K259" s="25"/>
      <c r="L259" s="25"/>
      <c r="M259" s="25"/>
      <c r="N259" s="25"/>
      <c r="O259" s="25"/>
      <c r="P259" s="25"/>
    </row>
    <row r="260" spans="8:16" x14ac:dyDescent="0.2">
      <c r="H260" s="25"/>
      <c r="I260" s="25"/>
      <c r="J260" s="25"/>
      <c r="K260" s="25"/>
      <c r="L260" s="25"/>
      <c r="M260" s="25"/>
      <c r="N260" s="25"/>
      <c r="O260" s="25"/>
      <c r="P260" s="25"/>
    </row>
    <row r="261" spans="8:16" x14ac:dyDescent="0.2">
      <c r="H261" s="25"/>
      <c r="I261" s="25"/>
      <c r="J261" s="25"/>
      <c r="K261" s="25"/>
      <c r="L261" s="25"/>
      <c r="M261" s="25"/>
      <c r="N261" s="25"/>
      <c r="O261" s="25"/>
      <c r="P261" s="25"/>
    </row>
    <row r="262" spans="8:16" x14ac:dyDescent="0.2">
      <c r="H262" s="25"/>
      <c r="I262" s="25"/>
      <c r="J262" s="25"/>
      <c r="K262" s="25"/>
      <c r="L262" s="25"/>
      <c r="M262" s="25"/>
      <c r="N262" s="25"/>
      <c r="O262" s="25"/>
      <c r="P262" s="25"/>
    </row>
    <row r="263" spans="8:16" x14ac:dyDescent="0.2">
      <c r="H263" s="25"/>
      <c r="I263" s="25"/>
      <c r="J263" s="25"/>
      <c r="K263" s="25"/>
      <c r="L263" s="25"/>
      <c r="M263" s="25"/>
      <c r="N263" s="25"/>
      <c r="O263" s="25"/>
      <c r="P263" s="25"/>
    </row>
    <row r="264" spans="8:16" x14ac:dyDescent="0.2">
      <c r="H264" s="25"/>
      <c r="I264" s="25"/>
      <c r="J264" s="25"/>
      <c r="K264" s="25"/>
      <c r="L264" s="25"/>
      <c r="M264" s="25"/>
      <c r="N264" s="25"/>
      <c r="O264" s="25"/>
      <c r="P264" s="25"/>
    </row>
    <row r="265" spans="8:16" x14ac:dyDescent="0.2">
      <c r="H265" s="25"/>
      <c r="I265" s="25"/>
      <c r="J265" s="25"/>
      <c r="K265" s="25"/>
      <c r="L265" s="25"/>
      <c r="M265" s="25"/>
      <c r="N265" s="25"/>
      <c r="O265" s="25"/>
      <c r="P265" s="25"/>
    </row>
    <row r="266" spans="8:16" x14ac:dyDescent="0.2">
      <c r="H266" s="25"/>
      <c r="I266" s="25"/>
      <c r="J266" s="25"/>
      <c r="K266" s="25"/>
      <c r="L266" s="25"/>
      <c r="M266" s="25"/>
      <c r="N266" s="25"/>
      <c r="O266" s="25"/>
      <c r="P266" s="25"/>
    </row>
    <row r="267" spans="8:16" x14ac:dyDescent="0.2">
      <c r="H267" s="25"/>
      <c r="I267" s="25"/>
      <c r="J267" s="25"/>
      <c r="K267" s="25"/>
      <c r="L267" s="25"/>
      <c r="M267" s="25"/>
      <c r="N267" s="25"/>
      <c r="O267" s="25"/>
      <c r="P267" s="25"/>
    </row>
    <row r="268" spans="8:16" x14ac:dyDescent="0.2">
      <c r="H268" s="25"/>
      <c r="I268" s="25"/>
      <c r="J268" s="25"/>
      <c r="K268" s="25"/>
      <c r="L268" s="25"/>
      <c r="M268" s="25"/>
      <c r="N268" s="25"/>
      <c r="O268" s="25"/>
      <c r="P268" s="25"/>
    </row>
    <row r="269" spans="8:16" x14ac:dyDescent="0.2">
      <c r="H269" s="25"/>
      <c r="I269" s="25"/>
      <c r="J269" s="25"/>
      <c r="K269" s="25"/>
      <c r="L269" s="25"/>
      <c r="M269" s="25"/>
      <c r="N269" s="25"/>
      <c r="O269" s="25"/>
      <c r="P269" s="25"/>
    </row>
    <row r="270" spans="8:16" x14ac:dyDescent="0.2">
      <c r="H270" s="25"/>
      <c r="I270" s="25"/>
      <c r="J270" s="25"/>
      <c r="K270" s="25"/>
      <c r="L270" s="25"/>
      <c r="M270" s="25"/>
      <c r="N270" s="25"/>
      <c r="O270" s="25"/>
      <c r="P270" s="25"/>
    </row>
    <row r="271" spans="8:16" x14ac:dyDescent="0.2">
      <c r="H271" s="25"/>
      <c r="I271" s="25"/>
      <c r="J271" s="25"/>
      <c r="K271" s="25"/>
      <c r="L271" s="25"/>
      <c r="M271" s="25"/>
      <c r="N271" s="25"/>
      <c r="O271" s="25"/>
      <c r="P271" s="25"/>
    </row>
    <row r="272" spans="8:16" x14ac:dyDescent="0.2">
      <c r="H272" s="25"/>
      <c r="I272" s="25"/>
      <c r="J272" s="25"/>
      <c r="K272" s="25"/>
      <c r="L272" s="25"/>
      <c r="M272" s="25"/>
      <c r="N272" s="25"/>
      <c r="O272" s="25"/>
      <c r="P272" s="25"/>
    </row>
    <row r="273" spans="8:16" x14ac:dyDescent="0.2">
      <c r="H273" s="25"/>
      <c r="I273" s="25"/>
      <c r="J273" s="25"/>
      <c r="K273" s="25"/>
      <c r="L273" s="25"/>
      <c r="M273" s="25"/>
      <c r="N273" s="25"/>
      <c r="O273" s="25"/>
      <c r="P273" s="25"/>
    </row>
    <row r="274" spans="8:16" x14ac:dyDescent="0.2">
      <c r="H274" s="25"/>
      <c r="I274" s="25"/>
      <c r="J274" s="25"/>
      <c r="K274" s="25"/>
      <c r="L274" s="25"/>
      <c r="M274" s="25"/>
      <c r="N274" s="25"/>
      <c r="O274" s="25"/>
      <c r="P274" s="25"/>
    </row>
    <row r="275" spans="8:16" x14ac:dyDescent="0.2">
      <c r="H275" s="25"/>
      <c r="I275" s="25"/>
      <c r="J275" s="25"/>
      <c r="K275" s="25"/>
      <c r="L275" s="25"/>
      <c r="M275" s="25"/>
      <c r="N275" s="25"/>
      <c r="O275" s="25"/>
      <c r="P275" s="25"/>
    </row>
    <row r="276" spans="8:16" x14ac:dyDescent="0.2">
      <c r="H276" s="25"/>
      <c r="I276" s="25"/>
      <c r="J276" s="25"/>
      <c r="K276" s="25"/>
      <c r="L276" s="25"/>
      <c r="M276" s="25"/>
      <c r="N276" s="25"/>
      <c r="O276" s="25"/>
      <c r="P276" s="25"/>
    </row>
    <row r="277" spans="8:16" x14ac:dyDescent="0.2">
      <c r="H277" s="25"/>
      <c r="I277" s="25"/>
      <c r="J277" s="25"/>
      <c r="K277" s="25"/>
      <c r="L277" s="25"/>
      <c r="M277" s="25"/>
      <c r="N277" s="25"/>
      <c r="O277" s="25"/>
      <c r="P277" s="25"/>
    </row>
    <row r="278" spans="8:16" x14ac:dyDescent="0.2">
      <c r="H278" s="25"/>
      <c r="I278" s="25"/>
      <c r="J278" s="25"/>
      <c r="K278" s="25"/>
      <c r="L278" s="25"/>
      <c r="M278" s="25"/>
      <c r="N278" s="25"/>
      <c r="O278" s="25"/>
      <c r="P278" s="25"/>
    </row>
    <row r="279" spans="8:16" x14ac:dyDescent="0.2">
      <c r="H279" s="25"/>
      <c r="I279" s="25"/>
      <c r="J279" s="25"/>
      <c r="K279" s="25"/>
      <c r="L279" s="25"/>
      <c r="M279" s="25"/>
      <c r="N279" s="25"/>
      <c r="O279" s="25"/>
      <c r="P279" s="25"/>
    </row>
    <row r="280" spans="8:16" x14ac:dyDescent="0.2">
      <c r="H280" s="25"/>
      <c r="I280" s="25"/>
      <c r="J280" s="25"/>
      <c r="K280" s="25"/>
      <c r="L280" s="25"/>
      <c r="M280" s="25"/>
      <c r="N280" s="25"/>
      <c r="O280" s="25"/>
      <c r="P280" s="25"/>
    </row>
    <row r="281" spans="8:16" x14ac:dyDescent="0.2">
      <c r="H281" s="25"/>
      <c r="I281" s="25"/>
      <c r="J281" s="25"/>
      <c r="K281" s="25"/>
      <c r="L281" s="25"/>
      <c r="M281" s="25"/>
      <c r="N281" s="25"/>
      <c r="O281" s="25"/>
      <c r="P281" s="25"/>
    </row>
    <row r="282" spans="8:16" x14ac:dyDescent="0.2">
      <c r="H282" s="25"/>
      <c r="I282" s="25"/>
      <c r="J282" s="25"/>
      <c r="K282" s="25"/>
      <c r="L282" s="25"/>
      <c r="M282" s="25"/>
      <c r="N282" s="25"/>
      <c r="O282" s="25"/>
      <c r="P282" s="25"/>
    </row>
    <row r="283" spans="8:16" x14ac:dyDescent="0.2">
      <c r="H283" s="25"/>
      <c r="I283" s="25"/>
      <c r="J283" s="25"/>
      <c r="K283" s="25"/>
      <c r="L283" s="25"/>
      <c r="M283" s="25"/>
      <c r="N283" s="25"/>
      <c r="O283" s="25"/>
      <c r="P283" s="25"/>
    </row>
    <row r="284" spans="8:16" x14ac:dyDescent="0.2">
      <c r="H284" s="25"/>
      <c r="I284" s="25"/>
      <c r="J284" s="25"/>
      <c r="K284" s="25"/>
      <c r="L284" s="25"/>
      <c r="M284" s="25"/>
      <c r="N284" s="25"/>
      <c r="O284" s="25"/>
      <c r="P284" s="25"/>
    </row>
    <row r="285" spans="8:16" x14ac:dyDescent="0.2">
      <c r="H285" s="25"/>
      <c r="I285" s="25"/>
      <c r="J285" s="25"/>
      <c r="K285" s="25"/>
      <c r="L285" s="25"/>
      <c r="M285" s="25"/>
      <c r="N285" s="25"/>
      <c r="O285" s="25"/>
      <c r="P285" s="25"/>
    </row>
    <row r="286" spans="8:16" x14ac:dyDescent="0.2">
      <c r="H286" s="25"/>
      <c r="I286" s="25"/>
      <c r="J286" s="25"/>
      <c r="K286" s="25"/>
      <c r="L286" s="25"/>
      <c r="M286" s="25"/>
      <c r="N286" s="25"/>
      <c r="O286" s="25"/>
      <c r="P286" s="25"/>
    </row>
    <row r="287" spans="8:16" x14ac:dyDescent="0.2">
      <c r="H287" s="25"/>
      <c r="I287" s="25"/>
      <c r="J287" s="25"/>
      <c r="K287" s="25"/>
      <c r="L287" s="25"/>
      <c r="M287" s="25"/>
      <c r="N287" s="25"/>
      <c r="O287" s="25"/>
      <c r="P287" s="25"/>
    </row>
    <row r="288" spans="8:16" x14ac:dyDescent="0.2">
      <c r="H288" s="25"/>
      <c r="I288" s="25"/>
      <c r="J288" s="25"/>
      <c r="K288" s="25"/>
      <c r="L288" s="25"/>
      <c r="M288" s="25"/>
      <c r="N288" s="25"/>
      <c r="O288" s="25"/>
      <c r="P288" s="25"/>
    </row>
    <row r="289" spans="8:16" x14ac:dyDescent="0.2">
      <c r="H289" s="25"/>
      <c r="I289" s="25"/>
      <c r="J289" s="25"/>
      <c r="K289" s="25"/>
      <c r="L289" s="25"/>
      <c r="M289" s="25"/>
      <c r="N289" s="25"/>
      <c r="O289" s="25"/>
      <c r="P289" s="25"/>
    </row>
    <row r="290" spans="8:16" x14ac:dyDescent="0.2">
      <c r="H290" s="25"/>
      <c r="I290" s="25"/>
      <c r="J290" s="25"/>
      <c r="K290" s="25"/>
      <c r="L290" s="25"/>
      <c r="M290" s="25"/>
      <c r="N290" s="25"/>
      <c r="O290" s="25"/>
      <c r="P290" s="25"/>
    </row>
    <row r="291" spans="8:16" x14ac:dyDescent="0.2">
      <c r="H291" s="25"/>
      <c r="I291" s="25"/>
      <c r="J291" s="25"/>
      <c r="K291" s="25"/>
      <c r="L291" s="25"/>
      <c r="M291" s="25"/>
      <c r="N291" s="25"/>
      <c r="O291" s="25"/>
      <c r="P291" s="25"/>
    </row>
    <row r="292" spans="8:16" x14ac:dyDescent="0.2">
      <c r="H292" s="25"/>
      <c r="I292" s="25"/>
      <c r="J292" s="25"/>
      <c r="K292" s="25"/>
      <c r="L292" s="25"/>
      <c r="M292" s="25"/>
      <c r="N292" s="25"/>
      <c r="O292" s="25"/>
      <c r="P292" s="25"/>
    </row>
    <row r="293" spans="8:16" x14ac:dyDescent="0.2">
      <c r="H293" s="25"/>
      <c r="I293" s="25"/>
      <c r="J293" s="25"/>
      <c r="K293" s="25"/>
      <c r="L293" s="25"/>
      <c r="M293" s="25"/>
      <c r="N293" s="25"/>
      <c r="O293" s="25"/>
      <c r="P293" s="25"/>
    </row>
    <row r="294" spans="8:16" x14ac:dyDescent="0.2">
      <c r="H294" s="25"/>
      <c r="I294" s="25"/>
      <c r="J294" s="25"/>
      <c r="K294" s="25"/>
      <c r="L294" s="25"/>
      <c r="M294" s="25"/>
      <c r="N294" s="25"/>
      <c r="O294" s="25"/>
      <c r="P294" s="25"/>
    </row>
    <row r="295" spans="8:16" x14ac:dyDescent="0.2">
      <c r="H295" s="25"/>
      <c r="I295" s="25"/>
      <c r="J295" s="25"/>
      <c r="K295" s="25"/>
      <c r="L295" s="25"/>
      <c r="M295" s="25"/>
      <c r="N295" s="25"/>
      <c r="O295" s="25"/>
      <c r="P295" s="25"/>
    </row>
    <row r="296" spans="8:16" x14ac:dyDescent="0.2">
      <c r="H296" s="25"/>
      <c r="I296" s="25"/>
      <c r="J296" s="25"/>
      <c r="K296" s="25"/>
      <c r="L296" s="25"/>
      <c r="M296" s="25"/>
      <c r="N296" s="25"/>
      <c r="O296" s="25"/>
      <c r="P296" s="25"/>
    </row>
    <row r="297" spans="8:16" x14ac:dyDescent="0.2">
      <c r="H297" s="25"/>
      <c r="I297" s="25"/>
      <c r="J297" s="25"/>
      <c r="K297" s="25"/>
      <c r="L297" s="25"/>
      <c r="M297" s="25"/>
      <c r="N297" s="25"/>
      <c r="O297" s="25"/>
      <c r="P297" s="25"/>
    </row>
    <row r="298" spans="8:16" x14ac:dyDescent="0.2">
      <c r="H298" s="25"/>
      <c r="I298" s="25"/>
      <c r="J298" s="25"/>
      <c r="K298" s="25"/>
      <c r="L298" s="25"/>
      <c r="M298" s="25"/>
      <c r="N298" s="25"/>
      <c r="O298" s="25"/>
      <c r="P298" s="25"/>
    </row>
    <row r="299" spans="8:16" x14ac:dyDescent="0.2">
      <c r="H299" s="25"/>
      <c r="I299" s="25"/>
      <c r="J299" s="25"/>
      <c r="K299" s="25"/>
      <c r="L299" s="25"/>
      <c r="M299" s="25"/>
      <c r="N299" s="25"/>
      <c r="O299" s="25"/>
      <c r="P299" s="25"/>
    </row>
    <row r="300" spans="8:16" x14ac:dyDescent="0.2">
      <c r="H300" s="25"/>
      <c r="I300" s="25"/>
      <c r="J300" s="25"/>
      <c r="K300" s="25"/>
      <c r="L300" s="25"/>
      <c r="M300" s="25"/>
      <c r="N300" s="25"/>
      <c r="O300" s="25"/>
      <c r="P300" s="25"/>
    </row>
    <row r="301" spans="8:16" x14ac:dyDescent="0.2">
      <c r="H301" s="25"/>
      <c r="I301" s="25"/>
      <c r="J301" s="25"/>
      <c r="K301" s="25"/>
      <c r="L301" s="25"/>
      <c r="M301" s="25"/>
      <c r="N301" s="25"/>
      <c r="O301" s="25"/>
      <c r="P301" s="25"/>
    </row>
    <row r="302" spans="8:16" x14ac:dyDescent="0.2">
      <c r="H302" s="25"/>
      <c r="I302" s="25"/>
      <c r="J302" s="25"/>
      <c r="K302" s="25"/>
      <c r="L302" s="25"/>
      <c r="M302" s="25"/>
      <c r="N302" s="25"/>
      <c r="O302" s="25"/>
      <c r="P302" s="25"/>
    </row>
    <row r="303" spans="8:16" x14ac:dyDescent="0.2">
      <c r="H303" s="25"/>
      <c r="I303" s="25"/>
      <c r="J303" s="25"/>
      <c r="K303" s="25"/>
      <c r="L303" s="25"/>
      <c r="M303" s="25"/>
      <c r="N303" s="25"/>
      <c r="O303" s="25"/>
      <c r="P303" s="25"/>
    </row>
    <row r="304" spans="8:16" x14ac:dyDescent="0.2">
      <c r="H304" s="25"/>
      <c r="I304" s="25"/>
      <c r="J304" s="25"/>
      <c r="K304" s="25"/>
      <c r="L304" s="25"/>
      <c r="M304" s="25"/>
      <c r="N304" s="25"/>
      <c r="O304" s="25"/>
      <c r="P304" s="25"/>
    </row>
    <row r="305" spans="8:16" x14ac:dyDescent="0.2">
      <c r="H305" s="25"/>
      <c r="I305" s="25"/>
      <c r="J305" s="25"/>
      <c r="K305" s="25"/>
      <c r="L305" s="25"/>
      <c r="M305" s="25"/>
      <c r="N305" s="25"/>
      <c r="O305" s="25"/>
      <c r="P305" s="25"/>
    </row>
    <row r="306" spans="8:16" x14ac:dyDescent="0.2">
      <c r="H306" s="25"/>
      <c r="I306" s="25"/>
      <c r="J306" s="25"/>
      <c r="K306" s="25"/>
      <c r="L306" s="25"/>
      <c r="M306" s="25"/>
      <c r="N306" s="25"/>
      <c r="O306" s="25"/>
      <c r="P306" s="25"/>
    </row>
    <row r="307" spans="8:16" x14ac:dyDescent="0.2">
      <c r="H307" s="25"/>
      <c r="I307" s="25"/>
      <c r="J307" s="25"/>
      <c r="K307" s="25"/>
      <c r="L307" s="25"/>
      <c r="M307" s="25"/>
      <c r="N307" s="25"/>
      <c r="O307" s="25"/>
      <c r="P307" s="25"/>
    </row>
    <row r="308" spans="8:16" x14ac:dyDescent="0.2">
      <c r="H308" s="25"/>
      <c r="I308" s="25"/>
      <c r="J308" s="25"/>
      <c r="K308" s="25"/>
      <c r="L308" s="25"/>
      <c r="M308" s="25"/>
      <c r="N308" s="25"/>
      <c r="O308" s="25"/>
      <c r="P308" s="25"/>
    </row>
    <row r="309" spans="8:16" x14ac:dyDescent="0.2">
      <c r="H309" s="25"/>
      <c r="I309" s="25"/>
      <c r="J309" s="25"/>
      <c r="K309" s="25"/>
      <c r="L309" s="25"/>
      <c r="M309" s="25"/>
      <c r="N309" s="25"/>
      <c r="O309" s="25"/>
      <c r="P309" s="25"/>
    </row>
    <row r="310" spans="8:16" x14ac:dyDescent="0.2">
      <c r="H310" s="25"/>
      <c r="I310" s="25"/>
      <c r="J310" s="25"/>
      <c r="K310" s="25"/>
      <c r="L310" s="25"/>
      <c r="M310" s="25"/>
      <c r="N310" s="25"/>
      <c r="O310" s="25"/>
      <c r="P310" s="25"/>
    </row>
    <row r="311" spans="8:16" x14ac:dyDescent="0.2">
      <c r="H311" s="25"/>
      <c r="I311" s="25"/>
      <c r="J311" s="25"/>
      <c r="K311" s="25"/>
      <c r="L311" s="25"/>
      <c r="M311" s="25"/>
      <c r="N311" s="25"/>
      <c r="O311" s="25"/>
      <c r="P311" s="25"/>
    </row>
    <row r="312" spans="8:16" x14ac:dyDescent="0.2">
      <c r="H312" s="25"/>
      <c r="I312" s="25"/>
      <c r="J312" s="25"/>
      <c r="K312" s="25"/>
      <c r="L312" s="25"/>
      <c r="M312" s="25"/>
      <c r="N312" s="25"/>
      <c r="O312" s="25"/>
      <c r="P312" s="25"/>
    </row>
    <row r="313" spans="8:16" x14ac:dyDescent="0.2">
      <c r="H313" s="25"/>
      <c r="I313" s="25"/>
      <c r="J313" s="25"/>
      <c r="K313" s="25"/>
      <c r="L313" s="25"/>
      <c r="M313" s="25"/>
      <c r="N313" s="25"/>
      <c r="O313" s="25"/>
      <c r="P313" s="25"/>
    </row>
    <row r="314" spans="8:16" x14ac:dyDescent="0.2">
      <c r="H314" s="25"/>
      <c r="I314" s="25"/>
      <c r="J314" s="25"/>
      <c r="K314" s="25"/>
      <c r="L314" s="25"/>
      <c r="M314" s="25"/>
      <c r="N314" s="25"/>
      <c r="O314" s="25"/>
      <c r="P314" s="25"/>
    </row>
    <row r="315" spans="8:16" x14ac:dyDescent="0.2">
      <c r="H315" s="25"/>
      <c r="I315" s="25"/>
      <c r="J315" s="25"/>
      <c r="K315" s="25"/>
      <c r="L315" s="25"/>
      <c r="M315" s="25"/>
      <c r="N315" s="25"/>
      <c r="O315" s="25"/>
      <c r="P315" s="25"/>
    </row>
    <row r="316" spans="8:16" x14ac:dyDescent="0.2">
      <c r="H316" s="25"/>
      <c r="I316" s="25"/>
      <c r="J316" s="25"/>
      <c r="K316" s="25"/>
      <c r="L316" s="25"/>
      <c r="M316" s="25"/>
      <c r="N316" s="25"/>
      <c r="O316" s="25"/>
      <c r="P316" s="25"/>
    </row>
    <row r="317" spans="8:16" x14ac:dyDescent="0.2">
      <c r="H317" s="25"/>
      <c r="I317" s="25"/>
      <c r="J317" s="25"/>
      <c r="K317" s="25"/>
      <c r="L317" s="25"/>
      <c r="M317" s="25"/>
      <c r="N317" s="25"/>
      <c r="O317" s="25"/>
      <c r="P317" s="25"/>
    </row>
    <row r="318" spans="8:16" x14ac:dyDescent="0.2">
      <c r="H318" s="25"/>
      <c r="I318" s="25"/>
      <c r="J318" s="25"/>
      <c r="K318" s="25"/>
      <c r="L318" s="25"/>
      <c r="M318" s="25"/>
      <c r="N318" s="25"/>
      <c r="O318" s="25"/>
      <c r="P318" s="25"/>
    </row>
    <row r="319" spans="8:16" x14ac:dyDescent="0.2">
      <c r="H319" s="25"/>
      <c r="I319" s="25"/>
      <c r="J319" s="25"/>
      <c r="K319" s="25"/>
      <c r="L319" s="25"/>
      <c r="M319" s="25"/>
      <c r="N319" s="25"/>
      <c r="O319" s="25"/>
      <c r="P319" s="25"/>
    </row>
    <row r="320" spans="8:16" x14ac:dyDescent="0.2">
      <c r="H320" s="25"/>
      <c r="I320" s="25"/>
      <c r="J320" s="25"/>
      <c r="K320" s="25"/>
      <c r="L320" s="25"/>
      <c r="M320" s="25"/>
      <c r="N320" s="25"/>
      <c r="O320" s="25"/>
      <c r="P320" s="25"/>
    </row>
    <row r="321" spans="8:16" x14ac:dyDescent="0.2">
      <c r="H321" s="25"/>
      <c r="I321" s="25"/>
      <c r="J321" s="25"/>
      <c r="K321" s="25"/>
      <c r="L321" s="25"/>
      <c r="M321" s="25"/>
      <c r="N321" s="25"/>
      <c r="O321" s="25"/>
      <c r="P321" s="25"/>
    </row>
    <row r="322" spans="8:16" x14ac:dyDescent="0.2">
      <c r="H322" s="25"/>
      <c r="I322" s="25"/>
      <c r="J322" s="25"/>
      <c r="K322" s="25"/>
      <c r="L322" s="25"/>
      <c r="M322" s="25"/>
      <c r="N322" s="25"/>
      <c r="O322" s="25"/>
      <c r="P322" s="25"/>
    </row>
    <row r="323" spans="8:16" x14ac:dyDescent="0.2">
      <c r="H323" s="25"/>
      <c r="I323" s="25"/>
      <c r="J323" s="25"/>
      <c r="K323" s="25"/>
      <c r="L323" s="25"/>
      <c r="M323" s="25"/>
      <c r="N323" s="25"/>
      <c r="O323" s="25"/>
      <c r="P323" s="25"/>
    </row>
    <row r="324" spans="8:16" x14ac:dyDescent="0.2">
      <c r="H324" s="25"/>
      <c r="I324" s="25"/>
      <c r="J324" s="25"/>
      <c r="K324" s="25"/>
      <c r="L324" s="25"/>
      <c r="M324" s="25"/>
      <c r="N324" s="25"/>
      <c r="O324" s="25"/>
      <c r="P324" s="25"/>
    </row>
    <row r="325" spans="8:16" x14ac:dyDescent="0.2">
      <c r="H325" s="25"/>
      <c r="I325" s="25"/>
      <c r="J325" s="25"/>
      <c r="K325" s="25"/>
      <c r="L325" s="25"/>
      <c r="M325" s="25"/>
      <c r="N325" s="25"/>
      <c r="O325" s="25"/>
      <c r="P325" s="25"/>
    </row>
    <row r="326" spans="8:16" x14ac:dyDescent="0.2">
      <c r="H326" s="25"/>
      <c r="I326" s="25"/>
      <c r="J326" s="25"/>
      <c r="K326" s="25"/>
      <c r="L326" s="25"/>
      <c r="M326" s="25"/>
      <c r="N326" s="25"/>
      <c r="O326" s="25"/>
      <c r="P326" s="25"/>
    </row>
    <row r="327" spans="8:16" x14ac:dyDescent="0.2">
      <c r="H327" s="25"/>
      <c r="I327" s="25"/>
      <c r="J327" s="25"/>
      <c r="K327" s="25"/>
      <c r="L327" s="25"/>
      <c r="M327" s="25"/>
      <c r="N327" s="25"/>
      <c r="O327" s="25"/>
      <c r="P327" s="25"/>
    </row>
    <row r="328" spans="8:16" x14ac:dyDescent="0.2">
      <c r="H328" s="25"/>
      <c r="I328" s="25"/>
      <c r="J328" s="25"/>
      <c r="K328" s="25"/>
      <c r="L328" s="25"/>
      <c r="M328" s="25"/>
      <c r="N328" s="25"/>
      <c r="O328" s="25"/>
      <c r="P328" s="25"/>
    </row>
    <row r="329" spans="8:16" x14ac:dyDescent="0.2">
      <c r="H329" s="25"/>
      <c r="I329" s="25"/>
      <c r="J329" s="25"/>
      <c r="K329" s="25"/>
      <c r="L329" s="25"/>
      <c r="M329" s="25"/>
      <c r="N329" s="25"/>
      <c r="O329" s="25"/>
      <c r="P329" s="25"/>
    </row>
    <row r="330" spans="8:16" x14ac:dyDescent="0.2">
      <c r="H330" s="25"/>
      <c r="I330" s="25"/>
      <c r="J330" s="25"/>
      <c r="K330" s="25"/>
      <c r="L330" s="25"/>
      <c r="M330" s="25"/>
      <c r="N330" s="25"/>
      <c r="O330" s="25"/>
      <c r="P330" s="25"/>
    </row>
    <row r="331" spans="8:16" x14ac:dyDescent="0.2">
      <c r="H331" s="25"/>
      <c r="I331" s="25"/>
      <c r="J331" s="25"/>
      <c r="K331" s="25"/>
      <c r="L331" s="25"/>
      <c r="M331" s="25"/>
      <c r="N331" s="25"/>
      <c r="O331" s="25"/>
      <c r="P331" s="25"/>
    </row>
    <row r="332" spans="8:16" x14ac:dyDescent="0.2">
      <c r="H332" s="25"/>
      <c r="I332" s="25"/>
      <c r="J332" s="25"/>
      <c r="K332" s="25"/>
      <c r="L332" s="25"/>
      <c r="M332" s="25"/>
      <c r="N332" s="25"/>
      <c r="O332" s="25"/>
      <c r="P332" s="25"/>
    </row>
    <row r="333" spans="8:16" x14ac:dyDescent="0.2">
      <c r="H333" s="25"/>
      <c r="I333" s="25"/>
      <c r="J333" s="25"/>
      <c r="K333" s="25"/>
      <c r="L333" s="25"/>
      <c r="M333" s="25"/>
      <c r="N333" s="25"/>
      <c r="O333" s="25"/>
      <c r="P333" s="25"/>
    </row>
    <row r="334" spans="8:16" x14ac:dyDescent="0.2">
      <c r="H334" s="25"/>
      <c r="I334" s="25"/>
      <c r="J334" s="25"/>
      <c r="K334" s="25"/>
      <c r="L334" s="25"/>
      <c r="M334" s="25"/>
      <c r="N334" s="25"/>
      <c r="O334" s="25"/>
      <c r="P334" s="25"/>
    </row>
    <row r="335" spans="8:16" x14ac:dyDescent="0.2">
      <c r="H335" s="25"/>
      <c r="I335" s="25"/>
      <c r="J335" s="25"/>
      <c r="K335" s="25"/>
      <c r="L335" s="25"/>
      <c r="M335" s="25"/>
      <c r="N335" s="25"/>
      <c r="O335" s="25"/>
      <c r="P335" s="25"/>
    </row>
    <row r="336" spans="8:16" x14ac:dyDescent="0.2">
      <c r="H336" s="25"/>
      <c r="I336" s="25"/>
      <c r="J336" s="25"/>
      <c r="K336" s="25"/>
      <c r="L336" s="25"/>
      <c r="M336" s="25"/>
      <c r="N336" s="25"/>
      <c r="O336" s="25"/>
      <c r="P336" s="25"/>
    </row>
    <row r="337" spans="8:16" x14ac:dyDescent="0.2">
      <c r="H337" s="25"/>
      <c r="I337" s="25"/>
      <c r="J337" s="25"/>
      <c r="K337" s="25"/>
      <c r="L337" s="25"/>
      <c r="M337" s="25"/>
      <c r="N337" s="25"/>
      <c r="O337" s="25"/>
      <c r="P337" s="25"/>
    </row>
    <row r="338" spans="8:16" x14ac:dyDescent="0.2">
      <c r="H338" s="25"/>
      <c r="I338" s="25"/>
      <c r="J338" s="25"/>
      <c r="K338" s="25"/>
      <c r="L338" s="25"/>
      <c r="M338" s="25"/>
      <c r="N338" s="25"/>
      <c r="O338" s="25"/>
      <c r="P338" s="25"/>
    </row>
    <row r="339" spans="8:16" x14ac:dyDescent="0.2">
      <c r="H339" s="25"/>
      <c r="I339" s="25"/>
      <c r="J339" s="25"/>
      <c r="K339" s="25"/>
      <c r="L339" s="25"/>
      <c r="M339" s="25"/>
      <c r="N339" s="25"/>
      <c r="O339" s="25"/>
      <c r="P339" s="25"/>
    </row>
    <row r="340" spans="8:16" x14ac:dyDescent="0.2">
      <c r="H340" s="25"/>
      <c r="I340" s="25"/>
      <c r="J340" s="25"/>
      <c r="K340" s="25"/>
      <c r="L340" s="25"/>
      <c r="M340" s="25"/>
      <c r="N340" s="25"/>
      <c r="O340" s="25"/>
      <c r="P340" s="25"/>
    </row>
    <row r="341" spans="8:16" x14ac:dyDescent="0.2">
      <c r="H341" s="25"/>
      <c r="I341" s="25"/>
      <c r="J341" s="25"/>
      <c r="K341" s="25"/>
      <c r="L341" s="25"/>
      <c r="M341" s="25"/>
      <c r="N341" s="25"/>
      <c r="O341" s="25"/>
      <c r="P341" s="25"/>
    </row>
    <row r="342" spans="8:16" x14ac:dyDescent="0.2">
      <c r="H342" s="25"/>
      <c r="I342" s="25"/>
      <c r="J342" s="25"/>
      <c r="K342" s="25"/>
      <c r="L342" s="25"/>
      <c r="M342" s="25"/>
      <c r="N342" s="25"/>
      <c r="O342" s="25"/>
      <c r="P342" s="25"/>
    </row>
    <row r="343" spans="8:16" x14ac:dyDescent="0.2">
      <c r="H343" s="25"/>
      <c r="I343" s="25"/>
      <c r="J343" s="25"/>
      <c r="K343" s="25"/>
      <c r="L343" s="25"/>
      <c r="M343" s="25"/>
      <c r="N343" s="25"/>
      <c r="O343" s="25"/>
      <c r="P343" s="25"/>
    </row>
    <row r="344" spans="8:16" x14ac:dyDescent="0.2">
      <c r="H344" s="25"/>
      <c r="I344" s="25"/>
      <c r="J344" s="25"/>
      <c r="K344" s="25"/>
      <c r="L344" s="25"/>
      <c r="M344" s="25"/>
      <c r="N344" s="25"/>
      <c r="O344" s="25"/>
      <c r="P344" s="25"/>
    </row>
    <row r="345" spans="8:16" x14ac:dyDescent="0.2">
      <c r="H345" s="25"/>
      <c r="I345" s="25"/>
      <c r="J345" s="25"/>
      <c r="K345" s="25"/>
      <c r="L345" s="25"/>
      <c r="M345" s="25"/>
      <c r="N345" s="25"/>
      <c r="O345" s="25"/>
      <c r="P345" s="25"/>
    </row>
    <row r="346" spans="8:16" x14ac:dyDescent="0.2">
      <c r="H346" s="25"/>
      <c r="I346" s="25"/>
      <c r="J346" s="25"/>
      <c r="K346" s="25"/>
      <c r="L346" s="25"/>
      <c r="M346" s="25"/>
      <c r="N346" s="25"/>
      <c r="O346" s="25"/>
      <c r="P346" s="25"/>
    </row>
    <row r="347" spans="8:16" x14ac:dyDescent="0.2">
      <c r="H347" s="25"/>
      <c r="I347" s="25"/>
      <c r="J347" s="25"/>
      <c r="K347" s="25"/>
      <c r="L347" s="25"/>
      <c r="M347" s="25"/>
      <c r="N347" s="25"/>
      <c r="O347" s="25"/>
      <c r="P347" s="25"/>
    </row>
    <row r="348" spans="8:16" x14ac:dyDescent="0.2">
      <c r="H348" s="25"/>
      <c r="I348" s="25"/>
      <c r="J348" s="25"/>
      <c r="K348" s="25"/>
      <c r="L348" s="25"/>
      <c r="M348" s="25"/>
      <c r="N348" s="25"/>
      <c r="O348" s="25"/>
      <c r="P348" s="25"/>
    </row>
    <row r="349" spans="8:16" x14ac:dyDescent="0.2">
      <c r="H349" s="25"/>
      <c r="I349" s="25"/>
      <c r="J349" s="25"/>
      <c r="K349" s="25"/>
      <c r="L349" s="25"/>
      <c r="M349" s="25"/>
      <c r="N349" s="25"/>
      <c r="O349" s="25"/>
      <c r="P349" s="25"/>
    </row>
    <row r="350" spans="8:16" x14ac:dyDescent="0.2">
      <c r="H350" s="25"/>
      <c r="I350" s="25"/>
      <c r="J350" s="25"/>
      <c r="K350" s="25"/>
      <c r="L350" s="25"/>
      <c r="M350" s="25"/>
      <c r="N350" s="25"/>
      <c r="O350" s="25"/>
      <c r="P350" s="25"/>
    </row>
    <row r="351" spans="8:16" x14ac:dyDescent="0.2">
      <c r="H351" s="25"/>
      <c r="I351" s="25"/>
      <c r="J351" s="25"/>
      <c r="K351" s="25"/>
      <c r="L351" s="25"/>
      <c r="M351" s="25"/>
      <c r="N351" s="25"/>
      <c r="O351" s="25"/>
      <c r="P351" s="25"/>
    </row>
    <row r="352" spans="8:16" x14ac:dyDescent="0.2">
      <c r="H352" s="25"/>
      <c r="I352" s="25"/>
      <c r="J352" s="25"/>
      <c r="K352" s="25"/>
      <c r="L352" s="25"/>
      <c r="M352" s="25"/>
      <c r="N352" s="25"/>
      <c r="O352" s="25"/>
      <c r="P352" s="25"/>
    </row>
    <row r="353" spans="8:16" x14ac:dyDescent="0.2">
      <c r="H353" s="25"/>
      <c r="I353" s="25"/>
      <c r="J353" s="25"/>
      <c r="K353" s="25"/>
      <c r="L353" s="25"/>
      <c r="M353" s="25"/>
      <c r="N353" s="25"/>
      <c r="O353" s="25"/>
      <c r="P353" s="25"/>
    </row>
    <row r="354" spans="8:16" x14ac:dyDescent="0.2">
      <c r="H354" s="25"/>
      <c r="I354" s="25"/>
      <c r="J354" s="25"/>
      <c r="K354" s="25"/>
      <c r="L354" s="25"/>
      <c r="M354" s="25"/>
      <c r="N354" s="25"/>
      <c r="O354" s="25"/>
      <c r="P354" s="25"/>
    </row>
    <row r="355" spans="8:16" x14ac:dyDescent="0.2">
      <c r="H355" s="25"/>
      <c r="I355" s="25"/>
      <c r="J355" s="25"/>
      <c r="K355" s="25"/>
      <c r="L355" s="25"/>
      <c r="M355" s="25"/>
      <c r="N355" s="25"/>
      <c r="O355" s="25"/>
      <c r="P355" s="25"/>
    </row>
    <row r="356" spans="8:16" x14ac:dyDescent="0.2">
      <c r="H356" s="25"/>
      <c r="I356" s="25"/>
      <c r="J356" s="25"/>
      <c r="K356" s="25"/>
      <c r="L356" s="25"/>
      <c r="M356" s="25"/>
      <c r="N356" s="25"/>
      <c r="O356" s="25"/>
      <c r="P356" s="25"/>
    </row>
    <row r="357" spans="8:16" x14ac:dyDescent="0.2">
      <c r="H357" s="25"/>
      <c r="I357" s="25"/>
      <c r="J357" s="25"/>
      <c r="K357" s="25"/>
      <c r="L357" s="25"/>
      <c r="M357" s="25"/>
      <c r="N357" s="25"/>
      <c r="O357" s="25"/>
      <c r="P357" s="25"/>
    </row>
    <row r="358" spans="8:16" x14ac:dyDescent="0.2">
      <c r="H358" s="25"/>
      <c r="I358" s="25"/>
      <c r="J358" s="25"/>
      <c r="K358" s="25"/>
      <c r="L358" s="25"/>
      <c r="M358" s="25"/>
      <c r="N358" s="25"/>
      <c r="O358" s="25"/>
      <c r="P358" s="25"/>
    </row>
    <row r="359" spans="8:16" x14ac:dyDescent="0.2">
      <c r="H359" s="25"/>
      <c r="I359" s="25"/>
      <c r="J359" s="25"/>
      <c r="K359" s="25"/>
      <c r="L359" s="25"/>
      <c r="M359" s="25"/>
      <c r="N359" s="25"/>
      <c r="O359" s="25"/>
      <c r="P359" s="25"/>
    </row>
    <row r="360" spans="8:16" x14ac:dyDescent="0.2">
      <c r="H360" s="25"/>
      <c r="I360" s="25"/>
      <c r="J360" s="25"/>
      <c r="K360" s="25"/>
      <c r="L360" s="25"/>
      <c r="M360" s="25"/>
      <c r="N360" s="25"/>
      <c r="O360" s="25"/>
      <c r="P360" s="25"/>
    </row>
    <row r="361" spans="8:16" x14ac:dyDescent="0.2">
      <c r="H361" s="25"/>
      <c r="I361" s="25"/>
      <c r="J361" s="25"/>
      <c r="K361" s="25"/>
      <c r="L361" s="25"/>
      <c r="M361" s="25"/>
      <c r="N361" s="25"/>
      <c r="O361" s="25"/>
      <c r="P361" s="25"/>
    </row>
    <row r="362" spans="8:16" x14ac:dyDescent="0.2">
      <c r="H362" s="25"/>
      <c r="I362" s="25"/>
      <c r="J362" s="25"/>
      <c r="K362" s="25"/>
      <c r="L362" s="25"/>
      <c r="M362" s="25"/>
      <c r="N362" s="25"/>
      <c r="O362" s="25"/>
      <c r="P362" s="25"/>
    </row>
    <row r="363" spans="8:16" x14ac:dyDescent="0.2">
      <c r="H363" s="25"/>
      <c r="I363" s="25"/>
      <c r="J363" s="25"/>
      <c r="K363" s="25"/>
      <c r="L363" s="25"/>
      <c r="M363" s="25"/>
      <c r="N363" s="25"/>
      <c r="O363" s="25"/>
      <c r="P363" s="25"/>
    </row>
    <row r="364" spans="8:16" x14ac:dyDescent="0.2">
      <c r="H364" s="25"/>
      <c r="I364" s="25"/>
      <c r="J364" s="25"/>
      <c r="K364" s="25"/>
      <c r="L364" s="25"/>
      <c r="M364" s="25"/>
      <c r="N364" s="25"/>
      <c r="O364" s="25"/>
      <c r="P364" s="25"/>
    </row>
    <row r="365" spans="8:16" x14ac:dyDescent="0.2">
      <c r="H365" s="25"/>
      <c r="I365" s="25"/>
      <c r="J365" s="25"/>
      <c r="K365" s="25"/>
      <c r="L365" s="25"/>
      <c r="M365" s="25"/>
      <c r="N365" s="25"/>
      <c r="O365" s="25"/>
      <c r="P365" s="25"/>
    </row>
    <row r="366" spans="8:16" x14ac:dyDescent="0.2">
      <c r="H366" s="25"/>
      <c r="I366" s="25"/>
      <c r="J366" s="25"/>
      <c r="K366" s="25"/>
      <c r="L366" s="25"/>
      <c r="M366" s="25"/>
      <c r="N366" s="25"/>
      <c r="O366" s="25"/>
      <c r="P366" s="25"/>
    </row>
    <row r="367" spans="8:16" x14ac:dyDescent="0.2">
      <c r="H367" s="25"/>
      <c r="I367" s="25"/>
      <c r="J367" s="25"/>
      <c r="K367" s="25"/>
      <c r="L367" s="25"/>
      <c r="M367" s="25"/>
      <c r="N367" s="25"/>
      <c r="O367" s="25"/>
      <c r="P367" s="25"/>
    </row>
    <row r="368" spans="8:16" x14ac:dyDescent="0.2">
      <c r="H368" s="25"/>
      <c r="I368" s="25"/>
      <c r="J368" s="25"/>
      <c r="K368" s="25"/>
      <c r="L368" s="25"/>
      <c r="M368" s="25"/>
      <c r="N368" s="25"/>
      <c r="O368" s="25"/>
      <c r="P368" s="25"/>
    </row>
  </sheetData>
  <autoFilter ref="B3:O154"/>
  <mergeCells count="4">
    <mergeCell ref="H2:K2"/>
    <mergeCell ref="L2:O2"/>
    <mergeCell ref="B152:C152"/>
    <mergeCell ref="B154:F154"/>
  </mergeCells>
  <printOptions horizontalCentered="1"/>
  <pageMargins left="0.5" right="0.5" top="1.38" bottom="0.65" header="0.51" footer="0.3"/>
  <pageSetup scale="55" fitToHeight="4" orientation="landscape" blackAndWhite="1" r:id="rId1"/>
  <headerFooter alignWithMargins="0">
    <oddHeader>&amp;C&amp;"Arial,Bold"&amp;14
Summary of ISO Capital Expenditure Forecast - Non-Incentive Projects
&amp;"Arial,Regular"&amp;12($000)&amp;RExhibit SCE-22
TO2018
WP-Schedule 16-Summary of ISO Capital Expenditure Forecast 
Non-Incentive Projects
Page &amp;P of &amp;N</oddHeader>
    <oddFooter xml:space="preserve">&amp;R
</oddFooter>
  </headerFooter>
  <rowBreaks count="1" manualBreakCount="1">
    <brk id="134" min="1" max="14" man="1"/>
  </rowBreaks>
  <ignoredErrors>
    <ignoredError sqref="K141 K35 K8:K9 K91 K93:K94 K88 K111:K113 O64:O65 O68 O84:O88 O91 K97:K102 K12:K13 K25:K26 K15:K17 K19:K20 K10:K11 K21:K24 K18 K27:K32 K14 K49:K53 K68 K64:K65 K39:K43 K62 K56:K60 K36:K38 K61 K63 K44:K48 K66:K67 K69:K74 K54:K55" formulaRange="1"/>
    <ignoredError sqref="K131:K132" formula="1"/>
    <ignoredError sqref="K75 K76:K83 K84:K87" formula="1" formulaRange="1"/>
    <ignoredError sqref="B143:B146 B116 B77 B81:B82 B97:B98 B121:B135 B64:B66 B109 B112 B111 B113:B114 E49 B99:B101 B102 B9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P352"/>
  <sheetViews>
    <sheetView showGridLines="0" zoomScale="80" zoomScaleNormal="80" zoomScaleSheetLayoutView="90" zoomScalePageLayoutView="80" workbookViewId="0">
      <pane xSplit="5" ySplit="3" topLeftCell="F85" activePane="bottomRight" state="frozen"/>
      <selection pane="topRight" activeCell="F1" sqref="F1"/>
      <selection pane="bottomLeft" activeCell="A4" sqref="A4"/>
      <selection pane="bottomRight" activeCell="B104" sqref="B104"/>
    </sheetView>
  </sheetViews>
  <sheetFormatPr defaultColWidth="9.140625" defaultRowHeight="12.75" x14ac:dyDescent="0.2"/>
  <cols>
    <col min="1" max="1" width="5.7109375" style="1" customWidth="1"/>
    <col min="2" max="2" width="6.7109375" style="6" customWidth="1"/>
    <col min="3" max="3" width="60.7109375" style="71" customWidth="1"/>
    <col min="4" max="5" width="20.7109375" style="72" customWidth="1"/>
    <col min="6" max="6" width="17" style="3" customWidth="1"/>
    <col min="7" max="7" width="14.28515625" style="53" customWidth="1"/>
    <col min="8" max="11" width="9.7109375" style="5" customWidth="1"/>
    <col min="12" max="15" width="9.7109375" style="5" hidden="1" customWidth="1"/>
    <col min="16" max="16" width="12.42578125" style="6" bestFit="1" customWidth="1"/>
    <col min="17" max="16384" width="9.140625" style="6"/>
  </cols>
  <sheetData>
    <row r="1" spans="1:16" ht="21.75" thickBot="1" x14ac:dyDescent="0.25">
      <c r="B1" s="2"/>
      <c r="C1" s="87"/>
      <c r="G1" s="4"/>
    </row>
    <row r="2" spans="1:16" ht="13.5" thickBot="1" x14ac:dyDescent="0.25">
      <c r="G2" s="7"/>
      <c r="H2" s="179" t="s">
        <v>0</v>
      </c>
      <c r="I2" s="180"/>
      <c r="J2" s="180"/>
      <c r="K2" s="181"/>
      <c r="L2" s="179" t="s">
        <v>1</v>
      </c>
      <c r="M2" s="180"/>
      <c r="N2" s="180"/>
      <c r="O2" s="181"/>
    </row>
    <row r="3" spans="1:16" s="17" customFormat="1" ht="13.5" thickBot="1" x14ac:dyDescent="0.25">
      <c r="A3" s="9"/>
      <c r="B3" s="115" t="s">
        <v>2</v>
      </c>
      <c r="C3" s="81" t="s">
        <v>3</v>
      </c>
      <c r="D3" s="73" t="s">
        <v>124</v>
      </c>
      <c r="E3" s="73" t="s">
        <v>4</v>
      </c>
      <c r="F3" s="10" t="s">
        <v>5</v>
      </c>
      <c r="G3" s="11" t="s">
        <v>6</v>
      </c>
      <c r="H3" s="12" t="s">
        <v>7</v>
      </c>
      <c r="I3" s="13">
        <v>2016</v>
      </c>
      <c r="J3" s="13">
        <v>2017</v>
      </c>
      <c r="K3" s="14" t="s">
        <v>8</v>
      </c>
      <c r="L3" s="15" t="s">
        <v>7</v>
      </c>
      <c r="M3" s="13">
        <v>2016</v>
      </c>
      <c r="N3" s="13">
        <v>2017</v>
      </c>
      <c r="O3" s="16" t="s">
        <v>8</v>
      </c>
    </row>
    <row r="4" spans="1:16" s="17" customFormat="1" x14ac:dyDescent="0.2">
      <c r="A4" s="8"/>
      <c r="B4" s="8"/>
      <c r="C4" s="82"/>
      <c r="D4" s="74"/>
      <c r="E4" s="74"/>
      <c r="F4" s="18"/>
      <c r="G4" s="19"/>
      <c r="H4" s="19"/>
      <c r="I4" s="20"/>
      <c r="J4" s="20"/>
      <c r="K4" s="20"/>
      <c r="L4" s="21"/>
      <c r="M4" s="20"/>
      <c r="N4" s="20"/>
      <c r="O4" s="20"/>
    </row>
    <row r="5" spans="1:16" ht="18.75" x14ac:dyDescent="0.2">
      <c r="A5" s="22"/>
      <c r="B5" s="23" t="s">
        <v>9</v>
      </c>
      <c r="C5" s="83"/>
      <c r="D5" s="75"/>
      <c r="E5" s="75"/>
      <c r="F5" s="24"/>
      <c r="G5" s="19"/>
      <c r="H5" s="19"/>
      <c r="I5" s="25"/>
      <c r="J5" s="25"/>
      <c r="K5" s="25"/>
      <c r="M5" s="25"/>
      <c r="N5" s="25"/>
      <c r="O5" s="25"/>
    </row>
    <row r="6" spans="1:16" x14ac:dyDescent="0.2">
      <c r="A6" s="22"/>
      <c r="B6" s="26"/>
      <c r="C6" s="83"/>
      <c r="D6" s="75"/>
      <c r="E6" s="75"/>
      <c r="F6" s="24"/>
      <c r="G6" s="19"/>
      <c r="H6" s="19"/>
      <c r="I6" s="25"/>
      <c r="J6" s="25"/>
      <c r="K6" s="25"/>
      <c r="M6" s="25"/>
      <c r="N6" s="25"/>
      <c r="O6" s="25"/>
    </row>
    <row r="7" spans="1:16" ht="18.75" x14ac:dyDescent="0.2">
      <c r="A7" s="8"/>
      <c r="B7" s="23" t="s">
        <v>10</v>
      </c>
      <c r="C7" s="82"/>
      <c r="D7" s="74"/>
      <c r="E7" s="74"/>
      <c r="F7" s="18"/>
      <c r="G7" s="19"/>
      <c r="H7" s="19"/>
      <c r="I7" s="20"/>
      <c r="J7" s="20"/>
      <c r="K7" s="20"/>
      <c r="L7" s="21"/>
      <c r="M7" s="20"/>
      <c r="N7" s="20"/>
      <c r="O7" s="20"/>
    </row>
    <row r="8" spans="1:16" x14ac:dyDescent="0.2">
      <c r="A8" s="22"/>
      <c r="B8" s="30"/>
      <c r="C8" s="83"/>
      <c r="D8" s="88"/>
      <c r="E8" s="88"/>
      <c r="F8" s="24"/>
      <c r="G8" s="19"/>
      <c r="H8" s="25"/>
      <c r="I8" s="62"/>
      <c r="J8" s="62"/>
      <c r="K8" s="25"/>
      <c r="L8" s="25"/>
      <c r="M8" s="25"/>
      <c r="N8" s="25"/>
      <c r="O8" s="25"/>
    </row>
    <row r="9" spans="1:16" x14ac:dyDescent="0.2">
      <c r="A9" s="22"/>
      <c r="B9" s="30">
        <v>6694</v>
      </c>
      <c r="C9" s="80" t="s">
        <v>13</v>
      </c>
      <c r="D9" s="88" t="s">
        <v>165</v>
      </c>
      <c r="E9" s="88">
        <v>900504611</v>
      </c>
      <c r="F9" s="24" t="s">
        <v>12</v>
      </c>
      <c r="G9" s="19">
        <v>42156</v>
      </c>
      <c r="H9" s="25">
        <v>9664.86408999999</v>
      </c>
      <c r="I9" s="62">
        <v>14.999999948008707</v>
      </c>
      <c r="J9" s="62">
        <v>0</v>
      </c>
      <c r="K9" s="25">
        <f>SUM(H9:J9)</f>
        <v>9679.8640899479979</v>
      </c>
      <c r="L9" s="25">
        <f t="shared" ref="L9:N11" si="0">H9</f>
        <v>9664.86408999999</v>
      </c>
      <c r="M9" s="25">
        <f t="shared" si="0"/>
        <v>14.999999948008707</v>
      </c>
      <c r="N9" s="25">
        <f t="shared" si="0"/>
        <v>0</v>
      </c>
      <c r="O9" s="25">
        <f>SUM(L9:N9)</f>
        <v>9679.8640899479979</v>
      </c>
      <c r="P9" s="25"/>
    </row>
    <row r="10" spans="1:16" x14ac:dyDescent="0.2">
      <c r="A10" s="22"/>
      <c r="B10" s="30">
        <v>6694</v>
      </c>
      <c r="C10" s="80" t="s">
        <v>14</v>
      </c>
      <c r="D10" s="88" t="s">
        <v>164</v>
      </c>
      <c r="E10" s="88">
        <v>900512922</v>
      </c>
      <c r="F10" s="24" t="s">
        <v>12</v>
      </c>
      <c r="G10" s="19">
        <v>42156</v>
      </c>
      <c r="H10" s="25">
        <v>748.94909000000075</v>
      </c>
      <c r="I10" s="62">
        <v>1.0000000070943151</v>
      </c>
      <c r="J10" s="62">
        <v>0</v>
      </c>
      <c r="K10" s="25">
        <f>SUM(H10:J10)</f>
        <v>749.94909000709504</v>
      </c>
      <c r="L10" s="25">
        <f t="shared" si="0"/>
        <v>748.94909000000075</v>
      </c>
      <c r="M10" s="25">
        <f t="shared" si="0"/>
        <v>1.0000000070943151</v>
      </c>
      <c r="N10" s="25">
        <f t="shared" si="0"/>
        <v>0</v>
      </c>
      <c r="O10" s="25">
        <f>SUM(L10:N10)</f>
        <v>749.94909000709504</v>
      </c>
      <c r="P10" s="25"/>
    </row>
    <row r="11" spans="1:16" x14ac:dyDescent="0.2">
      <c r="A11" s="22"/>
      <c r="B11" s="30">
        <v>6694</v>
      </c>
      <c r="C11" s="89" t="s">
        <v>15</v>
      </c>
      <c r="D11" s="88" t="s">
        <v>166</v>
      </c>
      <c r="E11" s="88">
        <v>900512925</v>
      </c>
      <c r="F11" s="24" t="s">
        <v>12</v>
      </c>
      <c r="G11" s="19">
        <v>42156</v>
      </c>
      <c r="H11" s="25">
        <v>387.94840000000016</v>
      </c>
      <c r="I11" s="62">
        <v>1.0000000003560598</v>
      </c>
      <c r="J11" s="62">
        <v>0</v>
      </c>
      <c r="K11" s="25">
        <f>SUM(H11:J11)</f>
        <v>388.94840000035623</v>
      </c>
      <c r="L11" s="25">
        <f t="shared" si="0"/>
        <v>387.94840000000016</v>
      </c>
      <c r="M11" s="25">
        <f t="shared" si="0"/>
        <v>1.0000000003560598</v>
      </c>
      <c r="N11" s="25">
        <f t="shared" si="0"/>
        <v>0</v>
      </c>
      <c r="O11" s="25">
        <f>SUM(L11:N11)</f>
        <v>388.94840000035623</v>
      </c>
      <c r="P11" s="25"/>
    </row>
    <row r="12" spans="1:16" x14ac:dyDescent="0.2">
      <c r="A12" s="22"/>
      <c r="B12" s="31">
        <v>6694</v>
      </c>
      <c r="C12" s="84" t="s">
        <v>16</v>
      </c>
      <c r="D12" s="75"/>
      <c r="E12" s="75"/>
      <c r="F12" s="24"/>
      <c r="G12" s="19"/>
      <c r="H12" s="63">
        <f t="shared" ref="H12:O12" si="1">+SUBTOTAL(9,H9:H11)</f>
        <v>10801.761579999989</v>
      </c>
      <c r="I12" s="63">
        <f t="shared" si="1"/>
        <v>16.999999955459081</v>
      </c>
      <c r="J12" s="63">
        <f t="shared" si="1"/>
        <v>0</v>
      </c>
      <c r="K12" s="63">
        <f t="shared" si="1"/>
        <v>10818.76157995545</v>
      </c>
      <c r="L12" s="63">
        <f t="shared" si="1"/>
        <v>10801.761579999989</v>
      </c>
      <c r="M12" s="63">
        <f t="shared" si="1"/>
        <v>16.999999955459081</v>
      </c>
      <c r="N12" s="63">
        <f t="shared" si="1"/>
        <v>0</v>
      </c>
      <c r="O12" s="63">
        <f t="shared" si="1"/>
        <v>10818.76157995545</v>
      </c>
      <c r="P12" s="25"/>
    </row>
    <row r="13" spans="1:16" x14ac:dyDescent="0.2">
      <c r="A13" s="22"/>
      <c r="B13" s="31"/>
      <c r="C13" s="84"/>
      <c r="D13" s="75"/>
      <c r="E13" s="75"/>
      <c r="F13" s="24"/>
      <c r="G13" s="19"/>
      <c r="H13" s="57"/>
      <c r="I13" s="57"/>
      <c r="J13" s="57"/>
      <c r="K13" s="57"/>
      <c r="L13" s="57"/>
      <c r="M13" s="57"/>
      <c r="N13" s="57"/>
      <c r="O13" s="57"/>
      <c r="P13" s="25"/>
    </row>
    <row r="14" spans="1:16" x14ac:dyDescent="0.2">
      <c r="A14" s="22"/>
      <c r="B14" s="31">
        <v>7556</v>
      </c>
      <c r="C14" s="90" t="s">
        <v>68</v>
      </c>
      <c r="D14" s="75" t="s">
        <v>151</v>
      </c>
      <c r="E14" s="75" t="s">
        <v>186</v>
      </c>
      <c r="F14" s="24" t="s">
        <v>12</v>
      </c>
      <c r="G14" s="19">
        <v>42522</v>
      </c>
      <c r="H14" s="25">
        <v>0</v>
      </c>
      <c r="I14" s="62">
        <v>700.00000000000011</v>
      </c>
      <c r="J14" s="62">
        <v>0</v>
      </c>
      <c r="K14" s="25">
        <f>SUM(H14:J14)</f>
        <v>700.00000000000011</v>
      </c>
      <c r="L14" s="25">
        <f t="shared" ref="L14:N16" si="2">H14</f>
        <v>0</v>
      </c>
      <c r="M14" s="25">
        <f t="shared" si="2"/>
        <v>700.00000000000011</v>
      </c>
      <c r="N14" s="25">
        <f t="shared" si="2"/>
        <v>0</v>
      </c>
      <c r="O14" s="25">
        <f>SUM(L14:N14)</f>
        <v>700.00000000000011</v>
      </c>
      <c r="P14" s="25"/>
    </row>
    <row r="15" spans="1:16" s="17" customFormat="1" x14ac:dyDescent="0.2">
      <c r="A15" s="32"/>
      <c r="B15" s="27">
        <v>7691</v>
      </c>
      <c r="C15" s="83" t="s">
        <v>83</v>
      </c>
      <c r="D15" s="75" t="s">
        <v>175</v>
      </c>
      <c r="E15" s="75">
        <v>901355205</v>
      </c>
      <c r="F15" s="24" t="s">
        <v>12</v>
      </c>
      <c r="G15" s="19">
        <v>42659</v>
      </c>
      <c r="H15" s="25">
        <v>65.464920000000006</v>
      </c>
      <c r="I15" s="62">
        <v>799.99999790132313</v>
      </c>
      <c r="J15" s="62">
        <v>0</v>
      </c>
      <c r="K15" s="25">
        <f>SUM(H15:J15)</f>
        <v>865.46491790132313</v>
      </c>
      <c r="L15" s="25">
        <f t="shared" si="2"/>
        <v>65.464920000000006</v>
      </c>
      <c r="M15" s="25">
        <f t="shared" si="2"/>
        <v>799.99999790132313</v>
      </c>
      <c r="N15" s="25">
        <f t="shared" si="2"/>
        <v>0</v>
      </c>
      <c r="O15" s="25">
        <f>SUM(L15:N15)</f>
        <v>865.46491790132313</v>
      </c>
      <c r="P15" s="57"/>
    </row>
    <row r="16" spans="1:16" s="17" customFormat="1" x14ac:dyDescent="0.2">
      <c r="A16" s="32"/>
      <c r="B16" s="27">
        <v>7733</v>
      </c>
      <c r="C16" s="83" t="s">
        <v>92</v>
      </c>
      <c r="D16" s="75" t="s">
        <v>170</v>
      </c>
      <c r="E16" s="75">
        <v>901432580</v>
      </c>
      <c r="F16" s="24" t="s">
        <v>12</v>
      </c>
      <c r="G16" s="19">
        <v>42690</v>
      </c>
      <c r="H16" s="25">
        <v>24.665760000000002</v>
      </c>
      <c r="I16" s="62">
        <v>1400.00000246902</v>
      </c>
      <c r="J16" s="62">
        <v>0</v>
      </c>
      <c r="K16" s="25">
        <f>SUM(H16:J16)</f>
        <v>1424.6657624690201</v>
      </c>
      <c r="L16" s="25">
        <f t="shared" si="2"/>
        <v>24.665760000000002</v>
      </c>
      <c r="M16" s="25">
        <f t="shared" si="2"/>
        <v>1400.00000246902</v>
      </c>
      <c r="N16" s="25">
        <f t="shared" si="2"/>
        <v>0</v>
      </c>
      <c r="O16" s="25">
        <f>SUM(L16:N16)</f>
        <v>1424.6657624690201</v>
      </c>
      <c r="P16" s="57"/>
    </row>
    <row r="17" spans="1:16" s="17" customFormat="1" x14ac:dyDescent="0.2">
      <c r="A17" s="32"/>
      <c r="B17" s="27"/>
      <c r="C17" s="83"/>
      <c r="D17" s="75"/>
      <c r="E17" s="75"/>
      <c r="F17" s="24"/>
      <c r="G17" s="19"/>
      <c r="H17" s="57"/>
      <c r="I17" s="62"/>
      <c r="J17" s="62"/>
      <c r="K17" s="57"/>
      <c r="L17" s="57"/>
      <c r="M17" s="57"/>
      <c r="N17" s="57"/>
      <c r="O17" s="57"/>
      <c r="P17" s="57"/>
    </row>
    <row r="18" spans="1:16" s="17" customFormat="1" ht="13.5" thickBot="1" x14ac:dyDescent="0.25">
      <c r="A18" s="32"/>
      <c r="B18" s="34"/>
      <c r="C18" s="85" t="s">
        <v>17</v>
      </c>
      <c r="D18" s="74"/>
      <c r="E18" s="74"/>
      <c r="F18" s="18"/>
      <c r="G18" s="19"/>
      <c r="H18" s="64">
        <f t="shared" ref="H18:O18" si="3">+SUBTOTAL(9,H8:H16)</f>
        <v>10891.89225999999</v>
      </c>
      <c r="I18" s="64">
        <f t="shared" si="3"/>
        <v>2917.0000003258024</v>
      </c>
      <c r="J18" s="64">
        <f t="shared" si="3"/>
        <v>0</v>
      </c>
      <c r="K18" s="64">
        <f t="shared" si="3"/>
        <v>13808.892260325792</v>
      </c>
      <c r="L18" s="64">
        <f t="shared" si="3"/>
        <v>10891.89225999999</v>
      </c>
      <c r="M18" s="64">
        <f t="shared" si="3"/>
        <v>2917.0000003258024</v>
      </c>
      <c r="N18" s="64">
        <f t="shared" si="3"/>
        <v>0</v>
      </c>
      <c r="O18" s="64">
        <f t="shared" si="3"/>
        <v>13808.892260325792</v>
      </c>
      <c r="P18" s="57"/>
    </row>
    <row r="19" spans="1:16" s="17" customFormat="1" ht="13.5" thickTop="1" x14ac:dyDescent="0.2">
      <c r="A19" s="32"/>
      <c r="B19" s="34"/>
      <c r="C19" s="85"/>
      <c r="D19" s="74"/>
      <c r="E19" s="74"/>
      <c r="F19" s="18"/>
      <c r="G19" s="19"/>
      <c r="H19" s="65"/>
      <c r="I19" s="65"/>
      <c r="J19" s="65"/>
      <c r="K19" s="65"/>
      <c r="L19" s="65"/>
      <c r="M19" s="65"/>
      <c r="N19" s="65"/>
      <c r="O19" s="65"/>
      <c r="P19" s="57"/>
    </row>
    <row r="20" spans="1:16" s="17" customFormat="1" ht="18.75" x14ac:dyDescent="0.2">
      <c r="A20" s="32"/>
      <c r="B20" s="23" t="s">
        <v>18</v>
      </c>
      <c r="C20" s="85"/>
      <c r="D20" s="74"/>
      <c r="E20" s="74"/>
      <c r="F20" s="18"/>
      <c r="G20" s="19"/>
      <c r="H20" s="65"/>
      <c r="I20" s="65"/>
      <c r="J20" s="65"/>
      <c r="K20" s="65"/>
      <c r="L20" s="65"/>
      <c r="M20" s="65"/>
      <c r="N20" s="65"/>
      <c r="O20" s="65"/>
      <c r="P20" s="57"/>
    </row>
    <row r="21" spans="1:16" x14ac:dyDescent="0.2">
      <c r="A21" s="22"/>
      <c r="B21" s="30">
        <v>6107</v>
      </c>
      <c r="C21" s="80" t="s">
        <v>19</v>
      </c>
      <c r="D21" s="91" t="s">
        <v>123</v>
      </c>
      <c r="E21" s="91">
        <v>900290530</v>
      </c>
      <c r="F21" s="24" t="s">
        <v>12</v>
      </c>
      <c r="G21" s="19">
        <v>42156</v>
      </c>
      <c r="H21" s="25">
        <v>5046.6563700000097</v>
      </c>
      <c r="I21" s="25">
        <v>180.99999839832671</v>
      </c>
      <c r="J21" s="25">
        <v>0</v>
      </c>
      <c r="K21" s="25">
        <f>SUM(H21:J21)</f>
        <v>5227.6563683983368</v>
      </c>
      <c r="L21" s="25">
        <f t="shared" ref="L21:N25" si="4">H21</f>
        <v>5046.6563700000097</v>
      </c>
      <c r="M21" s="25">
        <f t="shared" si="4"/>
        <v>180.99999839832671</v>
      </c>
      <c r="N21" s="25">
        <f t="shared" si="4"/>
        <v>0</v>
      </c>
      <c r="O21" s="25">
        <f>SUM(L21:N21)</f>
        <v>5227.6563683983368</v>
      </c>
      <c r="P21" s="25"/>
    </row>
    <row r="22" spans="1:16" x14ac:dyDescent="0.2">
      <c r="A22" s="22"/>
      <c r="B22" s="30">
        <v>6824</v>
      </c>
      <c r="C22" s="80" t="s">
        <v>177</v>
      </c>
      <c r="D22" s="91" t="s">
        <v>125</v>
      </c>
      <c r="E22" s="91">
        <v>900522611</v>
      </c>
      <c r="F22" s="24" t="s">
        <v>12</v>
      </c>
      <c r="G22" s="116">
        <v>43070</v>
      </c>
      <c r="H22" s="25">
        <v>7824.1375896999998</v>
      </c>
      <c r="I22" s="25">
        <v>555.83545874240701</v>
      </c>
      <c r="J22" s="25">
        <v>554.99999872302408</v>
      </c>
      <c r="K22" s="25">
        <f>SUM(H22:J22)</f>
        <v>8934.9730471654311</v>
      </c>
      <c r="L22" s="25">
        <f t="shared" si="4"/>
        <v>7824.1375896999998</v>
      </c>
      <c r="M22" s="25">
        <f t="shared" si="4"/>
        <v>555.83545874240701</v>
      </c>
      <c r="N22" s="25">
        <f t="shared" si="4"/>
        <v>554.99999872302408</v>
      </c>
      <c r="O22" s="25">
        <f>SUM(L22:N22)</f>
        <v>8934.9730471654311</v>
      </c>
      <c r="P22" s="25">
        <v>592000</v>
      </c>
    </row>
    <row r="23" spans="1:16" x14ac:dyDescent="0.2">
      <c r="A23" s="22"/>
      <c r="B23" s="30">
        <v>6670</v>
      </c>
      <c r="C23" s="80" t="s">
        <v>178</v>
      </c>
      <c r="D23" s="91" t="s">
        <v>126</v>
      </c>
      <c r="E23" s="91">
        <v>800440341</v>
      </c>
      <c r="F23" s="24" t="s">
        <v>12</v>
      </c>
      <c r="G23" s="19">
        <v>42767</v>
      </c>
      <c r="H23" s="25">
        <v>663.43393259999993</v>
      </c>
      <c r="I23" s="25">
        <v>551.78537541531989</v>
      </c>
      <c r="J23" s="25">
        <v>123.29954863302578</v>
      </c>
      <c r="K23" s="25">
        <f>SUM(H23:J23)</f>
        <v>1338.5188566483455</v>
      </c>
      <c r="L23" s="25">
        <f t="shared" si="4"/>
        <v>663.43393259999993</v>
      </c>
      <c r="M23" s="25">
        <f t="shared" si="4"/>
        <v>551.78537541531989</v>
      </c>
      <c r="N23" s="25">
        <f t="shared" si="4"/>
        <v>123.29954863302578</v>
      </c>
      <c r="O23" s="25">
        <f>SUM(L23:N23)</f>
        <v>1338.5188566483455</v>
      </c>
      <c r="P23" s="25"/>
    </row>
    <row r="24" spans="1:16" x14ac:dyDescent="0.2">
      <c r="A24" s="22"/>
      <c r="B24" s="30">
        <v>6263</v>
      </c>
      <c r="C24" s="80" t="s">
        <v>184</v>
      </c>
      <c r="D24" s="91" t="s">
        <v>127</v>
      </c>
      <c r="E24" s="91">
        <v>900312889</v>
      </c>
      <c r="F24" s="24" t="s">
        <v>12</v>
      </c>
      <c r="G24" s="19">
        <v>42705</v>
      </c>
      <c r="H24" s="25">
        <v>7222.2246063000093</v>
      </c>
      <c r="I24" s="25">
        <v>2440.3200423636508</v>
      </c>
      <c r="J24" s="25">
        <v>0</v>
      </c>
      <c r="K24" s="25">
        <f>SUM(H24:J24)</f>
        <v>9662.5446486636611</v>
      </c>
      <c r="L24" s="25">
        <f t="shared" si="4"/>
        <v>7222.2246063000093</v>
      </c>
      <c r="M24" s="25">
        <f t="shared" si="4"/>
        <v>2440.3200423636508</v>
      </c>
      <c r="N24" s="25">
        <f t="shared" si="4"/>
        <v>0</v>
      </c>
      <c r="O24" s="25">
        <f>SUM(L24:N24)</f>
        <v>9662.5446486636611</v>
      </c>
      <c r="P24" s="25"/>
    </row>
    <row r="25" spans="1:16" x14ac:dyDescent="0.2">
      <c r="A25" s="22"/>
      <c r="B25" s="30">
        <v>7113</v>
      </c>
      <c r="C25" s="80" t="s">
        <v>185</v>
      </c>
      <c r="D25" s="91" t="s">
        <v>128</v>
      </c>
      <c r="E25" s="91">
        <v>901241164</v>
      </c>
      <c r="F25" s="24" t="s">
        <v>12</v>
      </c>
      <c r="G25" s="19">
        <v>43070</v>
      </c>
      <c r="H25" s="25">
        <v>352.40519999999975</v>
      </c>
      <c r="I25" s="25">
        <v>3500.0000150604542</v>
      </c>
      <c r="J25" s="25">
        <v>1999.9999918848155</v>
      </c>
      <c r="K25" s="25">
        <f>SUM(H25:J25)</f>
        <v>5852.4052069452691</v>
      </c>
      <c r="L25" s="25">
        <f t="shared" si="4"/>
        <v>352.40519999999975</v>
      </c>
      <c r="M25" s="25">
        <f t="shared" si="4"/>
        <v>3500.0000150604542</v>
      </c>
      <c r="N25" s="25">
        <f t="shared" si="4"/>
        <v>1999.9999918848155</v>
      </c>
      <c r="O25" s="25">
        <f>SUM(L25:N25)</f>
        <v>5852.4052069452691</v>
      </c>
      <c r="P25" s="25">
        <v>600000</v>
      </c>
    </row>
    <row r="26" spans="1:16" s="17" customFormat="1" ht="13.5" thickBot="1" x14ac:dyDescent="0.25">
      <c r="A26" s="32"/>
      <c r="B26" s="31"/>
      <c r="C26" s="84" t="s">
        <v>20</v>
      </c>
      <c r="D26" s="74"/>
      <c r="E26" s="74"/>
      <c r="F26" s="18"/>
      <c r="G26" s="19"/>
      <c r="H26" s="66">
        <f>+SUBTOTAL(9,H21:H25)</f>
        <v>21108.857698600019</v>
      </c>
      <c r="I26" s="66">
        <f t="shared" ref="I26:O26" si="5">+SUBTOTAL(9,I21:I25)</f>
        <v>7228.9408899801583</v>
      </c>
      <c r="J26" s="66">
        <f t="shared" si="5"/>
        <v>2678.2995392408652</v>
      </c>
      <c r="K26" s="66">
        <f t="shared" si="5"/>
        <v>31016.098127821042</v>
      </c>
      <c r="L26" s="66">
        <f t="shared" si="5"/>
        <v>21108.857698600019</v>
      </c>
      <c r="M26" s="66">
        <f t="shared" si="5"/>
        <v>7228.9408899801583</v>
      </c>
      <c r="N26" s="66">
        <f t="shared" si="5"/>
        <v>2678.2995392408652</v>
      </c>
      <c r="O26" s="66">
        <f t="shared" si="5"/>
        <v>31016.098127821042</v>
      </c>
      <c r="P26" s="57"/>
    </row>
    <row r="27" spans="1:16" s="17" customFormat="1" ht="13.5" thickTop="1" x14ac:dyDescent="0.2">
      <c r="A27" s="32"/>
      <c r="B27" s="34"/>
      <c r="C27" s="85"/>
      <c r="D27" s="74"/>
      <c r="E27" s="74"/>
      <c r="F27" s="18"/>
      <c r="G27" s="19"/>
      <c r="H27" s="65"/>
      <c r="I27" s="65"/>
      <c r="J27" s="65"/>
      <c r="K27" s="65"/>
      <c r="L27" s="65"/>
      <c r="M27" s="65"/>
      <c r="N27" s="65"/>
      <c r="O27" s="65"/>
      <c r="P27" s="57"/>
    </row>
    <row r="28" spans="1:16" ht="18.75" x14ac:dyDescent="0.2">
      <c r="A28" s="22"/>
      <c r="B28" s="23" t="s">
        <v>21</v>
      </c>
      <c r="C28" s="80"/>
      <c r="D28" s="75"/>
      <c r="E28" s="75"/>
      <c r="F28" s="24"/>
      <c r="G28" s="19"/>
      <c r="H28" s="67"/>
      <c r="I28" s="65"/>
      <c r="J28" s="65"/>
      <c r="K28" s="65"/>
      <c r="L28" s="65"/>
      <c r="M28" s="65"/>
      <c r="N28" s="65"/>
      <c r="O28" s="65"/>
      <c r="P28" s="25"/>
    </row>
    <row r="29" spans="1:16" ht="12.75" customHeight="1" x14ac:dyDescent="0.2">
      <c r="A29" s="22"/>
      <c r="B29" s="101" t="s">
        <v>147</v>
      </c>
      <c r="C29" s="80" t="s">
        <v>187</v>
      </c>
      <c r="D29" s="75" t="s">
        <v>145</v>
      </c>
      <c r="E29" s="75">
        <v>901110214</v>
      </c>
      <c r="F29" s="24" t="s">
        <v>12</v>
      </c>
      <c r="G29" s="19">
        <v>42795</v>
      </c>
      <c r="H29" s="68">
        <v>387.89334000000014</v>
      </c>
      <c r="I29" s="68">
        <v>174.45600104730127</v>
      </c>
      <c r="J29" s="68">
        <v>227.42300072664315</v>
      </c>
      <c r="K29" s="69">
        <f>SUM(H29:J29)</f>
        <v>789.77234177394462</v>
      </c>
      <c r="L29" s="69">
        <f t="shared" ref="L29:N30" si="6">H29</f>
        <v>387.89334000000014</v>
      </c>
      <c r="M29" s="69">
        <f t="shared" si="6"/>
        <v>174.45600104730127</v>
      </c>
      <c r="N29" s="69">
        <f t="shared" si="6"/>
        <v>227.42300072664315</v>
      </c>
      <c r="O29" s="69">
        <f>SUM(L29:N29)</f>
        <v>789.77234177394462</v>
      </c>
      <c r="P29" s="25"/>
    </row>
    <row r="30" spans="1:16" ht="12.75" customHeight="1" x14ac:dyDescent="0.2">
      <c r="A30" s="22"/>
      <c r="B30" s="39" t="s">
        <v>147</v>
      </c>
      <c r="C30" s="80" t="s">
        <v>188</v>
      </c>
      <c r="D30" s="75" t="s">
        <v>146</v>
      </c>
      <c r="E30" s="75">
        <v>901110215</v>
      </c>
      <c r="F30" s="24" t="s">
        <v>12</v>
      </c>
      <c r="G30" s="19">
        <v>42795</v>
      </c>
      <c r="H30" s="110">
        <v>399.7588800000002</v>
      </c>
      <c r="I30" s="110">
        <v>174.45599940159212</v>
      </c>
      <c r="J30" s="110">
        <v>227.42299938298709</v>
      </c>
      <c r="K30" s="70">
        <f>SUM(H30:J30)</f>
        <v>801.63787878457936</v>
      </c>
      <c r="L30" s="70">
        <f t="shared" si="6"/>
        <v>399.7588800000002</v>
      </c>
      <c r="M30" s="70">
        <f t="shared" si="6"/>
        <v>174.45599940159212</v>
      </c>
      <c r="N30" s="70">
        <f t="shared" si="6"/>
        <v>227.42299938298709</v>
      </c>
      <c r="O30" s="70">
        <f>SUM(L30:N30)</f>
        <v>801.63787878457936</v>
      </c>
      <c r="P30" s="25"/>
    </row>
    <row r="31" spans="1:16" s="17" customFormat="1" ht="12.75" customHeight="1" x14ac:dyDescent="0.2">
      <c r="A31" s="32"/>
      <c r="B31" s="102" t="s">
        <v>147</v>
      </c>
      <c r="C31" s="84" t="s">
        <v>189</v>
      </c>
      <c r="D31" s="74"/>
      <c r="E31" s="74"/>
      <c r="F31" s="18"/>
      <c r="G31" s="19"/>
      <c r="H31" s="67">
        <f>+SUBTOTAL(9,H29:H30)</f>
        <v>787.6522200000004</v>
      </c>
      <c r="I31" s="67">
        <f t="shared" ref="I31:O31" si="7">+SUBTOTAL(9,I29:I30)</f>
        <v>348.91200044889342</v>
      </c>
      <c r="J31" s="67">
        <f t="shared" si="7"/>
        <v>454.84600010963027</v>
      </c>
      <c r="K31" s="67">
        <f t="shared" si="7"/>
        <v>1591.4102205585241</v>
      </c>
      <c r="L31" s="67">
        <f t="shared" si="7"/>
        <v>787.6522200000004</v>
      </c>
      <c r="M31" s="67">
        <f t="shared" si="7"/>
        <v>348.91200044889342</v>
      </c>
      <c r="N31" s="67">
        <f t="shared" si="7"/>
        <v>454.84600010963027</v>
      </c>
      <c r="O31" s="67">
        <f t="shared" si="7"/>
        <v>1591.4102205585241</v>
      </c>
      <c r="P31" s="57"/>
    </row>
    <row r="32" spans="1:16" s="17" customFormat="1" ht="12.75" customHeight="1" x14ac:dyDescent="0.2">
      <c r="A32" s="32"/>
      <c r="B32" s="42"/>
      <c r="C32" s="84"/>
      <c r="D32" s="74"/>
      <c r="E32" s="74"/>
      <c r="F32" s="18"/>
      <c r="G32" s="19"/>
      <c r="H32" s="67"/>
      <c r="I32" s="67"/>
      <c r="J32" s="67"/>
      <c r="K32" s="67"/>
      <c r="L32" s="67"/>
      <c r="M32" s="67"/>
      <c r="N32" s="67"/>
      <c r="O32" s="67"/>
      <c r="P32" s="57"/>
    </row>
    <row r="33" spans="1:16" ht="12.75" customHeight="1" x14ac:dyDescent="0.2">
      <c r="A33" s="22"/>
      <c r="B33" s="42">
        <v>7518</v>
      </c>
      <c r="C33" s="80" t="s">
        <v>190</v>
      </c>
      <c r="D33" s="75" t="s">
        <v>148</v>
      </c>
      <c r="E33" s="75">
        <v>901007168</v>
      </c>
      <c r="F33" s="24" t="s">
        <v>12</v>
      </c>
      <c r="G33" s="19">
        <v>43070</v>
      </c>
      <c r="H33" s="68">
        <v>1330.626248</v>
      </c>
      <c r="I33" s="68">
        <v>1379.999996865851</v>
      </c>
      <c r="J33" s="68">
        <v>1619.9999906721384</v>
      </c>
      <c r="K33" s="69">
        <f>SUM(H33:J33)</f>
        <v>4330.6262355379895</v>
      </c>
      <c r="L33" s="69">
        <f>H33</f>
        <v>1330.626248</v>
      </c>
      <c r="M33" s="69">
        <f>I33</f>
        <v>1379.999996865851</v>
      </c>
      <c r="N33" s="69">
        <f>J33</f>
        <v>1619.9999906721384</v>
      </c>
      <c r="O33" s="69">
        <f>SUM(L33:N33)</f>
        <v>4330.6262355379895</v>
      </c>
      <c r="P33" s="25">
        <v>2325409.6</v>
      </c>
    </row>
    <row r="34" spans="1:16" ht="12.75" customHeight="1" x14ac:dyDescent="0.2">
      <c r="A34" s="22"/>
      <c r="B34" s="39"/>
      <c r="C34" s="80"/>
      <c r="D34" s="75"/>
      <c r="E34" s="75"/>
      <c r="F34" s="24"/>
      <c r="G34" s="19"/>
      <c r="H34" s="68"/>
      <c r="I34" s="68"/>
      <c r="J34" s="68"/>
      <c r="K34" s="68"/>
      <c r="L34" s="68"/>
      <c r="M34" s="68"/>
      <c r="N34" s="68"/>
      <c r="O34" s="68"/>
      <c r="P34" s="25"/>
    </row>
    <row r="35" spans="1:16" ht="12.75" customHeight="1" x14ac:dyDescent="0.2">
      <c r="A35" s="22"/>
      <c r="B35" s="39"/>
      <c r="C35" s="84"/>
      <c r="D35" s="75"/>
      <c r="E35" s="75"/>
      <c r="F35" s="24"/>
      <c r="G35" s="19"/>
      <c r="H35" s="68"/>
      <c r="I35" s="69"/>
      <c r="J35" s="69"/>
      <c r="K35" s="69"/>
      <c r="L35" s="69"/>
      <c r="M35" s="69"/>
      <c r="N35" s="69"/>
      <c r="O35" s="69"/>
      <c r="P35" s="25"/>
    </row>
    <row r="36" spans="1:16" ht="13.9" customHeight="1" x14ac:dyDescent="0.2">
      <c r="A36" s="22"/>
      <c r="B36" s="30">
        <v>4956</v>
      </c>
      <c r="C36" s="83" t="s">
        <v>195</v>
      </c>
      <c r="D36" s="109" t="s">
        <v>136</v>
      </c>
      <c r="E36" s="105" t="s">
        <v>191</v>
      </c>
      <c r="F36" s="24" t="s">
        <v>12</v>
      </c>
      <c r="G36" s="19">
        <v>42156</v>
      </c>
      <c r="H36" s="112">
        <v>0</v>
      </c>
      <c r="I36" s="25">
        <v>890.00000206845175</v>
      </c>
      <c r="J36" s="62">
        <v>1999.9999543522422</v>
      </c>
      <c r="K36" s="25">
        <f>SUM(H36:J36)</f>
        <v>2889.9999564206937</v>
      </c>
      <c r="L36" s="25">
        <f t="shared" ref="L36:N39" si="8">H36</f>
        <v>0</v>
      </c>
      <c r="M36" s="25">
        <f t="shared" si="8"/>
        <v>890.00000206845175</v>
      </c>
      <c r="N36" s="25">
        <f t="shared" si="8"/>
        <v>1999.9999543522422</v>
      </c>
      <c r="O36" s="25">
        <f>SUM(L36:N36)</f>
        <v>2889.9999564206937</v>
      </c>
      <c r="P36" s="25"/>
    </row>
    <row r="37" spans="1:16" ht="13.9" customHeight="1" x14ac:dyDescent="0.2">
      <c r="A37" s="22"/>
      <c r="B37" s="30">
        <v>4956</v>
      </c>
      <c r="C37" s="83" t="s">
        <v>196</v>
      </c>
      <c r="D37" s="109" t="s">
        <v>137</v>
      </c>
      <c r="E37" s="105" t="s">
        <v>192</v>
      </c>
      <c r="F37" s="24" t="s">
        <v>12</v>
      </c>
      <c r="G37" s="19">
        <v>42156</v>
      </c>
      <c r="H37" s="112">
        <v>0</v>
      </c>
      <c r="I37" s="25">
        <v>49.999999436713907</v>
      </c>
      <c r="J37" s="62">
        <v>0</v>
      </c>
      <c r="K37" s="25">
        <f>SUM(H37:J37)</f>
        <v>49.999999436713907</v>
      </c>
      <c r="L37" s="25">
        <f t="shared" si="8"/>
        <v>0</v>
      </c>
      <c r="M37" s="25">
        <f t="shared" si="8"/>
        <v>49.999999436713907</v>
      </c>
      <c r="N37" s="25">
        <f t="shared" si="8"/>
        <v>0</v>
      </c>
      <c r="O37" s="25">
        <f>SUM(L37:N37)</f>
        <v>49.999999436713907</v>
      </c>
      <c r="P37" s="25"/>
    </row>
    <row r="38" spans="1:16" ht="13.9" customHeight="1" x14ac:dyDescent="0.2">
      <c r="A38" s="22"/>
      <c r="B38" s="30">
        <v>4956</v>
      </c>
      <c r="C38" s="83" t="s">
        <v>197</v>
      </c>
      <c r="D38" s="109" t="s">
        <v>138</v>
      </c>
      <c r="E38" s="105" t="s">
        <v>193</v>
      </c>
      <c r="F38" s="24" t="s">
        <v>12</v>
      </c>
      <c r="G38" s="19">
        <v>42156</v>
      </c>
      <c r="H38" s="112">
        <v>0</v>
      </c>
      <c r="I38" s="25">
        <v>10.000000061167299</v>
      </c>
      <c r="J38" s="62">
        <v>0</v>
      </c>
      <c r="K38" s="25">
        <f>SUM(H38:J38)</f>
        <v>10.000000061167299</v>
      </c>
      <c r="L38" s="25">
        <f t="shared" si="8"/>
        <v>0</v>
      </c>
      <c r="M38" s="25">
        <f t="shared" si="8"/>
        <v>10.000000061167299</v>
      </c>
      <c r="N38" s="25">
        <f t="shared" si="8"/>
        <v>0</v>
      </c>
      <c r="O38" s="25">
        <f>SUM(L38:N38)</f>
        <v>10.000000061167299</v>
      </c>
      <c r="P38" s="25"/>
    </row>
    <row r="39" spans="1:16" ht="13.9" customHeight="1" x14ac:dyDescent="0.2">
      <c r="A39" s="22"/>
      <c r="B39" s="30">
        <v>4956</v>
      </c>
      <c r="C39" s="83" t="s">
        <v>198</v>
      </c>
      <c r="D39" s="109" t="s">
        <v>139</v>
      </c>
      <c r="E39" s="105" t="s">
        <v>194</v>
      </c>
      <c r="F39" s="24" t="s">
        <v>12</v>
      </c>
      <c r="G39" s="19">
        <v>42339</v>
      </c>
      <c r="H39" s="113">
        <v>0</v>
      </c>
      <c r="I39" s="47">
        <v>150.00000077397192</v>
      </c>
      <c r="J39" s="114">
        <v>0</v>
      </c>
      <c r="K39" s="47">
        <f>SUM(H39:J39)</f>
        <v>150.00000077397192</v>
      </c>
      <c r="L39" s="47">
        <f t="shared" si="8"/>
        <v>0</v>
      </c>
      <c r="M39" s="47">
        <f t="shared" si="8"/>
        <v>150.00000077397192</v>
      </c>
      <c r="N39" s="47">
        <f t="shared" si="8"/>
        <v>0</v>
      </c>
      <c r="O39" s="47">
        <f>SUM(L39:N39)</f>
        <v>150.00000077397192</v>
      </c>
      <c r="P39" s="25"/>
    </row>
    <row r="40" spans="1:16" ht="13.9" customHeight="1" x14ac:dyDescent="0.2">
      <c r="A40" s="22"/>
      <c r="B40" s="31">
        <v>4956</v>
      </c>
      <c r="C40" s="86" t="s">
        <v>140</v>
      </c>
      <c r="D40" s="105"/>
      <c r="E40" s="105"/>
      <c r="F40" s="24"/>
      <c r="G40" s="19"/>
      <c r="H40" s="25">
        <f>SUBTOTAL(9,H36:H39)</f>
        <v>0</v>
      </c>
      <c r="I40" s="25">
        <f t="shared" ref="I40:O40" si="9">SUBTOTAL(9,I36:I39)</f>
        <v>1100.0000023403049</v>
      </c>
      <c r="J40" s="25">
        <f t="shared" si="9"/>
        <v>1999.9999543522422</v>
      </c>
      <c r="K40" s="25">
        <f t="shared" si="9"/>
        <v>3099.9999566925467</v>
      </c>
      <c r="L40" s="25">
        <f t="shared" si="9"/>
        <v>0</v>
      </c>
      <c r="M40" s="25">
        <f t="shared" si="9"/>
        <v>1100.0000023403049</v>
      </c>
      <c r="N40" s="25">
        <f t="shared" si="9"/>
        <v>1999.9999543522422</v>
      </c>
      <c r="O40" s="25">
        <f t="shared" si="9"/>
        <v>3099.9999566925467</v>
      </c>
      <c r="P40" s="25"/>
    </row>
    <row r="41" spans="1:16" x14ac:dyDescent="0.2">
      <c r="A41" s="22"/>
      <c r="B41" s="30"/>
      <c r="C41" s="80"/>
      <c r="D41" s="75"/>
      <c r="E41" s="75"/>
      <c r="F41" s="24"/>
      <c r="G41" s="19"/>
      <c r="H41" s="25"/>
      <c r="I41" s="25"/>
      <c r="J41" s="25"/>
      <c r="K41" s="25"/>
      <c r="L41" s="25"/>
      <c r="M41" s="25"/>
      <c r="N41" s="25"/>
      <c r="O41" s="25"/>
      <c r="P41" s="25"/>
    </row>
    <row r="42" spans="1:16" x14ac:dyDescent="0.2">
      <c r="A42" s="22"/>
      <c r="B42" s="30">
        <v>6154</v>
      </c>
      <c r="C42" s="80" t="s">
        <v>23</v>
      </c>
      <c r="D42" s="103" t="s">
        <v>149</v>
      </c>
      <c r="E42" s="104">
        <v>800062630</v>
      </c>
      <c r="F42" s="24" t="s">
        <v>12</v>
      </c>
      <c r="G42" s="59">
        <v>42644</v>
      </c>
      <c r="H42" s="25">
        <v>415.35333999999966</v>
      </c>
      <c r="I42" s="62">
        <v>650.00000203108107</v>
      </c>
      <c r="J42" s="25">
        <v>0</v>
      </c>
      <c r="K42" s="25">
        <f t="shared" ref="K42:K91" si="10">SUM(H42:J42)</f>
        <v>1065.3533420310807</v>
      </c>
      <c r="L42" s="25">
        <f t="shared" ref="L42:N43" si="11">H42</f>
        <v>415.35333999999966</v>
      </c>
      <c r="M42" s="25">
        <f t="shared" si="11"/>
        <v>650.00000203108107</v>
      </c>
      <c r="N42" s="25">
        <f t="shared" si="11"/>
        <v>0</v>
      </c>
      <c r="O42" s="25">
        <f>SUM(L42:N42)</f>
        <v>1065.3533420310807</v>
      </c>
      <c r="P42" s="25"/>
    </row>
    <row r="43" spans="1:16" x14ac:dyDescent="0.2">
      <c r="A43" s="22"/>
      <c r="B43" s="30">
        <v>6154</v>
      </c>
      <c r="C43" s="80" t="s">
        <v>24</v>
      </c>
      <c r="D43" s="88" t="s">
        <v>150</v>
      </c>
      <c r="E43" s="88">
        <v>800062682</v>
      </c>
      <c r="F43" s="24" t="s">
        <v>12</v>
      </c>
      <c r="G43" s="59">
        <v>42156</v>
      </c>
      <c r="H43" s="47">
        <v>568.12752</v>
      </c>
      <c r="I43" s="114">
        <v>50.000000210888174</v>
      </c>
      <c r="J43" s="47">
        <v>0</v>
      </c>
      <c r="K43" s="47">
        <f t="shared" si="10"/>
        <v>618.12752021088818</v>
      </c>
      <c r="L43" s="47">
        <f t="shared" si="11"/>
        <v>568.12752</v>
      </c>
      <c r="M43" s="47">
        <f t="shared" si="11"/>
        <v>50.000000210888174</v>
      </c>
      <c r="N43" s="47">
        <f t="shared" si="11"/>
        <v>0</v>
      </c>
      <c r="O43" s="47">
        <f>SUM(L43:N43)</f>
        <v>618.12752021088818</v>
      </c>
      <c r="P43" s="25"/>
    </row>
    <row r="44" spans="1:16" s="17" customFormat="1" x14ac:dyDescent="0.2">
      <c r="A44" s="32"/>
      <c r="B44" s="31">
        <v>6154</v>
      </c>
      <c r="C44" s="78" t="s">
        <v>25</v>
      </c>
      <c r="D44" s="74"/>
      <c r="E44" s="74"/>
      <c r="F44" s="18"/>
      <c r="G44" s="19"/>
      <c r="H44" s="57">
        <f t="shared" ref="H44:O44" si="12">+SUBTOTAL(9,H42:H43)</f>
        <v>983.48085999999967</v>
      </c>
      <c r="I44" s="57">
        <f t="shared" si="12"/>
        <v>700.00000224196924</v>
      </c>
      <c r="J44" s="57">
        <f t="shared" si="12"/>
        <v>0</v>
      </c>
      <c r="K44" s="57">
        <f t="shared" si="12"/>
        <v>1683.4808622419689</v>
      </c>
      <c r="L44" s="57">
        <f t="shared" si="12"/>
        <v>983.48085999999967</v>
      </c>
      <c r="M44" s="57">
        <f t="shared" si="12"/>
        <v>700.00000224196924</v>
      </c>
      <c r="N44" s="57">
        <f t="shared" si="12"/>
        <v>0</v>
      </c>
      <c r="O44" s="57">
        <f t="shared" si="12"/>
        <v>1683.4808622419689</v>
      </c>
      <c r="P44" s="57"/>
    </row>
    <row r="45" spans="1:16" x14ac:dyDescent="0.2">
      <c r="A45" s="22"/>
      <c r="B45" s="30"/>
      <c r="C45" s="79"/>
      <c r="D45" s="75"/>
      <c r="E45" s="75"/>
      <c r="F45" s="24"/>
      <c r="G45" s="19"/>
      <c r="H45" s="25"/>
      <c r="I45" s="25"/>
      <c r="J45" s="25"/>
      <c r="K45" s="25"/>
      <c r="L45" s="25"/>
      <c r="M45" s="25"/>
      <c r="N45" s="25"/>
      <c r="O45" s="25"/>
      <c r="P45" s="25"/>
    </row>
    <row r="46" spans="1:16" x14ac:dyDescent="0.2">
      <c r="A46" s="22"/>
      <c r="B46" s="30">
        <v>6415</v>
      </c>
      <c r="C46" s="79" t="s">
        <v>26</v>
      </c>
      <c r="D46" s="88" t="s">
        <v>130</v>
      </c>
      <c r="E46" s="88">
        <v>900512642</v>
      </c>
      <c r="F46" s="24" t="s">
        <v>12</v>
      </c>
      <c r="G46" s="19">
        <v>42156</v>
      </c>
      <c r="H46" s="25">
        <v>0</v>
      </c>
      <c r="I46" s="62">
        <v>18.36900006577844</v>
      </c>
      <c r="J46" s="62">
        <v>0</v>
      </c>
      <c r="K46" s="25">
        <f t="shared" si="10"/>
        <v>18.36900006577844</v>
      </c>
      <c r="L46" s="25">
        <f t="shared" ref="L46:N51" si="13">H46</f>
        <v>0</v>
      </c>
      <c r="M46" s="25">
        <f t="shared" si="13"/>
        <v>18.36900006577844</v>
      </c>
      <c r="N46" s="25">
        <f t="shared" si="13"/>
        <v>0</v>
      </c>
      <c r="O46" s="25">
        <f t="shared" ref="O46:O51" si="14">SUM(L46:N46)</f>
        <v>18.36900006577844</v>
      </c>
      <c r="P46" s="25"/>
    </row>
    <row r="47" spans="1:16" x14ac:dyDescent="0.2">
      <c r="A47" s="22"/>
      <c r="B47" s="30">
        <v>6415</v>
      </c>
      <c r="C47" s="79" t="s">
        <v>27</v>
      </c>
      <c r="D47" s="88" t="s">
        <v>133</v>
      </c>
      <c r="E47" s="88">
        <v>900512643</v>
      </c>
      <c r="F47" s="24" t="s">
        <v>12</v>
      </c>
      <c r="G47" s="19">
        <v>42248</v>
      </c>
      <c r="H47" s="25">
        <v>0</v>
      </c>
      <c r="I47" s="62">
        <v>155.2300002746374</v>
      </c>
      <c r="J47" s="62">
        <v>0</v>
      </c>
      <c r="K47" s="25">
        <f t="shared" si="10"/>
        <v>155.2300002746374</v>
      </c>
      <c r="L47" s="25">
        <f t="shared" si="13"/>
        <v>0</v>
      </c>
      <c r="M47" s="25">
        <f t="shared" si="13"/>
        <v>155.2300002746374</v>
      </c>
      <c r="N47" s="25">
        <f t="shared" si="13"/>
        <v>0</v>
      </c>
      <c r="O47" s="25">
        <f t="shared" si="14"/>
        <v>155.2300002746374</v>
      </c>
      <c r="P47" s="25">
        <v>0</v>
      </c>
    </row>
    <row r="48" spans="1:16" x14ac:dyDescent="0.2">
      <c r="A48" s="22"/>
      <c r="B48" s="30">
        <v>6415</v>
      </c>
      <c r="C48" s="79" t="s">
        <v>28</v>
      </c>
      <c r="D48" s="88" t="s">
        <v>131</v>
      </c>
      <c r="E48" s="88">
        <v>900566042</v>
      </c>
      <c r="F48" s="24" t="s">
        <v>12</v>
      </c>
      <c r="G48" s="19">
        <v>42156</v>
      </c>
      <c r="H48" s="25">
        <v>432.76767000000012</v>
      </c>
      <c r="I48" s="62">
        <v>13.223000060404301</v>
      </c>
      <c r="J48" s="62">
        <v>0</v>
      </c>
      <c r="K48" s="25">
        <f t="shared" si="10"/>
        <v>445.9906700604044</v>
      </c>
      <c r="L48" s="25">
        <f t="shared" si="13"/>
        <v>432.76767000000012</v>
      </c>
      <c r="M48" s="25">
        <f t="shared" si="13"/>
        <v>13.223000060404301</v>
      </c>
      <c r="N48" s="25">
        <f t="shared" si="13"/>
        <v>0</v>
      </c>
      <c r="O48" s="25">
        <f t="shared" si="14"/>
        <v>445.9906700604044</v>
      </c>
      <c r="P48" s="25">
        <v>5000</v>
      </c>
    </row>
    <row r="49" spans="1:16" x14ac:dyDescent="0.2">
      <c r="A49" s="22"/>
      <c r="B49" s="30">
        <v>6415</v>
      </c>
      <c r="C49" s="89" t="s">
        <v>29</v>
      </c>
      <c r="D49" s="88" t="s">
        <v>132</v>
      </c>
      <c r="E49" s="88">
        <v>900566043</v>
      </c>
      <c r="F49" s="24" t="s">
        <v>12</v>
      </c>
      <c r="G49" s="19">
        <v>42156</v>
      </c>
      <c r="H49" s="25">
        <v>327.48952999999983</v>
      </c>
      <c r="I49" s="62">
        <v>11.800000001668078</v>
      </c>
      <c r="J49" s="62">
        <v>0</v>
      </c>
      <c r="K49" s="25">
        <f t="shared" si="10"/>
        <v>339.28953000166791</v>
      </c>
      <c r="L49" s="25">
        <f t="shared" si="13"/>
        <v>327.48952999999983</v>
      </c>
      <c r="M49" s="25">
        <f t="shared" si="13"/>
        <v>11.800000001668078</v>
      </c>
      <c r="N49" s="25">
        <f t="shared" si="13"/>
        <v>0</v>
      </c>
      <c r="O49" s="25">
        <f t="shared" si="14"/>
        <v>339.28953000166791</v>
      </c>
      <c r="P49" s="25">
        <v>5000</v>
      </c>
    </row>
    <row r="50" spans="1:16" x14ac:dyDescent="0.2">
      <c r="A50" s="22"/>
      <c r="B50" s="30">
        <v>6415</v>
      </c>
      <c r="C50" s="89" t="s">
        <v>199</v>
      </c>
      <c r="D50" s="88" t="s">
        <v>134</v>
      </c>
      <c r="E50" s="88">
        <v>900512641</v>
      </c>
      <c r="F50" s="24" t="s">
        <v>12</v>
      </c>
      <c r="G50" s="19">
        <v>42156</v>
      </c>
      <c r="H50" s="25">
        <v>0</v>
      </c>
      <c r="I50" s="62">
        <v>19.377999558718084</v>
      </c>
      <c r="J50" s="62">
        <v>0</v>
      </c>
      <c r="K50" s="25">
        <f t="shared" si="10"/>
        <v>19.377999558718084</v>
      </c>
      <c r="L50" s="25">
        <f t="shared" si="13"/>
        <v>0</v>
      </c>
      <c r="M50" s="25">
        <f t="shared" si="13"/>
        <v>19.377999558718084</v>
      </c>
      <c r="N50" s="25">
        <f t="shared" si="13"/>
        <v>0</v>
      </c>
      <c r="O50" s="25">
        <f t="shared" si="14"/>
        <v>19.377999558718084</v>
      </c>
      <c r="P50" s="25">
        <v>0</v>
      </c>
    </row>
    <row r="51" spans="1:16" x14ac:dyDescent="0.2">
      <c r="A51" s="22"/>
      <c r="B51" s="30">
        <v>6415</v>
      </c>
      <c r="C51" s="89" t="s">
        <v>200</v>
      </c>
      <c r="D51" s="88" t="s">
        <v>135</v>
      </c>
      <c r="E51" s="88">
        <v>900603771</v>
      </c>
      <c r="F51" s="24" t="s">
        <v>12</v>
      </c>
      <c r="G51" s="19">
        <v>42248</v>
      </c>
      <c r="H51" s="47">
        <v>0</v>
      </c>
      <c r="I51" s="114">
        <v>2.0000000066094232</v>
      </c>
      <c r="J51" s="114">
        <v>0</v>
      </c>
      <c r="K51" s="47">
        <f t="shared" si="10"/>
        <v>2.0000000066094232</v>
      </c>
      <c r="L51" s="47">
        <f t="shared" si="13"/>
        <v>0</v>
      </c>
      <c r="M51" s="47">
        <f t="shared" si="13"/>
        <v>2.0000000066094232</v>
      </c>
      <c r="N51" s="47">
        <f t="shared" si="13"/>
        <v>0</v>
      </c>
      <c r="O51" s="47">
        <f t="shared" si="14"/>
        <v>2.0000000066094232</v>
      </c>
      <c r="P51" s="25"/>
    </row>
    <row r="52" spans="1:16" x14ac:dyDescent="0.2">
      <c r="A52" s="22"/>
      <c r="B52" s="31">
        <v>6415</v>
      </c>
      <c r="C52" s="78" t="s">
        <v>30</v>
      </c>
      <c r="D52" s="75"/>
      <c r="E52" s="75"/>
      <c r="F52" s="24"/>
      <c r="G52" s="19"/>
      <c r="H52" s="57">
        <f>+SUBTOTAL(9,H46:H51)</f>
        <v>760.25720000000001</v>
      </c>
      <c r="I52" s="57">
        <f t="shared" ref="I52:O52" si="15">+SUBTOTAL(9,I46:I51)</f>
        <v>219.99999996781571</v>
      </c>
      <c r="J52" s="57">
        <f t="shared" si="15"/>
        <v>0</v>
      </c>
      <c r="K52" s="57">
        <f t="shared" si="15"/>
        <v>980.25719996781572</v>
      </c>
      <c r="L52" s="57">
        <f t="shared" si="15"/>
        <v>760.25720000000001</v>
      </c>
      <c r="M52" s="57">
        <f t="shared" si="15"/>
        <v>219.99999996781571</v>
      </c>
      <c r="N52" s="57">
        <f t="shared" si="15"/>
        <v>0</v>
      </c>
      <c r="O52" s="57">
        <f t="shared" si="15"/>
        <v>980.25719996781572</v>
      </c>
      <c r="P52" s="25"/>
    </row>
    <row r="53" spans="1:16" x14ac:dyDescent="0.2">
      <c r="A53" s="22"/>
      <c r="B53" s="30"/>
      <c r="C53" s="80"/>
      <c r="D53" s="75"/>
      <c r="E53" s="75"/>
      <c r="F53" s="24"/>
      <c r="G53" s="19"/>
      <c r="H53" s="25"/>
      <c r="I53" s="25"/>
      <c r="J53" s="25"/>
      <c r="K53" s="25"/>
      <c r="L53" s="25"/>
      <c r="M53" s="25"/>
      <c r="N53" s="25"/>
      <c r="O53" s="25"/>
      <c r="P53" s="25"/>
    </row>
    <row r="54" spans="1:16" x14ac:dyDescent="0.2">
      <c r="A54" s="22"/>
      <c r="B54" s="30">
        <v>7241</v>
      </c>
      <c r="C54" s="80" t="s">
        <v>32</v>
      </c>
      <c r="D54" s="60" t="s">
        <v>156</v>
      </c>
      <c r="E54" s="60">
        <v>900713966</v>
      </c>
      <c r="F54" s="24" t="s">
        <v>12</v>
      </c>
      <c r="G54" s="19">
        <v>42522</v>
      </c>
      <c r="H54" s="25">
        <v>10355.139980000007</v>
      </c>
      <c r="I54" s="25">
        <v>1542.0000429495647</v>
      </c>
      <c r="J54" s="25">
        <v>0</v>
      </c>
      <c r="K54" s="25">
        <f t="shared" si="10"/>
        <v>11897.140022949572</v>
      </c>
      <c r="L54" s="25">
        <f t="shared" ref="L54:N59" si="16">H54</f>
        <v>10355.139980000007</v>
      </c>
      <c r="M54" s="25">
        <f t="shared" si="16"/>
        <v>1542.0000429495647</v>
      </c>
      <c r="N54" s="25">
        <f t="shared" si="16"/>
        <v>0</v>
      </c>
      <c r="O54" s="25">
        <f t="shared" ref="O54:O59" si="17">SUM(L54:N54)</f>
        <v>11897.140022949572</v>
      </c>
      <c r="P54" s="25"/>
    </row>
    <row r="55" spans="1:16" ht="13.9" customHeight="1" x14ac:dyDescent="0.2">
      <c r="A55" s="22"/>
      <c r="B55" s="30">
        <v>7248</v>
      </c>
      <c r="C55" s="71" t="s">
        <v>67</v>
      </c>
      <c r="D55" s="60" t="s">
        <v>152</v>
      </c>
      <c r="E55" s="60">
        <v>900635394</v>
      </c>
      <c r="F55" s="24" t="s">
        <v>12</v>
      </c>
      <c r="G55" s="19">
        <v>42310</v>
      </c>
      <c r="H55" s="25">
        <v>0</v>
      </c>
      <c r="I55" s="62">
        <v>10.000000103584581</v>
      </c>
      <c r="J55" s="62">
        <v>0</v>
      </c>
      <c r="K55" s="25">
        <f>SUM(H55:J55)</f>
        <v>10.000000103584581</v>
      </c>
      <c r="L55" s="25">
        <f t="shared" si="16"/>
        <v>0</v>
      </c>
      <c r="M55" s="25">
        <f t="shared" si="16"/>
        <v>10.000000103584581</v>
      </c>
      <c r="N55" s="25">
        <f t="shared" si="16"/>
        <v>0</v>
      </c>
      <c r="O55" s="25">
        <f t="shared" si="17"/>
        <v>10.000000103584581</v>
      </c>
      <c r="P55" s="25"/>
    </row>
    <row r="56" spans="1:16" x14ac:dyDescent="0.2">
      <c r="A56" s="22"/>
      <c r="B56" s="30">
        <v>7248</v>
      </c>
      <c r="C56" s="80" t="s">
        <v>31</v>
      </c>
      <c r="D56" s="61" t="s">
        <v>153</v>
      </c>
      <c r="E56" s="61">
        <v>900692364</v>
      </c>
      <c r="F56" s="24" t="s">
        <v>12</v>
      </c>
      <c r="G56" s="19">
        <v>42310</v>
      </c>
      <c r="H56" s="25">
        <v>0</v>
      </c>
      <c r="I56" s="25">
        <v>8650.9999773863583</v>
      </c>
      <c r="J56" s="62">
        <v>0</v>
      </c>
      <c r="K56" s="25">
        <f>SUM(H56:J56)</f>
        <v>8650.9999773863583</v>
      </c>
      <c r="L56" s="25">
        <f t="shared" si="16"/>
        <v>0</v>
      </c>
      <c r="M56" s="25">
        <f t="shared" si="16"/>
        <v>8650.9999773863583</v>
      </c>
      <c r="N56" s="25">
        <f t="shared" si="16"/>
        <v>0</v>
      </c>
      <c r="O56" s="25">
        <f t="shared" si="17"/>
        <v>8650.9999773863583</v>
      </c>
      <c r="P56" s="25"/>
    </row>
    <row r="57" spans="1:16" x14ac:dyDescent="0.2">
      <c r="A57" s="22"/>
      <c r="B57" s="30">
        <v>7248</v>
      </c>
      <c r="C57" s="71" t="s">
        <v>69</v>
      </c>
      <c r="D57" s="61" t="s">
        <v>154</v>
      </c>
      <c r="E57" s="61">
        <v>901192486</v>
      </c>
      <c r="F57" s="24" t="s">
        <v>12</v>
      </c>
      <c r="G57" s="19">
        <v>42310</v>
      </c>
      <c r="H57" s="25">
        <v>105.13919999999996</v>
      </c>
      <c r="I57" s="62">
        <v>4.9999999459023998</v>
      </c>
      <c r="J57" s="62">
        <v>0</v>
      </c>
      <c r="K57" s="25">
        <f t="shared" si="10"/>
        <v>110.13919994590236</v>
      </c>
      <c r="L57" s="25">
        <f t="shared" si="16"/>
        <v>105.13919999999996</v>
      </c>
      <c r="M57" s="25">
        <f t="shared" si="16"/>
        <v>4.9999999459023998</v>
      </c>
      <c r="N57" s="25">
        <f t="shared" si="16"/>
        <v>0</v>
      </c>
      <c r="O57" s="25">
        <f t="shared" si="17"/>
        <v>110.13919994590236</v>
      </c>
      <c r="P57" s="25"/>
    </row>
    <row r="58" spans="1:16" x14ac:dyDescent="0.2">
      <c r="A58" s="22"/>
      <c r="B58" s="30">
        <v>7248</v>
      </c>
      <c r="C58" s="71" t="s">
        <v>84</v>
      </c>
      <c r="D58" s="61" t="s">
        <v>155</v>
      </c>
      <c r="E58" s="61">
        <v>901134039</v>
      </c>
      <c r="F58" s="24" t="s">
        <v>12</v>
      </c>
      <c r="G58" s="19">
        <v>42310</v>
      </c>
      <c r="H58" s="25">
        <v>0</v>
      </c>
      <c r="I58" s="62">
        <v>9.9999999493097995</v>
      </c>
      <c r="J58" s="62">
        <v>0</v>
      </c>
      <c r="K58" s="25">
        <f t="shared" si="10"/>
        <v>9.9999999493097995</v>
      </c>
      <c r="L58" s="25">
        <f t="shared" si="16"/>
        <v>0</v>
      </c>
      <c r="M58" s="25">
        <f t="shared" si="16"/>
        <v>9.9999999493097995</v>
      </c>
      <c r="N58" s="25">
        <f t="shared" si="16"/>
        <v>0</v>
      </c>
      <c r="O58" s="25">
        <f t="shared" si="17"/>
        <v>9.9999999493097995</v>
      </c>
      <c r="P58" s="25"/>
    </row>
    <row r="59" spans="1:16" x14ac:dyDescent="0.2">
      <c r="A59" s="22"/>
      <c r="B59" s="30">
        <v>7248</v>
      </c>
      <c r="C59" s="71" t="s">
        <v>86</v>
      </c>
      <c r="D59" s="61" t="s">
        <v>157</v>
      </c>
      <c r="E59" s="61">
        <v>900651518</v>
      </c>
      <c r="F59" s="24" t="s">
        <v>12</v>
      </c>
      <c r="G59" s="19">
        <v>42310</v>
      </c>
      <c r="H59" s="47">
        <v>0</v>
      </c>
      <c r="I59" s="114">
        <v>10.000000211070001</v>
      </c>
      <c r="J59" s="114">
        <v>0</v>
      </c>
      <c r="K59" s="47">
        <f t="shared" si="10"/>
        <v>10.000000211070001</v>
      </c>
      <c r="L59" s="47">
        <f t="shared" si="16"/>
        <v>0</v>
      </c>
      <c r="M59" s="47">
        <f t="shared" si="16"/>
        <v>10.000000211070001</v>
      </c>
      <c r="N59" s="47">
        <f t="shared" si="16"/>
        <v>0</v>
      </c>
      <c r="O59" s="47">
        <f t="shared" si="17"/>
        <v>10.000000211070001</v>
      </c>
      <c r="P59" s="25"/>
    </row>
    <row r="60" spans="1:16" x14ac:dyDescent="0.2">
      <c r="A60" s="22"/>
      <c r="B60" s="31"/>
      <c r="C60" s="84" t="s">
        <v>33</v>
      </c>
      <c r="D60" s="75"/>
      <c r="E60" s="75"/>
      <c r="F60" s="24"/>
      <c r="G60" s="19"/>
      <c r="H60" s="63">
        <f t="shared" ref="H60:O60" si="18">+SUBTOTAL(9,H54:H59)</f>
        <v>10460.279180000007</v>
      </c>
      <c r="I60" s="63">
        <f t="shared" si="18"/>
        <v>10228.000020545791</v>
      </c>
      <c r="J60" s="63">
        <f t="shared" si="18"/>
        <v>0</v>
      </c>
      <c r="K60" s="63">
        <f t="shared" si="18"/>
        <v>20688.279200545792</v>
      </c>
      <c r="L60" s="63">
        <f t="shared" si="18"/>
        <v>10460.279180000007</v>
      </c>
      <c r="M60" s="63">
        <f t="shared" si="18"/>
        <v>10228.000020545791</v>
      </c>
      <c r="N60" s="63">
        <f t="shared" si="18"/>
        <v>0</v>
      </c>
      <c r="O60" s="63">
        <f t="shared" si="18"/>
        <v>20688.279200545792</v>
      </c>
      <c r="P60" s="25"/>
    </row>
    <row r="61" spans="1:16" x14ac:dyDescent="0.2">
      <c r="A61" s="22"/>
      <c r="B61" s="30"/>
      <c r="C61" s="80"/>
      <c r="D61" s="61"/>
      <c r="E61" s="61"/>
      <c r="F61" s="6"/>
      <c r="G61" s="17"/>
      <c r="H61" s="25"/>
      <c r="I61" s="25"/>
      <c r="J61" s="25"/>
      <c r="K61" s="25"/>
      <c r="L61" s="25"/>
      <c r="M61" s="25"/>
      <c r="N61" s="25"/>
      <c r="O61" s="25"/>
      <c r="P61" s="25"/>
    </row>
    <row r="62" spans="1:16" x14ac:dyDescent="0.2">
      <c r="A62" s="22"/>
      <c r="B62" s="31">
        <v>7376</v>
      </c>
      <c r="C62" s="89" t="s">
        <v>61</v>
      </c>
      <c r="D62" s="88" t="s">
        <v>169</v>
      </c>
      <c r="E62" s="88">
        <v>901024431</v>
      </c>
      <c r="F62" s="24" t="s">
        <v>12</v>
      </c>
      <c r="G62" s="59">
        <v>42491</v>
      </c>
      <c r="H62" s="25">
        <v>328.57711</v>
      </c>
      <c r="I62" s="25">
        <v>1439.9999949500354</v>
      </c>
      <c r="J62" s="25">
        <v>0</v>
      </c>
      <c r="K62" s="25">
        <f t="shared" si="10"/>
        <v>1768.5771049500354</v>
      </c>
      <c r="L62" s="25">
        <f t="shared" ref="L62:N65" si="19">H62</f>
        <v>328.57711</v>
      </c>
      <c r="M62" s="25">
        <f t="shared" si="19"/>
        <v>1439.9999949500354</v>
      </c>
      <c r="N62" s="25">
        <f t="shared" si="19"/>
        <v>0</v>
      </c>
      <c r="O62" s="25">
        <f>SUM(L62:N62)</f>
        <v>1768.5771049500354</v>
      </c>
      <c r="P62" s="25"/>
    </row>
    <row r="63" spans="1:16" x14ac:dyDescent="0.2">
      <c r="A63" s="22"/>
      <c r="B63" s="30"/>
      <c r="C63" s="89"/>
      <c r="D63" s="88"/>
      <c r="E63" s="88"/>
      <c r="F63" s="24"/>
      <c r="G63" s="59"/>
      <c r="H63" s="25"/>
      <c r="I63" s="25"/>
      <c r="J63" s="25"/>
      <c r="K63" s="25"/>
      <c r="L63" s="25"/>
      <c r="M63" s="25"/>
      <c r="N63" s="25"/>
      <c r="O63" s="25"/>
      <c r="P63" s="25"/>
    </row>
    <row r="64" spans="1:16" x14ac:dyDescent="0.2">
      <c r="A64" s="22"/>
      <c r="B64" s="30">
        <v>7426</v>
      </c>
      <c r="C64" s="71" t="s">
        <v>93</v>
      </c>
      <c r="D64" s="60" t="s">
        <v>171</v>
      </c>
      <c r="E64" s="60">
        <v>900635397</v>
      </c>
      <c r="F64" s="24" t="s">
        <v>12</v>
      </c>
      <c r="G64" s="59">
        <v>42296</v>
      </c>
      <c r="H64" s="25">
        <v>0</v>
      </c>
      <c r="I64" s="25">
        <v>1000.0000010187654</v>
      </c>
      <c r="J64" s="25">
        <v>0</v>
      </c>
      <c r="K64" s="25">
        <f t="shared" si="10"/>
        <v>1000.0000010187654</v>
      </c>
      <c r="L64" s="25">
        <f t="shared" si="19"/>
        <v>0</v>
      </c>
      <c r="M64" s="25">
        <f t="shared" si="19"/>
        <v>1000.0000010187654</v>
      </c>
      <c r="N64" s="25">
        <f t="shared" si="19"/>
        <v>0</v>
      </c>
      <c r="O64" s="25">
        <f>SUM(L64:N64)</f>
        <v>1000.0000010187654</v>
      </c>
      <c r="P64" s="25"/>
    </row>
    <row r="65" spans="1:16" x14ac:dyDescent="0.2">
      <c r="A65" s="22"/>
      <c r="B65" s="30">
        <v>7426</v>
      </c>
      <c r="C65" s="71" t="s">
        <v>89</v>
      </c>
      <c r="D65" s="60" t="s">
        <v>172</v>
      </c>
      <c r="E65" s="60">
        <v>900753368</v>
      </c>
      <c r="F65" s="24" t="s">
        <v>12</v>
      </c>
      <c r="G65" s="59">
        <v>42296</v>
      </c>
      <c r="H65" s="25">
        <v>1383.356950000001</v>
      </c>
      <c r="I65" s="25">
        <v>100.00000026177109</v>
      </c>
      <c r="J65" s="25">
        <v>0</v>
      </c>
      <c r="K65" s="25">
        <f t="shared" si="10"/>
        <v>1483.356950261772</v>
      </c>
      <c r="L65" s="25">
        <f t="shared" si="19"/>
        <v>1383.356950000001</v>
      </c>
      <c r="M65" s="25">
        <f t="shared" si="19"/>
        <v>100.00000026177109</v>
      </c>
      <c r="N65" s="25">
        <f t="shared" si="19"/>
        <v>0</v>
      </c>
      <c r="O65" s="25">
        <f>SUM(L65:N65)</f>
        <v>1483.356950261772</v>
      </c>
      <c r="P65" s="25"/>
    </row>
    <row r="66" spans="1:16" x14ac:dyDescent="0.2">
      <c r="A66" s="22"/>
      <c r="B66" s="31">
        <v>7426</v>
      </c>
      <c r="C66" s="84" t="s">
        <v>34</v>
      </c>
      <c r="D66" s="61"/>
      <c r="E66" s="61"/>
      <c r="F66" s="24"/>
      <c r="G66" s="19"/>
      <c r="H66" s="63">
        <f t="shared" ref="H66:O66" si="20">+SUBTOTAL(9,H64:H65)</f>
        <v>1383.356950000001</v>
      </c>
      <c r="I66" s="63">
        <f t="shared" si="20"/>
        <v>1100.0000012805365</v>
      </c>
      <c r="J66" s="63">
        <f t="shared" si="20"/>
        <v>0</v>
      </c>
      <c r="K66" s="63">
        <f t="shared" si="20"/>
        <v>2483.3569512805375</v>
      </c>
      <c r="L66" s="63">
        <f t="shared" si="20"/>
        <v>1383.356950000001</v>
      </c>
      <c r="M66" s="63">
        <f t="shared" si="20"/>
        <v>1100.0000012805365</v>
      </c>
      <c r="N66" s="63">
        <f t="shared" si="20"/>
        <v>0</v>
      </c>
      <c r="O66" s="63">
        <f t="shared" si="20"/>
        <v>2483.3569512805375</v>
      </c>
      <c r="P66" s="25"/>
    </row>
    <row r="67" spans="1:16" x14ac:dyDescent="0.2">
      <c r="A67" s="22"/>
      <c r="D67" s="75"/>
      <c r="E67" s="75"/>
      <c r="F67" s="24"/>
      <c r="G67" s="19"/>
      <c r="H67" s="25"/>
      <c r="I67" s="25"/>
      <c r="J67" s="25"/>
      <c r="K67" s="25"/>
      <c r="L67" s="25"/>
      <c r="M67" s="25"/>
      <c r="N67" s="25"/>
      <c r="O67" s="25"/>
      <c r="P67" s="25"/>
    </row>
    <row r="68" spans="1:16" x14ac:dyDescent="0.2">
      <c r="A68" s="22"/>
      <c r="B68" s="30">
        <v>7645</v>
      </c>
      <c r="C68" s="71" t="s">
        <v>88</v>
      </c>
      <c r="D68" s="88" t="s">
        <v>141</v>
      </c>
      <c r="E68" s="88">
        <v>901254013</v>
      </c>
      <c r="F68" s="24" t="s">
        <v>12</v>
      </c>
      <c r="G68" s="19">
        <v>42705</v>
      </c>
      <c r="H68" s="25">
        <v>3964.6140399999972</v>
      </c>
      <c r="I68" s="62">
        <v>12010.519062979471</v>
      </c>
      <c r="J68" s="62">
        <v>0</v>
      </c>
      <c r="K68" s="25">
        <f t="shared" si="10"/>
        <v>15975.133102979467</v>
      </c>
      <c r="L68" s="25">
        <f t="shared" ref="L68:N71" si="21">H68</f>
        <v>3964.6140399999972</v>
      </c>
      <c r="M68" s="25">
        <f t="shared" si="21"/>
        <v>12010.519062979471</v>
      </c>
      <c r="N68" s="25">
        <f t="shared" si="21"/>
        <v>0</v>
      </c>
      <c r="O68" s="25">
        <f>SUM(L68:N68)</f>
        <v>15975.133102979467</v>
      </c>
      <c r="P68" s="25">
        <v>810966</v>
      </c>
    </row>
    <row r="69" spans="1:16" x14ac:dyDescent="0.2">
      <c r="A69" s="22"/>
      <c r="B69" s="30">
        <v>7645</v>
      </c>
      <c r="C69" s="71" t="s">
        <v>64</v>
      </c>
      <c r="D69" s="88" t="s">
        <v>142</v>
      </c>
      <c r="E69" s="88">
        <v>901254014</v>
      </c>
      <c r="F69" s="24" t="s">
        <v>12</v>
      </c>
      <c r="G69" s="19">
        <v>43070</v>
      </c>
      <c r="H69" s="25">
        <v>5.4619</v>
      </c>
      <c r="I69" s="62">
        <v>0</v>
      </c>
      <c r="J69" s="62">
        <v>24.998000028789004</v>
      </c>
      <c r="K69" s="25">
        <f t="shared" si="10"/>
        <v>30.459900028789004</v>
      </c>
      <c r="L69" s="25">
        <f t="shared" si="21"/>
        <v>5.4619</v>
      </c>
      <c r="M69" s="25">
        <f t="shared" si="21"/>
        <v>0</v>
      </c>
      <c r="N69" s="25">
        <f t="shared" si="21"/>
        <v>24.998000028789004</v>
      </c>
      <c r="O69" s="25">
        <f>SUM(L69:N69)</f>
        <v>30.459900028789004</v>
      </c>
      <c r="P69" s="25">
        <v>3000</v>
      </c>
    </row>
    <row r="70" spans="1:16" x14ac:dyDescent="0.2">
      <c r="A70" s="22"/>
      <c r="B70" s="30">
        <v>7645</v>
      </c>
      <c r="C70" s="71" t="s">
        <v>65</v>
      </c>
      <c r="D70" s="88" t="s">
        <v>143</v>
      </c>
      <c r="E70" s="88">
        <v>901254015</v>
      </c>
      <c r="F70" s="24" t="s">
        <v>12</v>
      </c>
      <c r="G70" s="19">
        <v>42156</v>
      </c>
      <c r="H70" s="25">
        <v>78.678210000000036</v>
      </c>
      <c r="I70" s="62">
        <v>2.1599999863206998</v>
      </c>
      <c r="J70" s="62">
        <v>0</v>
      </c>
      <c r="K70" s="25">
        <f t="shared" si="10"/>
        <v>80.838209986320734</v>
      </c>
      <c r="L70" s="25">
        <f t="shared" si="21"/>
        <v>78.678210000000036</v>
      </c>
      <c r="M70" s="25">
        <f t="shared" si="21"/>
        <v>2.1599999863206998</v>
      </c>
      <c r="N70" s="25">
        <f t="shared" si="21"/>
        <v>0</v>
      </c>
      <c r="O70" s="25">
        <f>SUM(L70:N70)</f>
        <v>80.838209986320734</v>
      </c>
      <c r="P70" s="25">
        <v>43751</v>
      </c>
    </row>
    <row r="71" spans="1:16" x14ac:dyDescent="0.2">
      <c r="A71" s="22"/>
      <c r="B71" s="30">
        <v>7645</v>
      </c>
      <c r="C71" s="71" t="s">
        <v>66</v>
      </c>
      <c r="D71" s="88" t="s">
        <v>144</v>
      </c>
      <c r="E71" s="88">
        <v>901254016</v>
      </c>
      <c r="F71" s="24" t="s">
        <v>12</v>
      </c>
      <c r="G71" s="19">
        <v>43070</v>
      </c>
      <c r="H71" s="54">
        <v>0.33488000000000007</v>
      </c>
      <c r="I71" s="62">
        <v>2.1599999933475003</v>
      </c>
      <c r="J71" s="62">
        <v>0</v>
      </c>
      <c r="K71" s="25">
        <f t="shared" si="10"/>
        <v>2.4948799933475003</v>
      </c>
      <c r="L71" s="25">
        <f t="shared" si="21"/>
        <v>0.33488000000000007</v>
      </c>
      <c r="M71" s="25">
        <f t="shared" si="21"/>
        <v>2.1599999933475003</v>
      </c>
      <c r="N71" s="25">
        <f t="shared" si="21"/>
        <v>0</v>
      </c>
      <c r="O71" s="25">
        <f>SUM(L71:N71)</f>
        <v>2.4948799933475003</v>
      </c>
      <c r="P71" s="25">
        <v>123000</v>
      </c>
    </row>
    <row r="72" spans="1:16" x14ac:dyDescent="0.2">
      <c r="A72" s="22"/>
      <c r="B72" s="31">
        <v>7645</v>
      </c>
      <c r="C72" s="84" t="s">
        <v>81</v>
      </c>
      <c r="D72" s="75"/>
      <c r="E72" s="75"/>
      <c r="F72" s="24"/>
      <c r="G72" s="19"/>
      <c r="H72" s="63">
        <f>+SUBTOTAL(9,H68:H71)</f>
        <v>4049.0890299999969</v>
      </c>
      <c r="I72" s="63">
        <f>+SUBTOTAL(9,I68:I71)</f>
        <v>12014.839062959139</v>
      </c>
      <c r="J72" s="63">
        <f t="shared" ref="J72:O72" si="22">+SUBTOTAL(9,J68:J71)</f>
        <v>24.998000028789004</v>
      </c>
      <c r="K72" s="63">
        <f t="shared" si="22"/>
        <v>16088.926092987926</v>
      </c>
      <c r="L72" s="63">
        <f t="shared" si="22"/>
        <v>4049.0890299999969</v>
      </c>
      <c r="M72" s="63">
        <f t="shared" si="22"/>
        <v>12014.839062959139</v>
      </c>
      <c r="N72" s="63">
        <f t="shared" si="22"/>
        <v>24.998000028789004</v>
      </c>
      <c r="O72" s="63">
        <f t="shared" si="22"/>
        <v>16088.926092987926</v>
      </c>
      <c r="P72" s="25"/>
    </row>
    <row r="73" spans="1:16" x14ac:dyDescent="0.2">
      <c r="A73" s="22"/>
      <c r="B73" s="31"/>
      <c r="C73" s="84"/>
      <c r="D73" s="75"/>
      <c r="E73" s="75"/>
      <c r="F73" s="24"/>
      <c r="G73" s="19"/>
      <c r="H73" s="57"/>
      <c r="I73" s="57"/>
      <c r="J73" s="57"/>
      <c r="K73" s="57"/>
      <c r="L73" s="57"/>
      <c r="M73" s="57"/>
      <c r="N73" s="57"/>
      <c r="O73" s="57"/>
      <c r="P73" s="25"/>
    </row>
    <row r="74" spans="1:16" x14ac:dyDescent="0.2">
      <c r="A74" s="22"/>
      <c r="B74" s="31">
        <v>7374</v>
      </c>
      <c r="C74" s="80" t="s">
        <v>159</v>
      </c>
      <c r="D74" s="75" t="s">
        <v>158</v>
      </c>
      <c r="E74" s="75">
        <v>900772537</v>
      </c>
      <c r="F74" s="24" t="s">
        <v>12</v>
      </c>
      <c r="G74" s="19">
        <v>42705</v>
      </c>
      <c r="H74" s="57">
        <v>0</v>
      </c>
      <c r="I74" s="57">
        <v>2698.9999823353683</v>
      </c>
      <c r="J74" s="57">
        <v>0</v>
      </c>
      <c r="K74" s="57">
        <f t="shared" si="10"/>
        <v>2698.9999823353683</v>
      </c>
      <c r="L74" s="57">
        <f>+H74</f>
        <v>0</v>
      </c>
      <c r="M74" s="57">
        <f t="shared" ref="M74:N76" si="23">+I74</f>
        <v>2698.9999823353683</v>
      </c>
      <c r="N74" s="57">
        <f t="shared" si="23"/>
        <v>0</v>
      </c>
      <c r="O74" s="57">
        <f t="shared" ref="O74:O82" si="24">SUM(L74:N74)</f>
        <v>2698.9999823353683</v>
      </c>
      <c r="P74" s="25"/>
    </row>
    <row r="75" spans="1:16" x14ac:dyDescent="0.2">
      <c r="A75" s="22"/>
      <c r="B75" s="31">
        <v>7559</v>
      </c>
      <c r="C75" s="80" t="s">
        <v>161</v>
      </c>
      <c r="D75" s="75" t="s">
        <v>160</v>
      </c>
      <c r="E75" s="75">
        <v>901100957</v>
      </c>
      <c r="F75" s="24" t="s">
        <v>12</v>
      </c>
      <c r="G75" s="19">
        <v>42125</v>
      </c>
      <c r="H75" s="57">
        <v>0</v>
      </c>
      <c r="I75" s="57">
        <v>-2.9009999210860644</v>
      </c>
      <c r="J75" s="57">
        <v>0</v>
      </c>
      <c r="K75" s="57">
        <f t="shared" si="10"/>
        <v>-2.9009999210860644</v>
      </c>
      <c r="L75" s="57">
        <f>+H75</f>
        <v>0</v>
      </c>
      <c r="M75" s="57">
        <f t="shared" si="23"/>
        <v>-2.9009999210860644</v>
      </c>
      <c r="N75" s="57">
        <f t="shared" si="23"/>
        <v>0</v>
      </c>
      <c r="O75" s="57">
        <f t="shared" si="24"/>
        <v>-2.9009999210860644</v>
      </c>
      <c r="P75" s="25"/>
    </row>
    <row r="76" spans="1:16" x14ac:dyDescent="0.2">
      <c r="A76" s="22"/>
      <c r="B76" s="31">
        <v>7050</v>
      </c>
      <c r="C76" s="80" t="s">
        <v>163</v>
      </c>
      <c r="D76" s="75" t="s">
        <v>162</v>
      </c>
      <c r="E76" s="75">
        <v>900636419</v>
      </c>
      <c r="F76" s="24" t="s">
        <v>12</v>
      </c>
      <c r="G76" s="19">
        <v>42156</v>
      </c>
      <c r="H76" s="57">
        <v>1203.9765799999996</v>
      </c>
      <c r="I76" s="57">
        <v>0.34199999474899506</v>
      </c>
      <c r="J76" s="57">
        <v>0</v>
      </c>
      <c r="K76" s="57">
        <f t="shared" si="10"/>
        <v>1204.3185799947485</v>
      </c>
      <c r="L76" s="57">
        <f>+H76</f>
        <v>1203.9765799999996</v>
      </c>
      <c r="M76" s="57">
        <f t="shared" si="23"/>
        <v>0.34199999474899506</v>
      </c>
      <c r="N76" s="57">
        <f t="shared" si="23"/>
        <v>0</v>
      </c>
      <c r="O76" s="57">
        <f t="shared" si="24"/>
        <v>1204.3185799947485</v>
      </c>
      <c r="P76" s="25"/>
    </row>
    <row r="77" spans="1:16" x14ac:dyDescent="0.2">
      <c r="A77" s="22"/>
      <c r="B77" s="31"/>
      <c r="C77" s="80"/>
      <c r="D77" s="75"/>
      <c r="E77" s="75"/>
      <c r="F77" s="24"/>
      <c r="G77" s="19"/>
      <c r="H77" s="57"/>
      <c r="I77" s="57"/>
      <c r="J77" s="57"/>
      <c r="K77" s="57"/>
      <c r="L77" s="57"/>
      <c r="M77" s="57"/>
      <c r="N77" s="57"/>
      <c r="O77" s="57"/>
      <c r="P77" s="25"/>
    </row>
    <row r="78" spans="1:16" x14ac:dyDescent="0.2">
      <c r="A78" s="22"/>
      <c r="B78" s="30">
        <v>7806</v>
      </c>
      <c r="C78" s="80" t="s">
        <v>168</v>
      </c>
      <c r="D78" s="75" t="s">
        <v>167</v>
      </c>
      <c r="E78" s="75">
        <v>901580758</v>
      </c>
      <c r="F78" s="24" t="s">
        <v>12</v>
      </c>
      <c r="G78" s="19">
        <v>42522</v>
      </c>
      <c r="H78" s="25">
        <f>314.76302</f>
        <v>314.76301999999998</v>
      </c>
      <c r="I78" s="25">
        <f>2250.32500107602*0+3998.78784</f>
        <v>3998.78784</v>
      </c>
      <c r="J78" s="25">
        <f>694.857832584097*0</f>
        <v>0</v>
      </c>
      <c r="K78" s="25">
        <f t="shared" si="10"/>
        <v>4313.5508600000003</v>
      </c>
      <c r="L78" s="25">
        <f t="shared" ref="L78:N79" si="25">+H78</f>
        <v>314.76301999999998</v>
      </c>
      <c r="M78" s="25">
        <f t="shared" si="25"/>
        <v>3998.78784</v>
      </c>
      <c r="N78" s="25">
        <f t="shared" si="25"/>
        <v>0</v>
      </c>
      <c r="O78" s="25">
        <f t="shared" si="24"/>
        <v>4313.5508600000003</v>
      </c>
      <c r="P78" s="25">
        <v>0</v>
      </c>
    </row>
    <row r="79" spans="1:16" x14ac:dyDescent="0.2">
      <c r="A79" s="22"/>
      <c r="B79" s="30">
        <v>7806</v>
      </c>
      <c r="C79" s="80" t="s">
        <v>201</v>
      </c>
      <c r="D79" s="75" t="s">
        <v>202</v>
      </c>
      <c r="E79" s="75">
        <v>901580779</v>
      </c>
      <c r="F79" s="24" t="s">
        <v>12</v>
      </c>
      <c r="G79" s="19">
        <v>43070</v>
      </c>
      <c r="H79" s="47">
        <v>10.817</v>
      </c>
      <c r="I79" s="47">
        <v>200</v>
      </c>
      <c r="J79" s="47">
        <v>695</v>
      </c>
      <c r="K79" s="47">
        <f t="shared" si="10"/>
        <v>905.81700000000001</v>
      </c>
      <c r="L79" s="47">
        <f t="shared" si="25"/>
        <v>10.817</v>
      </c>
      <c r="M79" s="47">
        <f t="shared" si="25"/>
        <v>200</v>
      </c>
      <c r="N79" s="47">
        <f t="shared" si="25"/>
        <v>695</v>
      </c>
      <c r="O79" s="47">
        <f t="shared" si="24"/>
        <v>905.81700000000001</v>
      </c>
      <c r="P79" s="25">
        <v>1638688</v>
      </c>
    </row>
    <row r="80" spans="1:16" x14ac:dyDescent="0.2">
      <c r="A80" s="22"/>
      <c r="B80" s="31">
        <v>7806</v>
      </c>
      <c r="C80" s="84" t="s">
        <v>203</v>
      </c>
      <c r="D80" s="75"/>
      <c r="E80" s="75"/>
      <c r="F80" s="24"/>
      <c r="G80" s="19"/>
      <c r="H80" s="57">
        <f>+SUBTOTAL(9,H78:H79)</f>
        <v>325.58001999999999</v>
      </c>
      <c r="I80" s="57">
        <f t="shared" ref="I80:O80" si="26">+SUBTOTAL(9,I78:I79)</f>
        <v>4198.78784</v>
      </c>
      <c r="J80" s="57">
        <f t="shared" si="26"/>
        <v>695</v>
      </c>
      <c r="K80" s="57">
        <f t="shared" si="26"/>
        <v>5219.3678600000003</v>
      </c>
      <c r="L80" s="57">
        <f t="shared" si="26"/>
        <v>325.58001999999999</v>
      </c>
      <c r="M80" s="57">
        <f t="shared" si="26"/>
        <v>4198.78784</v>
      </c>
      <c r="N80" s="57">
        <f t="shared" si="26"/>
        <v>695</v>
      </c>
      <c r="O80" s="57">
        <f t="shared" si="26"/>
        <v>5219.3678600000003</v>
      </c>
      <c r="P80" s="25"/>
    </row>
    <row r="81" spans="1:16" x14ac:dyDescent="0.2">
      <c r="A81" s="22"/>
      <c r="B81" s="31"/>
      <c r="C81" s="80"/>
      <c r="D81" s="75"/>
      <c r="E81" s="75"/>
      <c r="F81" s="24"/>
      <c r="G81" s="19"/>
      <c r="H81" s="57"/>
      <c r="I81" s="57"/>
      <c r="J81" s="57"/>
      <c r="K81" s="57"/>
      <c r="L81" s="57"/>
      <c r="M81" s="57"/>
      <c r="N81" s="57"/>
      <c r="O81" s="57"/>
      <c r="P81" s="25"/>
    </row>
    <row r="82" spans="1:16" x14ac:dyDescent="0.2">
      <c r="A82" s="22"/>
      <c r="B82" s="31">
        <v>7602</v>
      </c>
      <c r="C82" s="80" t="s">
        <v>174</v>
      </c>
      <c r="D82" s="75" t="s">
        <v>173</v>
      </c>
      <c r="E82" s="75">
        <v>901189682</v>
      </c>
      <c r="F82" s="24" t="s">
        <v>12</v>
      </c>
      <c r="G82" s="19">
        <v>42614</v>
      </c>
      <c r="H82" s="57">
        <v>545.1003300000001</v>
      </c>
      <c r="I82" s="57">
        <v>899.99999909179382</v>
      </c>
      <c r="J82" s="57">
        <v>0</v>
      </c>
      <c r="K82" s="57">
        <f t="shared" si="10"/>
        <v>1445.1003290917938</v>
      </c>
      <c r="L82" s="57">
        <f>+H82</f>
        <v>545.1003300000001</v>
      </c>
      <c r="M82" s="57">
        <f>+I82</f>
        <v>899.99999909179382</v>
      </c>
      <c r="N82" s="57">
        <f>+J82</f>
        <v>0</v>
      </c>
      <c r="O82" s="57">
        <f t="shared" si="24"/>
        <v>1445.1003290917938</v>
      </c>
      <c r="P82" s="25"/>
    </row>
    <row r="83" spans="1:16" x14ac:dyDescent="0.2">
      <c r="A83" s="22"/>
      <c r="B83" s="31"/>
      <c r="C83" s="84"/>
      <c r="D83" s="75"/>
      <c r="E83" s="75"/>
      <c r="F83" s="24"/>
      <c r="G83" s="19"/>
      <c r="H83" s="25"/>
      <c r="I83" s="57"/>
      <c r="J83" s="57"/>
      <c r="K83" s="57"/>
      <c r="L83" s="25"/>
      <c r="M83" s="25"/>
      <c r="N83" s="25"/>
      <c r="O83" s="25"/>
      <c r="P83" s="25"/>
    </row>
    <row r="84" spans="1:16" x14ac:dyDescent="0.2">
      <c r="A84" s="22"/>
      <c r="B84" s="30">
        <v>7758</v>
      </c>
      <c r="C84" s="80" t="s">
        <v>90</v>
      </c>
      <c r="D84" s="75" t="s">
        <v>180</v>
      </c>
      <c r="E84" s="75">
        <v>901456682</v>
      </c>
      <c r="F84" s="24" t="s">
        <v>12</v>
      </c>
      <c r="G84" s="19">
        <v>42735</v>
      </c>
      <c r="H84" s="25">
        <v>0</v>
      </c>
      <c r="I84" s="25">
        <v>17.030000083339999</v>
      </c>
      <c r="J84" s="25">
        <v>0</v>
      </c>
      <c r="K84" s="25">
        <f t="shared" si="10"/>
        <v>17.030000083339999</v>
      </c>
      <c r="L84" s="25">
        <f t="shared" ref="L84:N85" si="27">H84</f>
        <v>0</v>
      </c>
      <c r="M84" s="25">
        <f t="shared" si="27"/>
        <v>17.030000083339999</v>
      </c>
      <c r="N84" s="25">
        <f t="shared" si="27"/>
        <v>0</v>
      </c>
      <c r="O84" s="25">
        <f>SUM(L84:N84)</f>
        <v>17.030000083339999</v>
      </c>
      <c r="P84" s="25"/>
    </row>
    <row r="85" spans="1:16" x14ac:dyDescent="0.2">
      <c r="A85" s="22"/>
      <c r="B85" s="30">
        <v>7758</v>
      </c>
      <c r="C85" s="80" t="s">
        <v>91</v>
      </c>
      <c r="D85" s="75" t="s">
        <v>181</v>
      </c>
      <c r="E85" s="75">
        <v>901456683</v>
      </c>
      <c r="F85" s="24" t="s">
        <v>12</v>
      </c>
      <c r="G85" s="19">
        <v>42735</v>
      </c>
      <c r="H85" s="25">
        <v>0</v>
      </c>
      <c r="I85" s="25">
        <v>33.999999968970002</v>
      </c>
      <c r="J85" s="25">
        <v>0</v>
      </c>
      <c r="K85" s="25">
        <f t="shared" si="10"/>
        <v>33.999999968970002</v>
      </c>
      <c r="L85" s="25">
        <f t="shared" si="27"/>
        <v>0</v>
      </c>
      <c r="M85" s="25">
        <f t="shared" si="27"/>
        <v>33.999999968970002</v>
      </c>
      <c r="N85" s="25">
        <f t="shared" si="27"/>
        <v>0</v>
      </c>
      <c r="O85" s="25">
        <f>SUM(L85:N85)</f>
        <v>33.999999968970002</v>
      </c>
      <c r="P85" s="25"/>
    </row>
    <row r="86" spans="1:16" x14ac:dyDescent="0.2">
      <c r="A86" s="22"/>
      <c r="B86" s="31">
        <v>7758</v>
      </c>
      <c r="C86" s="84" t="s">
        <v>63</v>
      </c>
      <c r="D86" s="75"/>
      <c r="E86" s="75"/>
      <c r="F86" s="24"/>
      <c r="G86" s="19"/>
      <c r="H86" s="63">
        <f t="shared" ref="H86:O86" si="28">+SUBTOTAL(9,H84:H85)</f>
        <v>0</v>
      </c>
      <c r="I86" s="63">
        <f t="shared" si="28"/>
        <v>51.030000052310001</v>
      </c>
      <c r="J86" s="63">
        <f t="shared" si="28"/>
        <v>0</v>
      </c>
      <c r="K86" s="63">
        <f t="shared" si="28"/>
        <v>51.030000052310001</v>
      </c>
      <c r="L86" s="63">
        <f t="shared" si="28"/>
        <v>0</v>
      </c>
      <c r="M86" s="63">
        <f t="shared" si="28"/>
        <v>51.030000052310001</v>
      </c>
      <c r="N86" s="63">
        <f t="shared" si="28"/>
        <v>0</v>
      </c>
      <c r="O86" s="63">
        <f t="shared" si="28"/>
        <v>51.030000052310001</v>
      </c>
      <c r="P86" s="25"/>
    </row>
    <row r="87" spans="1:16" x14ac:dyDescent="0.2">
      <c r="A87" s="22"/>
      <c r="B87" s="31"/>
      <c r="C87" s="84"/>
      <c r="D87" s="75"/>
      <c r="E87" s="75"/>
      <c r="F87" s="24"/>
      <c r="G87" s="19"/>
      <c r="H87" s="25"/>
      <c r="I87" s="57"/>
      <c r="J87" s="57"/>
      <c r="K87" s="57"/>
      <c r="L87" s="25"/>
      <c r="M87" s="25"/>
      <c r="N87" s="25"/>
      <c r="O87" s="25"/>
      <c r="P87" s="25"/>
    </row>
    <row r="88" spans="1:16" x14ac:dyDescent="0.2">
      <c r="A88" s="22"/>
      <c r="B88" s="31">
        <v>6468</v>
      </c>
      <c r="C88" s="71" t="s">
        <v>87</v>
      </c>
      <c r="D88" s="75" t="s">
        <v>179</v>
      </c>
      <c r="E88" s="75">
        <v>800063610</v>
      </c>
      <c r="F88" s="24" t="s">
        <v>12</v>
      </c>
      <c r="G88" s="19">
        <v>42522</v>
      </c>
      <c r="H88" s="25">
        <v>656.72110000000021</v>
      </c>
      <c r="I88" s="62">
        <v>249.99999652137657</v>
      </c>
      <c r="J88" s="62">
        <v>0</v>
      </c>
      <c r="K88" s="25">
        <f t="shared" si="10"/>
        <v>906.72109652137681</v>
      </c>
      <c r="L88" s="25">
        <f t="shared" ref="L88:N91" si="29">H88</f>
        <v>656.72110000000021</v>
      </c>
      <c r="M88" s="25">
        <f t="shared" si="29"/>
        <v>249.99999652137657</v>
      </c>
      <c r="N88" s="25">
        <f t="shared" si="29"/>
        <v>0</v>
      </c>
      <c r="O88" s="25">
        <f>SUM(L88:N88)</f>
        <v>906.72109652137681</v>
      </c>
      <c r="P88" s="25">
        <v>100000</v>
      </c>
    </row>
    <row r="89" spans="1:16" x14ac:dyDescent="0.2">
      <c r="A89" s="22"/>
      <c r="B89" s="31">
        <v>7112</v>
      </c>
      <c r="C89" s="71" t="s">
        <v>62</v>
      </c>
      <c r="D89" s="75" t="s">
        <v>176</v>
      </c>
      <c r="E89" s="75">
        <v>900305114</v>
      </c>
      <c r="F89" s="24" t="s">
        <v>12</v>
      </c>
      <c r="G89" s="19">
        <v>42735</v>
      </c>
      <c r="H89" s="25">
        <v>934.53606999999897</v>
      </c>
      <c r="I89" s="62">
        <v>799.99999142920296</v>
      </c>
      <c r="J89" s="62">
        <v>0</v>
      </c>
      <c r="K89" s="25">
        <f t="shared" si="10"/>
        <v>1734.5360614292019</v>
      </c>
      <c r="L89" s="25">
        <f t="shared" si="29"/>
        <v>934.53606999999897</v>
      </c>
      <c r="M89" s="25">
        <f t="shared" si="29"/>
        <v>799.99999142920296</v>
      </c>
      <c r="N89" s="25">
        <f t="shared" si="29"/>
        <v>0</v>
      </c>
      <c r="O89" s="25">
        <f>SUM(L89:N89)</f>
        <v>1734.5360614292019</v>
      </c>
      <c r="P89" s="25">
        <v>1450000</v>
      </c>
    </row>
    <row r="90" spans="1:16" x14ac:dyDescent="0.2">
      <c r="A90" s="22"/>
      <c r="B90" s="31">
        <v>7116</v>
      </c>
      <c r="C90" s="80" t="s">
        <v>35</v>
      </c>
      <c r="D90" s="88" t="s">
        <v>182</v>
      </c>
      <c r="E90" s="88">
        <v>900645440</v>
      </c>
      <c r="F90" s="24" t="s">
        <v>12</v>
      </c>
      <c r="G90" s="19">
        <v>42156</v>
      </c>
      <c r="H90" s="25">
        <v>5478.2825700000167</v>
      </c>
      <c r="I90" s="62">
        <v>49.999999846645018</v>
      </c>
      <c r="J90" s="62">
        <v>0</v>
      </c>
      <c r="K90" s="25">
        <f t="shared" si="10"/>
        <v>5528.2825698466613</v>
      </c>
      <c r="L90" s="25">
        <f t="shared" si="29"/>
        <v>5478.2825700000167</v>
      </c>
      <c r="M90" s="25">
        <f t="shared" si="29"/>
        <v>49.999999846645018</v>
      </c>
      <c r="N90" s="25">
        <f t="shared" si="29"/>
        <v>0</v>
      </c>
      <c r="O90" s="25">
        <f>SUM(L90:N90)</f>
        <v>5528.2825698466613</v>
      </c>
      <c r="P90" s="25"/>
    </row>
    <row r="91" spans="1:16" x14ac:dyDescent="0.2">
      <c r="A91" s="22"/>
      <c r="B91" s="31">
        <v>7466</v>
      </c>
      <c r="C91" s="80" t="s">
        <v>85</v>
      </c>
      <c r="D91" s="97" t="s">
        <v>183</v>
      </c>
      <c r="E91" s="97">
        <v>901390235</v>
      </c>
      <c r="F91" s="24" t="s">
        <v>12</v>
      </c>
      <c r="G91" s="19">
        <v>42248</v>
      </c>
      <c r="H91" s="25">
        <v>0</v>
      </c>
      <c r="I91" s="62">
        <v>24.999999937969399</v>
      </c>
      <c r="J91" s="62">
        <v>0</v>
      </c>
      <c r="K91" s="25">
        <f t="shared" si="10"/>
        <v>24.999999937969399</v>
      </c>
      <c r="L91" s="25">
        <f t="shared" si="29"/>
        <v>0</v>
      </c>
      <c r="M91" s="25">
        <f t="shared" si="29"/>
        <v>24.999999937969399</v>
      </c>
      <c r="N91" s="25">
        <f t="shared" si="29"/>
        <v>0</v>
      </c>
      <c r="O91" s="25">
        <f>SUM(L91:N91)</f>
        <v>24.999999937969399</v>
      </c>
      <c r="P91" s="25"/>
    </row>
    <row r="92" spans="1:16" ht="13.5" thickBot="1" x14ac:dyDescent="0.25">
      <c r="A92" s="22"/>
      <c r="B92" s="26"/>
      <c r="C92" s="84" t="s">
        <v>36</v>
      </c>
      <c r="D92" s="75"/>
      <c r="E92" s="75"/>
      <c r="F92" s="24"/>
      <c r="G92" s="19"/>
      <c r="H92" s="64">
        <f t="shared" ref="H92:O92" si="30">SUBTOTAL(9,H29:H91)</f>
        <v>29227.515468000016</v>
      </c>
      <c r="I92" s="64">
        <f t="shared" si="30"/>
        <v>37503.009890888665</v>
      </c>
      <c r="J92" s="64">
        <f t="shared" si="30"/>
        <v>4794.8439451628001</v>
      </c>
      <c r="K92" s="64">
        <f t="shared" si="30"/>
        <v>71525.369304051477</v>
      </c>
      <c r="L92" s="64">
        <f t="shared" si="30"/>
        <v>29227.515468000016</v>
      </c>
      <c r="M92" s="64">
        <f t="shared" si="30"/>
        <v>37503.009890888665</v>
      </c>
      <c r="N92" s="64">
        <f t="shared" si="30"/>
        <v>4794.8439451628001</v>
      </c>
      <c r="O92" s="64">
        <f t="shared" si="30"/>
        <v>71525.369304051477</v>
      </c>
    </row>
    <row r="93" spans="1:16" ht="13.5" thickTop="1" x14ac:dyDescent="0.2">
      <c r="A93" s="22"/>
      <c r="B93" s="26"/>
      <c r="C93" s="84"/>
      <c r="D93" s="75"/>
      <c r="E93" s="75"/>
      <c r="F93" s="24"/>
      <c r="G93" s="19"/>
      <c r="H93" s="36"/>
      <c r="I93" s="36"/>
      <c r="J93" s="36"/>
      <c r="K93" s="36"/>
      <c r="L93" s="36"/>
      <c r="M93" s="36"/>
      <c r="N93" s="36"/>
      <c r="O93" s="36"/>
    </row>
    <row r="94" spans="1:16" ht="18.75" x14ac:dyDescent="0.2">
      <c r="A94" s="22"/>
      <c r="B94" s="23" t="s">
        <v>37</v>
      </c>
      <c r="C94" s="80"/>
      <c r="D94" s="75"/>
      <c r="E94" s="75"/>
      <c r="F94" s="24"/>
      <c r="G94" s="19"/>
      <c r="H94" s="21"/>
      <c r="I94" s="36"/>
      <c r="J94" s="36"/>
      <c r="K94" s="36"/>
      <c r="L94" s="36"/>
      <c r="M94" s="36"/>
      <c r="N94" s="41"/>
      <c r="O94" s="36"/>
    </row>
    <row r="95" spans="1:16" ht="13.5" customHeight="1" x14ac:dyDescent="0.2">
      <c r="A95" s="22"/>
      <c r="B95" s="30">
        <v>4211</v>
      </c>
      <c r="C95" s="80" t="s">
        <v>38</v>
      </c>
      <c r="D95" s="75" t="s">
        <v>94</v>
      </c>
      <c r="E95" s="75"/>
      <c r="F95" s="24" t="s">
        <v>12</v>
      </c>
      <c r="G95" s="43" t="s">
        <v>22</v>
      </c>
      <c r="H95" s="28">
        <v>0</v>
      </c>
      <c r="I95" s="28">
        <v>5278.7204951622598</v>
      </c>
      <c r="J95" s="41">
        <v>5875.7984276196803</v>
      </c>
      <c r="K95" s="28">
        <f t="shared" ref="K95:K101" si="31">SUM(H95:J95)</f>
        <v>11154.518922781939</v>
      </c>
      <c r="L95" s="28">
        <f t="shared" ref="L95:N104" si="32">H95</f>
        <v>0</v>
      </c>
      <c r="M95" s="28">
        <f t="shared" si="32"/>
        <v>5278.7204951622598</v>
      </c>
      <c r="N95" s="28">
        <f t="shared" si="32"/>
        <v>5875.7984276196803</v>
      </c>
      <c r="O95" s="28">
        <f t="shared" ref="O95:O104" si="33">SUM(L95:N95)</f>
        <v>11154.518922781939</v>
      </c>
    </row>
    <row r="96" spans="1:16" ht="13.5" customHeight="1" x14ac:dyDescent="0.2">
      <c r="A96" s="22"/>
      <c r="B96" s="30">
        <v>3138</v>
      </c>
      <c r="C96" s="80" t="s">
        <v>121</v>
      </c>
      <c r="D96" s="75" t="s">
        <v>122</v>
      </c>
      <c r="E96" s="75"/>
      <c r="F96" s="24" t="s">
        <v>12</v>
      </c>
      <c r="G96" s="43">
        <v>43040</v>
      </c>
      <c r="H96" s="28">
        <v>4672.1124299999992</v>
      </c>
      <c r="I96" s="41">
        <v>10500.000000000002</v>
      </c>
      <c r="J96" s="41">
        <v>18662.5</v>
      </c>
      <c r="K96" s="28">
        <f t="shared" si="31"/>
        <v>33834.612430000001</v>
      </c>
      <c r="L96" s="28">
        <f t="shared" si="32"/>
        <v>4672.1124299999992</v>
      </c>
      <c r="M96" s="28">
        <f t="shared" si="32"/>
        <v>10500.000000000002</v>
      </c>
      <c r="N96" s="28">
        <f t="shared" si="32"/>
        <v>18662.5</v>
      </c>
      <c r="O96" s="28">
        <f t="shared" si="33"/>
        <v>33834.612430000001</v>
      </c>
    </row>
    <row r="97" spans="1:15" ht="13.5" customHeight="1" x14ac:dyDescent="0.2">
      <c r="A97" s="22"/>
      <c r="B97" s="29" t="s">
        <v>119</v>
      </c>
      <c r="C97" s="80" t="s">
        <v>120</v>
      </c>
      <c r="D97" s="75" t="s">
        <v>118</v>
      </c>
      <c r="E97" s="75"/>
      <c r="F97" s="24" t="s">
        <v>12</v>
      </c>
      <c r="G97" s="43" t="s">
        <v>22</v>
      </c>
      <c r="H97" s="28">
        <v>0</v>
      </c>
      <c r="I97" s="28">
        <v>95.002800000000008</v>
      </c>
      <c r="J97" s="41">
        <v>0</v>
      </c>
      <c r="K97" s="28">
        <f>SUM(H97:J97)</f>
        <v>95.002800000000008</v>
      </c>
      <c r="L97" s="28">
        <f t="shared" si="32"/>
        <v>0</v>
      </c>
      <c r="M97" s="28">
        <f t="shared" si="32"/>
        <v>95.002800000000008</v>
      </c>
      <c r="N97" s="28">
        <f t="shared" si="32"/>
        <v>0</v>
      </c>
      <c r="O97" s="28">
        <f t="shared" si="33"/>
        <v>95.002800000000008</v>
      </c>
    </row>
    <row r="98" spans="1:15" ht="12.75" customHeight="1" x14ac:dyDescent="0.2">
      <c r="A98" s="22"/>
      <c r="B98" s="29">
        <v>6197</v>
      </c>
      <c r="C98" s="80" t="s">
        <v>39</v>
      </c>
      <c r="D98" s="75" t="s">
        <v>96</v>
      </c>
      <c r="E98" s="75"/>
      <c r="F98" s="24" t="s">
        <v>12</v>
      </c>
      <c r="G98" s="43" t="s">
        <v>22</v>
      </c>
      <c r="H98" s="28">
        <v>0</v>
      </c>
      <c r="I98" s="28">
        <v>2032.8036807416179</v>
      </c>
      <c r="J98" s="41">
        <v>2077.9753863853171</v>
      </c>
      <c r="K98" s="28">
        <f>SUM(H98:J98)</f>
        <v>4110.7790671269349</v>
      </c>
      <c r="L98" s="28">
        <f t="shared" si="32"/>
        <v>0</v>
      </c>
      <c r="M98" s="28">
        <f t="shared" si="32"/>
        <v>2032.8036807416179</v>
      </c>
      <c r="N98" s="28">
        <f t="shared" si="32"/>
        <v>2077.9753863853171</v>
      </c>
      <c r="O98" s="28">
        <f t="shared" si="33"/>
        <v>4110.7790671269349</v>
      </c>
    </row>
    <row r="99" spans="1:15" ht="12.75" customHeight="1" x14ac:dyDescent="0.2">
      <c r="A99" s="22"/>
      <c r="B99" s="29">
        <v>4343</v>
      </c>
      <c r="C99" s="80" t="s">
        <v>70</v>
      </c>
      <c r="D99" s="75" t="s">
        <v>98</v>
      </c>
      <c r="E99" s="75"/>
      <c r="F99" s="24" t="s">
        <v>11</v>
      </c>
      <c r="G99" s="43" t="s">
        <v>22</v>
      </c>
      <c r="H99" s="28">
        <v>0</v>
      </c>
      <c r="I99" s="28">
        <v>6001.5744061085843</v>
      </c>
      <c r="J99" s="41">
        <v>723.01451144128089</v>
      </c>
      <c r="K99" s="28">
        <f>SUM(H99:J99)</f>
        <v>6724.5889175498651</v>
      </c>
      <c r="L99" s="28">
        <f t="shared" si="32"/>
        <v>0</v>
      </c>
      <c r="M99" s="28">
        <f t="shared" si="32"/>
        <v>6001.5744061085843</v>
      </c>
      <c r="N99" s="28">
        <f t="shared" si="32"/>
        <v>723.01451144128089</v>
      </c>
      <c r="O99" s="28">
        <f t="shared" si="33"/>
        <v>6724.5889175498651</v>
      </c>
    </row>
    <row r="100" spans="1:15" ht="12.75" customHeight="1" x14ac:dyDescent="0.2">
      <c r="A100" s="22"/>
      <c r="B100" s="29">
        <v>5089</v>
      </c>
      <c r="C100" s="80" t="s">
        <v>40</v>
      </c>
      <c r="D100" s="75" t="s">
        <v>99</v>
      </c>
      <c r="E100" s="75"/>
      <c r="F100" s="24" t="s">
        <v>12</v>
      </c>
      <c r="G100" s="43" t="s">
        <v>22</v>
      </c>
      <c r="H100" s="28">
        <v>0</v>
      </c>
      <c r="I100" s="28">
        <v>2224.2358549100372</v>
      </c>
      <c r="J100" s="41">
        <v>7501.8504434615488</v>
      </c>
      <c r="K100" s="28">
        <f t="shared" si="31"/>
        <v>9726.0862983715851</v>
      </c>
      <c r="L100" s="28">
        <f t="shared" si="32"/>
        <v>0</v>
      </c>
      <c r="M100" s="28">
        <f t="shared" si="32"/>
        <v>2224.2358549100372</v>
      </c>
      <c r="N100" s="28">
        <f t="shared" si="32"/>
        <v>7501.8504434615488</v>
      </c>
      <c r="O100" s="28">
        <f t="shared" si="33"/>
        <v>9726.0862983715851</v>
      </c>
    </row>
    <row r="101" spans="1:15" ht="12.75" customHeight="1" x14ac:dyDescent="0.2">
      <c r="A101" s="22"/>
      <c r="B101" s="30">
        <v>4756</v>
      </c>
      <c r="C101" s="80" t="s">
        <v>82</v>
      </c>
      <c r="D101" s="75" t="s">
        <v>95</v>
      </c>
      <c r="E101" s="75"/>
      <c r="F101" s="24" t="s">
        <v>12</v>
      </c>
      <c r="G101" s="43" t="s">
        <v>22</v>
      </c>
      <c r="H101" s="28">
        <v>0</v>
      </c>
      <c r="I101" s="28">
        <v>10743.518825635658</v>
      </c>
      <c r="J101" s="41">
        <v>10982.254653677894</v>
      </c>
      <c r="K101" s="28">
        <f t="shared" si="31"/>
        <v>21725.773479313553</v>
      </c>
      <c r="L101" s="28">
        <f t="shared" si="32"/>
        <v>0</v>
      </c>
      <c r="M101" s="28">
        <f t="shared" si="32"/>
        <v>10743.518825635658</v>
      </c>
      <c r="N101" s="28">
        <f t="shared" si="32"/>
        <v>10982.254653677894</v>
      </c>
      <c r="O101" s="28">
        <f t="shared" si="33"/>
        <v>21725.773479313553</v>
      </c>
    </row>
    <row r="102" spans="1:15" ht="12.75" customHeight="1" x14ac:dyDescent="0.2">
      <c r="A102" s="22"/>
      <c r="B102" s="30">
        <v>5210</v>
      </c>
      <c r="C102" s="80" t="s">
        <v>41</v>
      </c>
      <c r="D102" s="75" t="s">
        <v>100</v>
      </c>
      <c r="E102" s="75"/>
      <c r="F102" s="24" t="s">
        <v>12</v>
      </c>
      <c r="G102" s="43" t="s">
        <v>22</v>
      </c>
      <c r="H102" s="28">
        <v>0</v>
      </c>
      <c r="I102" s="28">
        <v>31171.594639213967</v>
      </c>
      <c r="J102" s="41">
        <v>15932.135264295666</v>
      </c>
      <c r="K102" s="28">
        <f>SUM(H102:J102)</f>
        <v>47103.729903509637</v>
      </c>
      <c r="L102" s="28">
        <f t="shared" si="32"/>
        <v>0</v>
      </c>
      <c r="M102" s="28">
        <f t="shared" si="32"/>
        <v>31171.594639213967</v>
      </c>
      <c r="N102" s="28">
        <f t="shared" si="32"/>
        <v>15932.135264295666</v>
      </c>
      <c r="O102" s="28">
        <f t="shared" si="33"/>
        <v>47103.729903509637</v>
      </c>
    </row>
    <row r="103" spans="1:15" ht="12.75" customHeight="1" x14ac:dyDescent="0.2">
      <c r="A103" s="22"/>
      <c r="B103" s="29" t="s">
        <v>71</v>
      </c>
      <c r="C103" s="80" t="s">
        <v>72</v>
      </c>
      <c r="D103" s="75" t="s">
        <v>129</v>
      </c>
      <c r="E103" s="75"/>
      <c r="F103" s="24" t="s">
        <v>12</v>
      </c>
      <c r="G103" s="43">
        <v>43070</v>
      </c>
      <c r="H103" s="28">
        <v>19961.44442</v>
      </c>
      <c r="I103" s="28">
        <v>10357.836349144207</v>
      </c>
      <c r="J103" s="41">
        <v>6633.9452943137212</v>
      </c>
      <c r="K103" s="28">
        <f>SUM(H103:J103)</f>
        <v>36953.226063457929</v>
      </c>
      <c r="L103" s="28">
        <f t="shared" si="32"/>
        <v>19961.44442</v>
      </c>
      <c r="M103" s="28">
        <f t="shared" si="32"/>
        <v>10357.836349144207</v>
      </c>
      <c r="N103" s="28">
        <f t="shared" si="32"/>
        <v>6633.9452943137212</v>
      </c>
      <c r="O103" s="28">
        <f t="shared" si="33"/>
        <v>36953.226063457929</v>
      </c>
    </row>
    <row r="104" spans="1:15" ht="12.75" customHeight="1" x14ac:dyDescent="0.2">
      <c r="A104" s="22"/>
      <c r="B104" s="29" t="s">
        <v>71</v>
      </c>
      <c r="C104" s="80" t="s">
        <v>72</v>
      </c>
      <c r="D104" s="75" t="s">
        <v>97</v>
      </c>
      <c r="E104" s="75"/>
      <c r="F104" s="24" t="s">
        <v>12</v>
      </c>
      <c r="G104" s="43" t="s">
        <v>22</v>
      </c>
      <c r="H104" s="28">
        <v>0</v>
      </c>
      <c r="I104" s="28">
        <v>0</v>
      </c>
      <c r="J104" s="41">
        <v>743.44739462434165</v>
      </c>
      <c r="K104" s="28">
        <f>SUM(H104:J104)</f>
        <v>743.44739462434165</v>
      </c>
      <c r="L104" s="28">
        <f t="shared" si="32"/>
        <v>0</v>
      </c>
      <c r="M104" s="28">
        <f t="shared" si="32"/>
        <v>0</v>
      </c>
      <c r="N104" s="28">
        <f t="shared" si="32"/>
        <v>743.44739462434165</v>
      </c>
      <c r="O104" s="28">
        <f t="shared" si="33"/>
        <v>743.44739462434165</v>
      </c>
    </row>
    <row r="105" spans="1:15" s="17" customFormat="1" ht="13.5" thickBot="1" x14ac:dyDescent="0.25">
      <c r="A105" s="32"/>
      <c r="B105" s="34"/>
      <c r="C105" s="85" t="s">
        <v>42</v>
      </c>
      <c r="D105" s="74"/>
      <c r="E105" s="74"/>
      <c r="F105" s="18"/>
      <c r="G105" s="19"/>
      <c r="H105" s="35">
        <f t="shared" ref="H105:O105" si="34">+SUBTOTAL(9,H95:H104)</f>
        <v>24633.556850000001</v>
      </c>
      <c r="I105" s="35">
        <f t="shared" si="34"/>
        <v>78405.287050916319</v>
      </c>
      <c r="J105" s="35">
        <f t="shared" si="34"/>
        <v>69132.921375819438</v>
      </c>
      <c r="K105" s="35">
        <f t="shared" si="34"/>
        <v>172171.76527673579</v>
      </c>
      <c r="L105" s="35">
        <f t="shared" si="34"/>
        <v>24633.556850000001</v>
      </c>
      <c r="M105" s="35">
        <f t="shared" si="34"/>
        <v>78405.287050916319</v>
      </c>
      <c r="N105" s="35">
        <f t="shared" si="34"/>
        <v>69132.921375819438</v>
      </c>
      <c r="O105" s="35">
        <f t="shared" si="34"/>
        <v>172171.76527673579</v>
      </c>
    </row>
    <row r="106" spans="1:15" s="17" customFormat="1" ht="13.5" thickTop="1" x14ac:dyDescent="0.2">
      <c r="A106" s="32"/>
      <c r="B106" s="34"/>
      <c r="C106" s="85"/>
      <c r="D106" s="74"/>
      <c r="E106" s="74"/>
      <c r="F106" s="18"/>
      <c r="G106" s="19"/>
      <c r="H106" s="36"/>
      <c r="I106" s="36"/>
      <c r="J106" s="36"/>
      <c r="K106" s="36"/>
      <c r="L106" s="36"/>
      <c r="M106" s="36"/>
      <c r="N106" s="36"/>
      <c r="O106" s="36"/>
    </row>
    <row r="107" spans="1:15" s="17" customFormat="1" ht="18.75" x14ac:dyDescent="0.2">
      <c r="A107" s="32"/>
      <c r="B107" s="23" t="s">
        <v>43</v>
      </c>
      <c r="C107" s="85"/>
      <c r="D107" s="74"/>
      <c r="E107" s="74"/>
      <c r="F107" s="18"/>
      <c r="G107" s="19"/>
      <c r="H107" s="36"/>
      <c r="I107" s="36"/>
      <c r="J107" s="36"/>
      <c r="K107" s="36"/>
      <c r="L107" s="36"/>
      <c r="M107" s="44"/>
      <c r="N107" s="44"/>
      <c r="O107" s="36"/>
    </row>
    <row r="108" spans="1:15" ht="12.75" customHeight="1" x14ac:dyDescent="0.2">
      <c r="A108" s="22"/>
      <c r="B108" s="45" t="s">
        <v>44</v>
      </c>
      <c r="C108" s="92" t="s">
        <v>45</v>
      </c>
      <c r="D108" s="75" t="s">
        <v>112</v>
      </c>
      <c r="E108" s="75"/>
      <c r="F108" s="24" t="s">
        <v>12</v>
      </c>
      <c r="G108" s="19" t="s">
        <v>22</v>
      </c>
      <c r="H108" s="41">
        <v>0</v>
      </c>
      <c r="I108" s="41">
        <v>834.49029649440649</v>
      </c>
      <c r="J108" s="41">
        <v>939.1910028470387</v>
      </c>
      <c r="K108" s="41">
        <f>SUM(H108:J108)</f>
        <v>1773.6812993414451</v>
      </c>
      <c r="L108" s="41">
        <v>0</v>
      </c>
      <c r="M108" s="41">
        <f>+I108</f>
        <v>834.49029649440649</v>
      </c>
      <c r="N108" s="41">
        <f>+J108</f>
        <v>939.1910028470387</v>
      </c>
      <c r="O108" s="41">
        <f>SUM(L108:N108)</f>
        <v>1773.6812993414451</v>
      </c>
    </row>
    <row r="109" spans="1:15" s="17" customFormat="1" ht="13.5" thickBot="1" x14ac:dyDescent="0.25">
      <c r="A109" s="32"/>
      <c r="B109" s="29"/>
      <c r="C109" s="85" t="s">
        <v>46</v>
      </c>
      <c r="D109" s="75"/>
      <c r="E109" s="75"/>
      <c r="F109" s="24"/>
      <c r="G109" s="19"/>
      <c r="H109" s="35">
        <f t="shared" ref="H109:O109" si="35">+SUBTOTAL(9,H108:H108)</f>
        <v>0</v>
      </c>
      <c r="I109" s="35">
        <f t="shared" si="35"/>
        <v>834.49029649440649</v>
      </c>
      <c r="J109" s="35">
        <f t="shared" si="35"/>
        <v>939.1910028470387</v>
      </c>
      <c r="K109" s="35">
        <f t="shared" si="35"/>
        <v>1773.6812993414451</v>
      </c>
      <c r="L109" s="35">
        <f t="shared" si="35"/>
        <v>0</v>
      </c>
      <c r="M109" s="35">
        <f t="shared" si="35"/>
        <v>834.49029649440649</v>
      </c>
      <c r="N109" s="35">
        <f t="shared" si="35"/>
        <v>939.1910028470387</v>
      </c>
      <c r="O109" s="35">
        <f t="shared" si="35"/>
        <v>1773.6812993414451</v>
      </c>
    </row>
    <row r="110" spans="1:15" ht="13.5" thickTop="1" x14ac:dyDescent="0.2">
      <c r="A110" s="22"/>
      <c r="B110" s="26"/>
      <c r="C110" s="80"/>
      <c r="D110" s="75"/>
      <c r="E110" s="75"/>
      <c r="F110" s="24"/>
      <c r="G110" s="19"/>
      <c r="H110" s="40"/>
      <c r="I110" s="41"/>
      <c r="J110" s="41"/>
      <c r="K110" s="41"/>
      <c r="L110" s="41"/>
      <c r="M110" s="41"/>
      <c r="N110" s="41"/>
      <c r="O110" s="41"/>
    </row>
    <row r="111" spans="1:15" ht="18.75" x14ac:dyDescent="0.2">
      <c r="A111" s="22"/>
      <c r="B111" s="23" t="s">
        <v>47</v>
      </c>
      <c r="C111" s="80"/>
      <c r="D111" s="75"/>
      <c r="E111" s="75"/>
      <c r="F111" s="24"/>
      <c r="G111" s="19"/>
      <c r="H111" s="36"/>
      <c r="I111" s="36"/>
      <c r="K111" s="36"/>
      <c r="L111" s="36"/>
      <c r="M111" s="36"/>
      <c r="N111" s="36"/>
      <c r="O111" s="36"/>
    </row>
    <row r="112" spans="1:15" ht="12.75" customHeight="1" x14ac:dyDescent="0.2">
      <c r="A112" s="22"/>
      <c r="B112" s="46" t="s">
        <v>48</v>
      </c>
      <c r="C112" s="80" t="s">
        <v>74</v>
      </c>
      <c r="D112" s="75" t="s">
        <v>101</v>
      </c>
      <c r="E112" s="75"/>
      <c r="F112" s="24" t="s">
        <v>12</v>
      </c>
      <c r="G112" s="43" t="s">
        <v>22</v>
      </c>
      <c r="H112" s="28">
        <v>0</v>
      </c>
      <c r="I112" s="54">
        <v>2150.2727557538205</v>
      </c>
      <c r="J112" s="54">
        <v>2198.0547865011981</v>
      </c>
      <c r="K112" s="28">
        <f>SUM(H112:J112)</f>
        <v>4348.3275422550187</v>
      </c>
      <c r="L112" s="28">
        <v>0</v>
      </c>
      <c r="M112" s="54">
        <f t="shared" ref="M112:N115" si="36">+I112</f>
        <v>2150.2727557538205</v>
      </c>
      <c r="N112" s="54">
        <f t="shared" si="36"/>
        <v>2198.0547865011981</v>
      </c>
      <c r="O112" s="28">
        <f>SUM(L112:N112)</f>
        <v>4348.3275422550187</v>
      </c>
    </row>
    <row r="113" spans="1:15" ht="12.75" customHeight="1" x14ac:dyDescent="0.2">
      <c r="A113" s="22"/>
      <c r="B113" s="46" t="s">
        <v>48</v>
      </c>
      <c r="C113" s="80" t="s">
        <v>76</v>
      </c>
      <c r="D113" s="75" t="s">
        <v>102</v>
      </c>
      <c r="E113" s="75"/>
      <c r="F113" s="24" t="s">
        <v>12</v>
      </c>
      <c r="G113" s="43" t="s">
        <v>22</v>
      </c>
      <c r="H113" s="28">
        <v>0</v>
      </c>
      <c r="I113" s="54">
        <v>766.51313343895936</v>
      </c>
      <c r="J113" s="54">
        <v>783.54611402816329</v>
      </c>
      <c r="K113" s="28">
        <f>SUM(H113:J113)</f>
        <v>1550.0592474671225</v>
      </c>
      <c r="L113" s="28">
        <v>0</v>
      </c>
      <c r="M113" s="54">
        <f t="shared" si="36"/>
        <v>766.51313343895936</v>
      </c>
      <c r="N113" s="54">
        <f t="shared" si="36"/>
        <v>783.54611402816329</v>
      </c>
      <c r="O113" s="28">
        <f>SUM(L113:N113)</f>
        <v>1550.0592474671225</v>
      </c>
    </row>
    <row r="114" spans="1:15" ht="12.75" customHeight="1" x14ac:dyDescent="0.2">
      <c r="A114" s="22"/>
      <c r="B114" s="46" t="s">
        <v>48</v>
      </c>
      <c r="C114" s="80" t="s">
        <v>77</v>
      </c>
      <c r="D114" s="75" t="s">
        <v>103</v>
      </c>
      <c r="E114" s="75"/>
      <c r="F114" s="24" t="s">
        <v>12</v>
      </c>
      <c r="G114" s="43" t="s">
        <v>22</v>
      </c>
      <c r="H114" s="28">
        <v>0</v>
      </c>
      <c r="I114" s="54">
        <v>8537.335541383125</v>
      </c>
      <c r="J114" s="25">
        <v>0</v>
      </c>
      <c r="K114" s="28">
        <f>SUM(H114:J114)</f>
        <v>8537.335541383125</v>
      </c>
      <c r="L114" s="28">
        <f>+H114</f>
        <v>0</v>
      </c>
      <c r="M114" s="28">
        <f t="shared" si="36"/>
        <v>8537.335541383125</v>
      </c>
      <c r="N114" s="28">
        <f t="shared" si="36"/>
        <v>0</v>
      </c>
      <c r="O114" s="28">
        <f>SUM(L114:N114)</f>
        <v>8537.335541383125</v>
      </c>
    </row>
    <row r="115" spans="1:15" ht="12.75" customHeight="1" x14ac:dyDescent="0.2">
      <c r="A115" s="22"/>
      <c r="B115" s="46" t="s">
        <v>48</v>
      </c>
      <c r="C115" s="80" t="s">
        <v>104</v>
      </c>
      <c r="D115" s="75" t="s">
        <v>105</v>
      </c>
      <c r="E115" s="75"/>
      <c r="F115" s="24" t="s">
        <v>12</v>
      </c>
      <c r="G115" s="43" t="s">
        <v>22</v>
      </c>
      <c r="H115" s="37">
        <v>0</v>
      </c>
      <c r="I115" s="93">
        <v>86.296841810892957</v>
      </c>
      <c r="J115" s="47">
        <v>88.214476835461767</v>
      </c>
      <c r="K115" s="37">
        <f>SUM(H115:J115)</f>
        <v>174.51131864635471</v>
      </c>
      <c r="L115" s="37">
        <f>+H115</f>
        <v>0</v>
      </c>
      <c r="M115" s="37">
        <f t="shared" si="36"/>
        <v>86.296841810892957</v>
      </c>
      <c r="N115" s="37">
        <f t="shared" si="36"/>
        <v>88.214476835461767</v>
      </c>
      <c r="O115" s="37">
        <f>SUM(L115:N115)</f>
        <v>174.51131864635471</v>
      </c>
    </row>
    <row r="116" spans="1:15" s="17" customFormat="1" x14ac:dyDescent="0.2">
      <c r="A116" s="32"/>
      <c r="B116" s="48" t="s">
        <v>48</v>
      </c>
      <c r="C116" s="85" t="s">
        <v>49</v>
      </c>
      <c r="D116" s="74"/>
      <c r="E116" s="74"/>
      <c r="F116" s="18"/>
      <c r="G116" s="43"/>
      <c r="H116" s="33">
        <f>SUBTOTAL(9,H112:H115)</f>
        <v>0</v>
      </c>
      <c r="I116" s="33">
        <f>SUBTOTAL(9,I112:I115)</f>
        <v>11540.418272386798</v>
      </c>
      <c r="J116" s="33">
        <f t="shared" ref="J116:O116" si="37">SUBTOTAL(9,J112:J115)</f>
        <v>3069.8153773648232</v>
      </c>
      <c r="K116" s="33">
        <f t="shared" si="37"/>
        <v>14610.233649751621</v>
      </c>
      <c r="L116" s="33">
        <f t="shared" si="37"/>
        <v>0</v>
      </c>
      <c r="M116" s="33">
        <f t="shared" si="37"/>
        <v>11540.418272386798</v>
      </c>
      <c r="N116" s="33">
        <f t="shared" si="37"/>
        <v>3069.8153773648232</v>
      </c>
      <c r="O116" s="33">
        <f t="shared" si="37"/>
        <v>14610.233649751621</v>
      </c>
    </row>
    <row r="117" spans="1:15" s="17" customFormat="1" x14ac:dyDescent="0.2">
      <c r="A117" s="32"/>
      <c r="B117" s="48"/>
      <c r="C117" s="84"/>
      <c r="D117" s="74"/>
      <c r="E117" s="74"/>
      <c r="F117" s="18"/>
      <c r="G117" s="43"/>
      <c r="H117" s="33"/>
      <c r="I117" s="33"/>
      <c r="J117" s="33"/>
      <c r="K117" s="33"/>
      <c r="L117" s="33"/>
      <c r="M117" s="33"/>
      <c r="N117" s="33"/>
      <c r="O117" s="33"/>
    </row>
    <row r="118" spans="1:15" ht="12.75" customHeight="1" x14ac:dyDescent="0.2">
      <c r="A118" s="22"/>
      <c r="B118" s="46" t="s">
        <v>50</v>
      </c>
      <c r="C118" s="80" t="s">
        <v>51</v>
      </c>
      <c r="D118" s="75" t="s">
        <v>109</v>
      </c>
      <c r="E118" s="75"/>
      <c r="F118" s="24" t="s">
        <v>12</v>
      </c>
      <c r="G118" s="43" t="s">
        <v>22</v>
      </c>
      <c r="H118" s="28">
        <v>0</v>
      </c>
      <c r="I118" s="54">
        <v>5549.3503778868362</v>
      </c>
      <c r="J118" s="54">
        <v>5672.6646084534614</v>
      </c>
      <c r="K118" s="28">
        <f>SUM(H118:J118)</f>
        <v>11222.014986340298</v>
      </c>
      <c r="L118" s="28">
        <v>0</v>
      </c>
      <c r="M118" s="54">
        <f t="shared" ref="M118:N121" si="38">+I118</f>
        <v>5549.3503778868362</v>
      </c>
      <c r="N118" s="54">
        <f t="shared" si="38"/>
        <v>5672.6646084534614</v>
      </c>
      <c r="O118" s="28">
        <f>SUM(L118:N118)</f>
        <v>11222.014986340298</v>
      </c>
    </row>
    <row r="119" spans="1:15" ht="12.75" customHeight="1" x14ac:dyDescent="0.2">
      <c r="A119" s="22"/>
      <c r="B119" s="46" t="s">
        <v>50</v>
      </c>
      <c r="C119" s="80" t="s">
        <v>52</v>
      </c>
      <c r="D119" s="75" t="s">
        <v>117</v>
      </c>
      <c r="E119" s="75"/>
      <c r="F119" s="24" t="s">
        <v>12</v>
      </c>
      <c r="G119" s="43" t="s">
        <v>22</v>
      </c>
      <c r="H119" s="28">
        <v>0</v>
      </c>
      <c r="I119" s="54">
        <v>551.07571961350743</v>
      </c>
      <c r="J119" s="54">
        <v>563.32138328954397</v>
      </c>
      <c r="K119" s="28">
        <f>SUM(H119:J119)</f>
        <v>1114.3971029030513</v>
      </c>
      <c r="L119" s="28">
        <v>0</v>
      </c>
      <c r="M119" s="54">
        <f t="shared" si="38"/>
        <v>551.07571961350743</v>
      </c>
      <c r="N119" s="54">
        <f t="shared" si="38"/>
        <v>563.32138328954397</v>
      </c>
      <c r="O119" s="28">
        <f>SUM(L119:N119)</f>
        <v>1114.3971029030513</v>
      </c>
    </row>
    <row r="120" spans="1:15" ht="12.75" customHeight="1" x14ac:dyDescent="0.2">
      <c r="A120" s="22"/>
      <c r="B120" s="46" t="s">
        <v>50</v>
      </c>
      <c r="C120" s="80" t="s">
        <v>78</v>
      </c>
      <c r="D120" s="75" t="s">
        <v>108</v>
      </c>
      <c r="E120" s="75"/>
      <c r="F120" s="24" t="s">
        <v>12</v>
      </c>
      <c r="G120" s="43" t="s">
        <v>22</v>
      </c>
      <c r="H120" s="28">
        <v>0</v>
      </c>
      <c r="I120" s="54">
        <v>6790.3168411984552</v>
      </c>
      <c r="J120" s="54">
        <v>6091.7476792024481</v>
      </c>
      <c r="K120" s="28">
        <f>SUM(H120:J120)</f>
        <v>12882.064520400903</v>
      </c>
      <c r="L120" s="28">
        <v>0</v>
      </c>
      <c r="M120" s="54">
        <f t="shared" si="38"/>
        <v>6790.3168411984552</v>
      </c>
      <c r="N120" s="54">
        <f t="shared" si="38"/>
        <v>6091.7476792024481</v>
      </c>
      <c r="O120" s="28">
        <f>SUM(L120:N120)</f>
        <v>12882.064520400903</v>
      </c>
    </row>
    <row r="121" spans="1:15" ht="12.75" customHeight="1" x14ac:dyDescent="0.2">
      <c r="A121" s="22"/>
      <c r="B121" s="46" t="s">
        <v>50</v>
      </c>
      <c r="C121" s="80" t="s">
        <v>79</v>
      </c>
      <c r="D121" s="75" t="s">
        <v>111</v>
      </c>
      <c r="E121" s="75"/>
      <c r="F121" s="24" t="s">
        <v>12</v>
      </c>
      <c r="G121" s="43" t="s">
        <v>22</v>
      </c>
      <c r="H121" s="37">
        <v>0</v>
      </c>
      <c r="I121" s="93">
        <v>721.91993853267365</v>
      </c>
      <c r="J121" s="93">
        <v>1506.2717618916686</v>
      </c>
      <c r="K121" s="37">
        <f>SUM(H121:J121)</f>
        <v>2228.1917004243423</v>
      </c>
      <c r="L121" s="37">
        <v>0</v>
      </c>
      <c r="M121" s="93">
        <f t="shared" si="38"/>
        <v>721.91993853267365</v>
      </c>
      <c r="N121" s="93">
        <f t="shared" si="38"/>
        <v>1506.2717618916686</v>
      </c>
      <c r="O121" s="37">
        <f>SUM(L121:N121)</f>
        <v>2228.1917004243423</v>
      </c>
    </row>
    <row r="122" spans="1:15" s="17" customFormat="1" x14ac:dyDescent="0.2">
      <c r="A122" s="32"/>
      <c r="B122" s="27" t="s">
        <v>50</v>
      </c>
      <c r="C122" s="85" t="s">
        <v>53</v>
      </c>
      <c r="D122" s="74"/>
      <c r="E122" s="74"/>
      <c r="F122" s="18"/>
      <c r="G122" s="43"/>
      <c r="H122" s="33">
        <f t="shared" ref="H122:O122" si="39">SUBTOTAL(9,H118:H121)</f>
        <v>0</v>
      </c>
      <c r="I122" s="33">
        <f t="shared" si="39"/>
        <v>13612.662877231473</v>
      </c>
      <c r="J122" s="33">
        <f t="shared" si="39"/>
        <v>13834.005432837122</v>
      </c>
      <c r="K122" s="33">
        <f t="shared" si="39"/>
        <v>27446.668310068599</v>
      </c>
      <c r="L122" s="33">
        <f t="shared" si="39"/>
        <v>0</v>
      </c>
      <c r="M122" s="33">
        <f t="shared" si="39"/>
        <v>13612.662877231473</v>
      </c>
      <c r="N122" s="33">
        <f t="shared" si="39"/>
        <v>13834.005432837122</v>
      </c>
      <c r="O122" s="33">
        <f t="shared" si="39"/>
        <v>27446.668310068599</v>
      </c>
    </row>
    <row r="123" spans="1:15" s="17" customFormat="1" x14ac:dyDescent="0.2">
      <c r="A123" s="32"/>
      <c r="B123" s="27"/>
      <c r="C123" s="85"/>
      <c r="D123" s="74"/>
      <c r="E123" s="74"/>
      <c r="F123" s="18"/>
      <c r="G123" s="43"/>
      <c r="H123" s="33"/>
      <c r="I123" s="33"/>
      <c r="J123" s="33"/>
      <c r="K123" s="33"/>
      <c r="L123" s="33"/>
      <c r="M123" s="33"/>
      <c r="N123" s="33"/>
      <c r="O123" s="33"/>
    </row>
    <row r="124" spans="1:15" ht="12.75" customHeight="1" x14ac:dyDescent="0.2">
      <c r="A124" s="22"/>
      <c r="B124" s="27">
        <v>7298</v>
      </c>
      <c r="C124" s="92" t="s">
        <v>54</v>
      </c>
      <c r="D124" s="75" t="s">
        <v>113</v>
      </c>
      <c r="E124" s="75"/>
      <c r="F124" s="24" t="s">
        <v>12</v>
      </c>
      <c r="G124" s="43" t="s">
        <v>22</v>
      </c>
      <c r="H124" s="28">
        <v>0</v>
      </c>
      <c r="I124" s="54">
        <v>64200.796500727949</v>
      </c>
      <c r="J124" s="54">
        <v>115845.72245883438</v>
      </c>
      <c r="K124" s="28">
        <f>SUM(H124:J124)</f>
        <v>180046.51895956232</v>
      </c>
      <c r="L124" s="28">
        <v>0</v>
      </c>
      <c r="M124" s="25">
        <f>+I124</f>
        <v>64200.796500727949</v>
      </c>
      <c r="N124" s="25">
        <f>+J124</f>
        <v>115845.72245883438</v>
      </c>
      <c r="O124" s="28">
        <f>SUM(L124:N124)</f>
        <v>180046.51895956232</v>
      </c>
    </row>
    <row r="125" spans="1:15" ht="12.75" customHeight="1" x14ac:dyDescent="0.2">
      <c r="A125" s="22"/>
      <c r="B125" s="27">
        <v>3362</v>
      </c>
      <c r="C125" s="92" t="s">
        <v>55</v>
      </c>
      <c r="D125" s="75" t="s">
        <v>110</v>
      </c>
      <c r="E125" s="75"/>
      <c r="F125" s="24" t="s">
        <v>12</v>
      </c>
      <c r="G125" s="43" t="s">
        <v>22</v>
      </c>
      <c r="H125" s="28">
        <v>0</v>
      </c>
      <c r="I125" s="25">
        <v>11779.2732133357</v>
      </c>
      <c r="J125" s="25">
        <v>0</v>
      </c>
      <c r="K125" s="28">
        <f>SUM(H125:J125)</f>
        <v>11779.2732133357</v>
      </c>
      <c r="L125" s="28">
        <v>0</v>
      </c>
      <c r="M125" s="25">
        <f>+I125</f>
        <v>11779.2732133357</v>
      </c>
      <c r="N125" s="25">
        <f>+J125</f>
        <v>0</v>
      </c>
      <c r="O125" s="28">
        <f>SUM(L125:N125)</f>
        <v>11779.2732133357</v>
      </c>
    </row>
    <row r="126" spans="1:15" x14ac:dyDescent="0.2">
      <c r="A126" s="22"/>
      <c r="B126" s="29"/>
      <c r="C126" s="80"/>
      <c r="D126" s="75"/>
      <c r="E126" s="75"/>
      <c r="F126" s="24"/>
      <c r="G126" s="43"/>
      <c r="H126" s="28"/>
      <c r="I126" s="28"/>
      <c r="J126" s="28"/>
      <c r="K126" s="28"/>
      <c r="L126" s="28"/>
      <c r="M126" s="28"/>
      <c r="N126" s="28"/>
      <c r="O126" s="28"/>
    </row>
    <row r="127" spans="1:15" ht="12.75" customHeight="1" x14ac:dyDescent="0.2">
      <c r="A127" s="22"/>
      <c r="B127" s="46" t="s">
        <v>56</v>
      </c>
      <c r="C127" s="80" t="s">
        <v>73</v>
      </c>
      <c r="D127" s="75" t="s">
        <v>115</v>
      </c>
      <c r="E127" s="75"/>
      <c r="F127" s="24" t="s">
        <v>12</v>
      </c>
      <c r="G127" s="43" t="s">
        <v>22</v>
      </c>
      <c r="H127" s="28">
        <v>0</v>
      </c>
      <c r="I127" s="54">
        <v>32.125583146040285</v>
      </c>
      <c r="J127" s="54">
        <v>32.839457977758265</v>
      </c>
      <c r="K127" s="28">
        <f>SUM(H127:J127)</f>
        <v>64.965041123798557</v>
      </c>
      <c r="L127" s="28">
        <v>0</v>
      </c>
      <c r="M127" s="54">
        <f t="shared" ref="M127:N129" si="40">+I127</f>
        <v>32.125583146040285</v>
      </c>
      <c r="N127" s="54">
        <f t="shared" si="40"/>
        <v>32.839457977758265</v>
      </c>
      <c r="O127" s="28">
        <f>SUM(L127:N127)</f>
        <v>64.965041123798557</v>
      </c>
    </row>
    <row r="128" spans="1:15" ht="12.75" customHeight="1" x14ac:dyDescent="0.2">
      <c r="A128" s="22"/>
      <c r="B128" s="46" t="s">
        <v>56</v>
      </c>
      <c r="C128" s="80" t="s">
        <v>57</v>
      </c>
      <c r="D128" s="75" t="s">
        <v>116</v>
      </c>
      <c r="E128" s="75"/>
      <c r="F128" s="24" t="s">
        <v>12</v>
      </c>
      <c r="G128" s="43" t="s">
        <v>22</v>
      </c>
      <c r="H128" s="28">
        <v>0</v>
      </c>
      <c r="I128" s="54">
        <v>86.379422706796774</v>
      </c>
      <c r="J128" s="54">
        <v>88.29889279293937</v>
      </c>
      <c r="K128" s="28">
        <f>SUM(H128:J128)</f>
        <v>174.67831549973613</v>
      </c>
      <c r="L128" s="28">
        <v>0</v>
      </c>
      <c r="M128" s="54">
        <f t="shared" si="40"/>
        <v>86.379422706796774</v>
      </c>
      <c r="N128" s="54">
        <f t="shared" si="40"/>
        <v>88.29889279293937</v>
      </c>
      <c r="O128" s="28">
        <f>SUM(L128:N128)</f>
        <v>174.67831549973613</v>
      </c>
    </row>
    <row r="129" spans="1:15" ht="12.75" customHeight="1" x14ac:dyDescent="0.2">
      <c r="A129" s="22"/>
      <c r="B129" s="46" t="s">
        <v>56</v>
      </c>
      <c r="C129" s="80" t="s">
        <v>75</v>
      </c>
      <c r="D129" s="75" t="s">
        <v>114</v>
      </c>
      <c r="E129" s="75"/>
      <c r="F129" s="24" t="s">
        <v>12</v>
      </c>
      <c r="G129" s="43" t="s">
        <v>22</v>
      </c>
      <c r="H129" s="37">
        <v>0</v>
      </c>
      <c r="I129" s="93">
        <v>886.35176330355523</v>
      </c>
      <c r="J129" s="93">
        <v>906.04772377826032</v>
      </c>
      <c r="K129" s="37">
        <f>SUM(H129:J129)</f>
        <v>1792.3994870818156</v>
      </c>
      <c r="L129" s="37">
        <v>0</v>
      </c>
      <c r="M129" s="93">
        <f t="shared" si="40"/>
        <v>886.35176330355523</v>
      </c>
      <c r="N129" s="93">
        <f t="shared" si="40"/>
        <v>906.04772377826032</v>
      </c>
      <c r="O129" s="37">
        <f>SUM(L129:N129)</f>
        <v>1792.3994870818156</v>
      </c>
    </row>
    <row r="130" spans="1:15" s="17" customFormat="1" x14ac:dyDescent="0.2">
      <c r="A130" s="32"/>
      <c r="B130" s="49" t="s">
        <v>56</v>
      </c>
      <c r="C130" s="85" t="s">
        <v>58</v>
      </c>
      <c r="D130" s="74"/>
      <c r="E130" s="74"/>
      <c r="F130" s="18"/>
      <c r="G130" s="43"/>
      <c r="H130" s="33">
        <f t="shared" ref="H130:O130" si="41">SUBTOTAL(9,H127:H129)</f>
        <v>0</v>
      </c>
      <c r="I130" s="33">
        <f t="shared" si="41"/>
        <v>1004.8567691563923</v>
      </c>
      <c r="J130" s="33">
        <f t="shared" si="41"/>
        <v>1027.186074548958</v>
      </c>
      <c r="K130" s="33">
        <f t="shared" si="41"/>
        <v>2032.0428437053502</v>
      </c>
      <c r="L130" s="33">
        <f t="shared" si="41"/>
        <v>0</v>
      </c>
      <c r="M130" s="33">
        <f t="shared" si="41"/>
        <v>1004.8567691563923</v>
      </c>
      <c r="N130" s="33">
        <f t="shared" si="41"/>
        <v>1027.186074548958</v>
      </c>
      <c r="O130" s="33">
        <f t="shared" si="41"/>
        <v>2032.0428437053502</v>
      </c>
    </row>
    <row r="131" spans="1:15" s="17" customFormat="1" x14ac:dyDescent="0.2">
      <c r="A131" s="32"/>
      <c r="B131" s="49"/>
      <c r="C131" s="84"/>
      <c r="D131" s="74"/>
      <c r="E131" s="74"/>
      <c r="F131" s="18"/>
      <c r="G131" s="43"/>
      <c r="H131" s="33"/>
      <c r="I131" s="33"/>
      <c r="J131" s="33"/>
      <c r="K131" s="33"/>
      <c r="L131" s="33"/>
      <c r="M131" s="33"/>
      <c r="N131" s="33"/>
      <c r="O131" s="33"/>
    </row>
    <row r="132" spans="1:15" s="17" customFormat="1" ht="13.5" thickBot="1" x14ac:dyDescent="0.25">
      <c r="A132" s="32"/>
      <c r="B132" s="34"/>
      <c r="C132" s="84" t="s">
        <v>59</v>
      </c>
      <c r="D132" s="74"/>
      <c r="E132" s="74"/>
      <c r="F132" s="18"/>
      <c r="G132" s="19"/>
      <c r="H132" s="98">
        <f t="shared" ref="H132:O132" si="42">SUBTOTAL(9,H112:H130)</f>
        <v>0</v>
      </c>
      <c r="I132" s="98">
        <f t="shared" si="42"/>
        <v>102138.00763283831</v>
      </c>
      <c r="J132" s="98">
        <f t="shared" si="42"/>
        <v>133776.72934358529</v>
      </c>
      <c r="K132" s="98">
        <f t="shared" si="42"/>
        <v>235914.73697642359</v>
      </c>
      <c r="L132" s="98">
        <f t="shared" si="42"/>
        <v>0</v>
      </c>
      <c r="M132" s="98">
        <f t="shared" si="42"/>
        <v>102138.00763283831</v>
      </c>
      <c r="N132" s="98">
        <f t="shared" si="42"/>
        <v>133776.72934358529</v>
      </c>
      <c r="O132" s="98">
        <f t="shared" si="42"/>
        <v>235914.73697642359</v>
      </c>
    </row>
    <row r="133" spans="1:15" s="17" customFormat="1" ht="13.5" thickTop="1" x14ac:dyDescent="0.2">
      <c r="A133" s="32"/>
      <c r="B133" s="34"/>
      <c r="C133" s="84"/>
      <c r="D133" s="74"/>
      <c r="E133" s="74"/>
      <c r="F133" s="18"/>
      <c r="G133" s="19"/>
      <c r="H133" s="50"/>
      <c r="I133" s="99"/>
      <c r="J133" s="100"/>
      <c r="K133" s="100"/>
      <c r="L133" s="100"/>
      <c r="M133" s="100"/>
      <c r="N133" s="100"/>
      <c r="O133" s="100"/>
    </row>
    <row r="134" spans="1:15" s="17" customFormat="1" ht="15.75" thickBot="1" x14ac:dyDescent="0.25">
      <c r="A134" s="6"/>
      <c r="B134" s="94" t="s">
        <v>60</v>
      </c>
      <c r="C134" s="94"/>
      <c r="D134" s="106"/>
      <c r="E134" s="8"/>
      <c r="F134" s="94"/>
      <c r="G134" s="19"/>
      <c r="H134" s="98">
        <f t="shared" ref="H134:O134" si="43">+SUBTOTAL(9,H8:H133)</f>
        <v>85861.82227660004</v>
      </c>
      <c r="I134" s="98">
        <f t="shared" si="43"/>
        <v>229026.73576144362</v>
      </c>
      <c r="J134" s="98">
        <f t="shared" si="43"/>
        <v>211321.98520665543</v>
      </c>
      <c r="K134" s="98">
        <f t="shared" si="43"/>
        <v>526210.54324469913</v>
      </c>
      <c r="L134" s="98">
        <f t="shared" si="43"/>
        <v>85861.82227660004</v>
      </c>
      <c r="M134" s="98">
        <f t="shared" si="43"/>
        <v>229026.73576144362</v>
      </c>
      <c r="N134" s="98">
        <f t="shared" si="43"/>
        <v>211321.98520665543</v>
      </c>
      <c r="O134" s="98">
        <f t="shared" si="43"/>
        <v>526210.54324469913</v>
      </c>
    </row>
    <row r="135" spans="1:15" ht="13.5" thickTop="1" x14ac:dyDescent="0.2">
      <c r="A135" s="6"/>
      <c r="D135" s="61"/>
      <c r="E135" s="61"/>
      <c r="G135" s="51"/>
      <c r="H135" s="52"/>
      <c r="I135" s="28"/>
      <c r="J135" s="28"/>
      <c r="K135" s="28"/>
      <c r="L135" s="28"/>
      <c r="M135" s="28"/>
      <c r="N135" s="28"/>
      <c r="O135" s="28"/>
    </row>
    <row r="136" spans="1:15" ht="15.75" customHeight="1" thickBot="1" x14ac:dyDescent="0.25">
      <c r="A136" s="6"/>
      <c r="B136" s="182" t="s">
        <v>106</v>
      </c>
      <c r="C136" s="182"/>
      <c r="D136" s="107"/>
      <c r="E136" s="108"/>
      <c r="G136" s="51"/>
      <c r="H136" s="98">
        <f>+H134-H138</f>
        <v>85861.82227660004</v>
      </c>
      <c r="I136" s="98">
        <f t="shared" ref="I136:O136" si="44">+I134-I138</f>
        <v>68506.78713033878</v>
      </c>
      <c r="J136" s="98">
        <f t="shared" si="44"/>
        <v>32769.588778717356</v>
      </c>
      <c r="K136" s="98">
        <f t="shared" si="44"/>
        <v>187138.19818565622</v>
      </c>
      <c r="L136" s="98">
        <f t="shared" si="44"/>
        <v>85861.82227660004</v>
      </c>
      <c r="M136" s="98">
        <f t="shared" si="44"/>
        <v>68506.78713033878</v>
      </c>
      <c r="N136" s="98">
        <f t="shared" si="44"/>
        <v>32769.588778717356</v>
      </c>
      <c r="O136" s="98">
        <f t="shared" si="44"/>
        <v>187138.19818565622</v>
      </c>
    </row>
    <row r="137" spans="1:15" ht="13.5" thickTop="1" x14ac:dyDescent="0.2">
      <c r="A137" s="6"/>
      <c r="D137" s="61"/>
      <c r="E137" s="61"/>
      <c r="G137" s="51"/>
      <c r="H137" s="28"/>
      <c r="I137" s="28"/>
      <c r="J137" s="28"/>
      <c r="K137" s="28"/>
      <c r="L137" s="28"/>
      <c r="M137" s="28"/>
      <c r="N137" s="28"/>
      <c r="O137" s="28"/>
    </row>
    <row r="138" spans="1:15" ht="15" customHeight="1" thickBot="1" x14ac:dyDescent="0.25">
      <c r="A138" s="6"/>
      <c r="B138" s="182" t="s">
        <v>107</v>
      </c>
      <c r="C138" s="182"/>
      <c r="D138" s="182"/>
      <c r="E138" s="182"/>
      <c r="F138" s="182"/>
      <c r="G138" s="51"/>
      <c r="H138" s="38">
        <f t="shared" ref="H138:O138" si="45">+H105+H109+H132-H103-H96</f>
        <v>0</v>
      </c>
      <c r="I138" s="38">
        <f t="shared" si="45"/>
        <v>160519.94863110484</v>
      </c>
      <c r="J138" s="38">
        <f t="shared" si="45"/>
        <v>178552.39642793807</v>
      </c>
      <c r="K138" s="38">
        <f t="shared" si="45"/>
        <v>339072.34505904291</v>
      </c>
      <c r="L138" s="38">
        <f t="shared" si="45"/>
        <v>0</v>
      </c>
      <c r="M138" s="38">
        <f t="shared" si="45"/>
        <v>160519.94863110484</v>
      </c>
      <c r="N138" s="38">
        <f t="shared" si="45"/>
        <v>178552.39642793807</v>
      </c>
      <c r="O138" s="38">
        <f t="shared" si="45"/>
        <v>339072.34505904291</v>
      </c>
    </row>
    <row r="139" spans="1:15" ht="13.5" thickTop="1" x14ac:dyDescent="0.2">
      <c r="H139" s="54"/>
      <c r="I139" s="54"/>
      <c r="J139" s="54"/>
      <c r="K139" s="54"/>
      <c r="L139" s="25"/>
      <c r="M139" s="25"/>
      <c r="N139" s="25"/>
      <c r="O139" s="25"/>
    </row>
    <row r="140" spans="1:15" x14ac:dyDescent="0.2">
      <c r="H140" s="25"/>
      <c r="I140" s="25"/>
      <c r="J140" s="25"/>
      <c r="K140" s="25"/>
      <c r="L140" s="25"/>
      <c r="M140" s="25"/>
      <c r="N140" s="25"/>
      <c r="O140" s="25"/>
    </row>
    <row r="141" spans="1:15" x14ac:dyDescent="0.2">
      <c r="H141" s="25"/>
      <c r="I141" s="25"/>
      <c r="J141" s="25"/>
      <c r="K141" s="25"/>
      <c r="L141" s="25"/>
      <c r="M141" s="25"/>
      <c r="N141" s="25"/>
      <c r="O141" s="25"/>
    </row>
    <row r="142" spans="1:15" x14ac:dyDescent="0.2">
      <c r="H142" s="25"/>
      <c r="I142" s="25"/>
      <c r="J142" s="25"/>
      <c r="K142" s="25"/>
      <c r="L142" s="25"/>
      <c r="M142" s="25"/>
      <c r="N142" s="25"/>
      <c r="O142" s="25"/>
    </row>
    <row r="143" spans="1:15" x14ac:dyDescent="0.2">
      <c r="A143" s="95"/>
      <c r="B143" s="26"/>
      <c r="C143" s="83"/>
      <c r="D143" s="76"/>
      <c r="E143" s="76"/>
      <c r="F143" s="24"/>
      <c r="G143" s="4"/>
      <c r="H143" s="25"/>
      <c r="I143" s="25"/>
      <c r="J143" s="25"/>
      <c r="K143" s="25"/>
      <c r="L143" s="25"/>
      <c r="M143" s="25"/>
      <c r="N143" s="25"/>
      <c r="O143" s="25" t="s">
        <v>80</v>
      </c>
    </row>
    <row r="144" spans="1:15" x14ac:dyDescent="0.2">
      <c r="A144" s="95"/>
      <c r="B144" s="26"/>
      <c r="C144" s="80"/>
      <c r="D144" s="76"/>
      <c r="E144" s="76"/>
      <c r="F144" s="24"/>
      <c r="G144" s="4"/>
      <c r="H144" s="25"/>
      <c r="I144" s="25"/>
      <c r="J144" s="25"/>
      <c r="K144" s="25"/>
      <c r="L144" s="25"/>
      <c r="M144" s="25"/>
      <c r="N144" s="25"/>
      <c r="O144" s="25"/>
    </row>
    <row r="145" spans="1:15" x14ac:dyDescent="0.2">
      <c r="H145" s="25"/>
      <c r="I145" s="111"/>
      <c r="J145" s="25"/>
      <c r="K145" s="25"/>
      <c r="L145" s="25"/>
      <c r="M145" s="25"/>
      <c r="N145" s="25"/>
      <c r="O145" s="25"/>
    </row>
    <row r="146" spans="1:15" x14ac:dyDescent="0.2">
      <c r="A146" s="95"/>
      <c r="B146" s="55"/>
      <c r="C146" s="83"/>
      <c r="D146" s="76"/>
      <c r="E146" s="76"/>
      <c r="F146" s="24"/>
      <c r="G146" s="56"/>
      <c r="H146" s="25"/>
      <c r="I146" s="25"/>
      <c r="J146" s="25"/>
      <c r="K146" s="25"/>
      <c r="L146" s="25"/>
      <c r="M146" s="25"/>
      <c r="N146" s="25"/>
      <c r="O146" s="25"/>
    </row>
    <row r="147" spans="1:15" x14ac:dyDescent="0.2">
      <c r="A147" s="95"/>
      <c r="B147" s="55"/>
      <c r="C147" s="83"/>
      <c r="D147" s="76"/>
      <c r="E147" s="76"/>
      <c r="F147" s="24"/>
      <c r="G147" s="56"/>
      <c r="H147" s="25"/>
      <c r="I147" s="25"/>
      <c r="J147" s="25"/>
      <c r="K147" s="25"/>
      <c r="L147" s="25"/>
      <c r="M147" s="25"/>
      <c r="N147" s="25"/>
      <c r="O147" s="25"/>
    </row>
    <row r="148" spans="1:15" s="17" customFormat="1" x14ac:dyDescent="0.2">
      <c r="A148" s="96"/>
      <c r="B148" s="34"/>
      <c r="C148" s="86"/>
      <c r="D148" s="77"/>
      <c r="E148" s="77"/>
      <c r="F148" s="18"/>
      <c r="G148" s="4"/>
      <c r="H148" s="57"/>
      <c r="I148" s="57"/>
      <c r="J148" s="57"/>
      <c r="K148" s="57"/>
      <c r="L148" s="57"/>
      <c r="M148" s="57"/>
      <c r="N148" s="57"/>
      <c r="O148" s="57"/>
    </row>
    <row r="149" spans="1:15" x14ac:dyDescent="0.2">
      <c r="H149" s="25"/>
      <c r="I149" s="25"/>
      <c r="J149" s="25"/>
      <c r="K149" s="25"/>
      <c r="L149" s="25"/>
      <c r="M149" s="25"/>
      <c r="N149" s="25"/>
      <c r="O149" s="25"/>
    </row>
    <row r="150" spans="1:15" x14ac:dyDescent="0.2">
      <c r="H150" s="25"/>
      <c r="I150" s="25"/>
      <c r="J150" s="25"/>
      <c r="K150" s="25"/>
      <c r="L150" s="25"/>
      <c r="M150" s="25"/>
      <c r="N150" s="25"/>
      <c r="O150" s="25"/>
    </row>
    <row r="151" spans="1:15" x14ac:dyDescent="0.2">
      <c r="H151" s="25"/>
      <c r="I151" s="25"/>
      <c r="J151" s="25"/>
      <c r="K151" s="25"/>
      <c r="L151" s="25"/>
      <c r="M151" s="25"/>
      <c r="N151" s="25"/>
      <c r="O151" s="25"/>
    </row>
    <row r="152" spans="1:15" x14ac:dyDescent="0.2">
      <c r="H152" s="25"/>
      <c r="I152" s="25"/>
      <c r="J152" s="25"/>
      <c r="K152" s="25"/>
      <c r="L152" s="25"/>
      <c r="M152" s="25"/>
      <c r="N152" s="25"/>
      <c r="O152" s="25"/>
    </row>
    <row r="153" spans="1:15" ht="15" x14ac:dyDescent="0.2">
      <c r="H153" s="25"/>
      <c r="I153" s="25"/>
      <c r="J153" s="25"/>
      <c r="K153" s="58"/>
      <c r="L153" s="25"/>
      <c r="M153" s="25"/>
      <c r="N153" s="25"/>
      <c r="O153" s="25"/>
    </row>
    <row r="154" spans="1:15" x14ac:dyDescent="0.2">
      <c r="H154" s="25"/>
      <c r="I154" s="25"/>
      <c r="J154" s="25"/>
      <c r="K154" s="25"/>
      <c r="L154" s="25"/>
      <c r="M154" s="25"/>
      <c r="N154" s="25"/>
      <c r="O154" s="25"/>
    </row>
    <row r="155" spans="1:15" x14ac:dyDescent="0.2">
      <c r="H155" s="25"/>
      <c r="I155" s="25"/>
      <c r="J155" s="25"/>
      <c r="K155" s="25"/>
      <c r="L155" s="25"/>
      <c r="M155" s="25"/>
      <c r="N155" s="25"/>
      <c r="O155" s="25"/>
    </row>
    <row r="156" spans="1:15" x14ac:dyDescent="0.2">
      <c r="H156" s="25"/>
      <c r="I156" s="25"/>
      <c r="J156" s="25"/>
      <c r="K156" s="25"/>
      <c r="L156" s="25"/>
      <c r="M156" s="25"/>
      <c r="N156" s="25"/>
      <c r="O156" s="25"/>
    </row>
    <row r="157" spans="1:15" x14ac:dyDescent="0.2">
      <c r="H157" s="25"/>
      <c r="I157" s="25"/>
      <c r="J157" s="25"/>
      <c r="K157" s="25"/>
      <c r="L157" s="25"/>
      <c r="M157" s="25"/>
      <c r="N157" s="25"/>
      <c r="O157" s="25"/>
    </row>
    <row r="158" spans="1:15" x14ac:dyDescent="0.2">
      <c r="H158" s="25"/>
      <c r="I158" s="25"/>
      <c r="J158" s="25"/>
      <c r="K158" s="25"/>
      <c r="L158" s="25"/>
      <c r="M158" s="25"/>
      <c r="N158" s="25"/>
      <c r="O158" s="25"/>
    </row>
    <row r="159" spans="1:15" x14ac:dyDescent="0.2">
      <c r="H159" s="25"/>
      <c r="I159" s="25"/>
      <c r="J159" s="25"/>
      <c r="K159" s="25"/>
      <c r="L159" s="25"/>
      <c r="M159" s="25"/>
      <c r="N159" s="25"/>
      <c r="O159" s="25"/>
    </row>
    <row r="160" spans="1:15" x14ac:dyDescent="0.2">
      <c r="H160" s="25"/>
      <c r="I160" s="25"/>
      <c r="J160" s="25"/>
      <c r="K160" s="25"/>
      <c r="L160" s="25"/>
      <c r="M160" s="25"/>
      <c r="N160" s="25"/>
      <c r="O160" s="25"/>
    </row>
    <row r="161" spans="8:15" x14ac:dyDescent="0.2">
      <c r="H161" s="25"/>
      <c r="I161" s="25"/>
      <c r="J161" s="25"/>
      <c r="K161" s="25"/>
      <c r="L161" s="25"/>
      <c r="M161" s="25"/>
      <c r="N161" s="25"/>
      <c r="O161" s="25"/>
    </row>
    <row r="162" spans="8:15" x14ac:dyDescent="0.2">
      <c r="H162" s="25"/>
      <c r="I162" s="25"/>
      <c r="J162" s="25"/>
      <c r="K162" s="25"/>
      <c r="L162" s="25"/>
      <c r="M162" s="25"/>
      <c r="N162" s="25"/>
      <c r="O162" s="25"/>
    </row>
    <row r="163" spans="8:15" x14ac:dyDescent="0.2">
      <c r="H163" s="25"/>
      <c r="I163" s="25"/>
      <c r="J163" s="25"/>
      <c r="K163" s="25"/>
      <c r="L163" s="25"/>
      <c r="M163" s="25"/>
      <c r="N163" s="25"/>
      <c r="O163" s="25"/>
    </row>
    <row r="164" spans="8:15" x14ac:dyDescent="0.2">
      <c r="H164" s="25"/>
      <c r="I164" s="25"/>
      <c r="J164" s="25"/>
      <c r="K164" s="25"/>
      <c r="L164" s="25"/>
      <c r="M164" s="25"/>
      <c r="N164" s="25"/>
      <c r="O164" s="25"/>
    </row>
    <row r="165" spans="8:15" x14ac:dyDescent="0.2">
      <c r="H165" s="25"/>
      <c r="I165" s="25"/>
      <c r="J165" s="25"/>
      <c r="K165" s="25"/>
      <c r="L165" s="25"/>
      <c r="M165" s="25"/>
      <c r="N165" s="25"/>
      <c r="O165" s="25"/>
    </row>
    <row r="166" spans="8:15" x14ac:dyDescent="0.2">
      <c r="H166" s="25"/>
      <c r="I166" s="25"/>
      <c r="J166" s="25"/>
      <c r="K166" s="25"/>
      <c r="L166" s="25"/>
      <c r="M166" s="25"/>
      <c r="N166" s="25"/>
      <c r="O166" s="25"/>
    </row>
    <row r="167" spans="8:15" x14ac:dyDescent="0.2">
      <c r="H167" s="25"/>
      <c r="I167" s="25"/>
      <c r="J167" s="25"/>
      <c r="K167" s="25"/>
      <c r="L167" s="25"/>
      <c r="M167" s="25"/>
      <c r="N167" s="25"/>
      <c r="O167" s="25"/>
    </row>
    <row r="168" spans="8:15" x14ac:dyDescent="0.2">
      <c r="H168" s="25"/>
      <c r="I168" s="25"/>
      <c r="J168" s="25"/>
      <c r="K168" s="25"/>
      <c r="L168" s="25"/>
      <c r="M168" s="25"/>
      <c r="N168" s="25"/>
      <c r="O168" s="25"/>
    </row>
    <row r="169" spans="8:15" x14ac:dyDescent="0.2">
      <c r="H169" s="25"/>
      <c r="I169" s="25"/>
      <c r="J169" s="25"/>
      <c r="K169" s="25"/>
      <c r="L169" s="25"/>
      <c r="M169" s="25"/>
      <c r="N169" s="25"/>
      <c r="O169" s="25"/>
    </row>
    <row r="170" spans="8:15" x14ac:dyDescent="0.2">
      <c r="H170" s="25"/>
      <c r="I170" s="25"/>
      <c r="J170" s="25"/>
      <c r="K170" s="25"/>
      <c r="L170" s="25"/>
      <c r="M170" s="25"/>
      <c r="N170" s="25"/>
      <c r="O170" s="25"/>
    </row>
    <row r="171" spans="8:15" x14ac:dyDescent="0.2">
      <c r="H171" s="25"/>
      <c r="I171" s="25"/>
      <c r="J171" s="25"/>
      <c r="K171" s="25"/>
      <c r="L171" s="25"/>
      <c r="M171" s="25"/>
      <c r="N171" s="25"/>
      <c r="O171" s="25"/>
    </row>
    <row r="172" spans="8:15" x14ac:dyDescent="0.2">
      <c r="H172" s="25"/>
      <c r="I172" s="25"/>
      <c r="J172" s="25"/>
      <c r="K172" s="25"/>
      <c r="L172" s="25"/>
      <c r="M172" s="25"/>
      <c r="N172" s="25"/>
      <c r="O172" s="25"/>
    </row>
    <row r="173" spans="8:15" x14ac:dyDescent="0.2">
      <c r="H173" s="25"/>
      <c r="I173" s="25"/>
      <c r="J173" s="25"/>
      <c r="K173" s="25"/>
      <c r="L173" s="25"/>
      <c r="M173" s="25"/>
      <c r="N173" s="25"/>
      <c r="O173" s="25"/>
    </row>
    <row r="174" spans="8:15" x14ac:dyDescent="0.2">
      <c r="H174" s="25"/>
      <c r="I174" s="25"/>
      <c r="J174" s="25"/>
      <c r="K174" s="25"/>
      <c r="L174" s="25"/>
      <c r="M174" s="25"/>
      <c r="N174" s="25"/>
      <c r="O174" s="25"/>
    </row>
    <row r="175" spans="8:15" x14ac:dyDescent="0.2">
      <c r="H175" s="25"/>
      <c r="I175" s="25"/>
      <c r="J175" s="25"/>
      <c r="K175" s="25"/>
      <c r="L175" s="25"/>
      <c r="M175" s="25"/>
      <c r="N175" s="25"/>
      <c r="O175" s="25"/>
    </row>
    <row r="176" spans="8:15" x14ac:dyDescent="0.2">
      <c r="H176" s="25"/>
      <c r="I176" s="25"/>
      <c r="J176" s="25"/>
      <c r="K176" s="25"/>
      <c r="L176" s="25"/>
      <c r="M176" s="25"/>
      <c r="N176" s="25"/>
      <c r="O176" s="25"/>
    </row>
    <row r="177" spans="8:15" x14ac:dyDescent="0.2">
      <c r="H177" s="25"/>
      <c r="I177" s="25"/>
      <c r="J177" s="25"/>
      <c r="K177" s="25"/>
      <c r="L177" s="25"/>
      <c r="M177" s="25"/>
      <c r="N177" s="25"/>
      <c r="O177" s="25"/>
    </row>
    <row r="178" spans="8:15" x14ac:dyDescent="0.2">
      <c r="H178" s="25"/>
      <c r="I178" s="25"/>
      <c r="J178" s="25"/>
      <c r="K178" s="25"/>
      <c r="L178" s="25"/>
      <c r="M178" s="25"/>
      <c r="N178" s="25"/>
      <c r="O178" s="25"/>
    </row>
    <row r="179" spans="8:15" x14ac:dyDescent="0.2">
      <c r="H179" s="25"/>
      <c r="I179" s="25"/>
      <c r="J179" s="25"/>
      <c r="K179" s="25"/>
      <c r="L179" s="25"/>
      <c r="M179" s="25"/>
      <c r="N179" s="25"/>
      <c r="O179" s="25"/>
    </row>
    <row r="180" spans="8:15" x14ac:dyDescent="0.2">
      <c r="H180" s="25"/>
      <c r="I180" s="25"/>
      <c r="J180" s="25"/>
      <c r="K180" s="25"/>
      <c r="L180" s="25"/>
      <c r="M180" s="25"/>
      <c r="N180" s="25"/>
      <c r="O180" s="25"/>
    </row>
    <row r="181" spans="8:15" x14ac:dyDescent="0.2">
      <c r="H181" s="25"/>
      <c r="I181" s="25"/>
      <c r="J181" s="25"/>
      <c r="K181" s="25"/>
      <c r="L181" s="25"/>
      <c r="M181" s="25"/>
      <c r="N181" s="25"/>
      <c r="O181" s="25"/>
    </row>
    <row r="182" spans="8:15" x14ac:dyDescent="0.2">
      <c r="H182" s="25"/>
      <c r="I182" s="25"/>
      <c r="J182" s="25"/>
      <c r="K182" s="25"/>
      <c r="L182" s="25"/>
      <c r="M182" s="25"/>
      <c r="N182" s="25"/>
      <c r="O182" s="25"/>
    </row>
    <row r="183" spans="8:15" x14ac:dyDescent="0.2">
      <c r="H183" s="25"/>
      <c r="I183" s="25"/>
      <c r="J183" s="25"/>
      <c r="K183" s="25"/>
      <c r="L183" s="25"/>
      <c r="M183" s="25"/>
      <c r="N183" s="25"/>
      <c r="O183" s="25"/>
    </row>
    <row r="184" spans="8:15" x14ac:dyDescent="0.2">
      <c r="H184" s="25"/>
      <c r="I184" s="25"/>
      <c r="J184" s="25"/>
      <c r="K184" s="25"/>
      <c r="L184" s="25"/>
      <c r="M184" s="25"/>
      <c r="N184" s="25"/>
      <c r="O184" s="25"/>
    </row>
    <row r="185" spans="8:15" x14ac:dyDescent="0.2">
      <c r="H185" s="25"/>
      <c r="I185" s="25"/>
      <c r="J185" s="25"/>
      <c r="K185" s="25"/>
      <c r="L185" s="25"/>
      <c r="M185" s="25"/>
      <c r="N185" s="25"/>
      <c r="O185" s="25"/>
    </row>
    <row r="186" spans="8:15" x14ac:dyDescent="0.2">
      <c r="H186" s="25"/>
      <c r="I186" s="25"/>
      <c r="J186" s="25"/>
      <c r="K186" s="25"/>
      <c r="L186" s="25"/>
      <c r="M186" s="25"/>
      <c r="N186" s="25"/>
      <c r="O186" s="25"/>
    </row>
    <row r="187" spans="8:15" x14ac:dyDescent="0.2">
      <c r="H187" s="25"/>
      <c r="I187" s="25"/>
      <c r="J187" s="25"/>
      <c r="K187" s="25"/>
      <c r="L187" s="25"/>
      <c r="M187" s="25"/>
      <c r="N187" s="25"/>
      <c r="O187" s="25"/>
    </row>
    <row r="188" spans="8:15" x14ac:dyDescent="0.2">
      <c r="H188" s="25"/>
      <c r="I188" s="25"/>
      <c r="J188" s="25"/>
      <c r="K188" s="25"/>
      <c r="L188" s="25"/>
      <c r="M188" s="25"/>
      <c r="N188" s="25"/>
      <c r="O188" s="25"/>
    </row>
    <row r="189" spans="8:15" x14ac:dyDescent="0.2">
      <c r="H189" s="25"/>
      <c r="I189" s="25"/>
      <c r="J189" s="25"/>
      <c r="K189" s="25"/>
      <c r="L189" s="25"/>
      <c r="M189" s="25"/>
      <c r="N189" s="25"/>
      <c r="O189" s="25"/>
    </row>
    <row r="190" spans="8:15" x14ac:dyDescent="0.2">
      <c r="H190" s="25"/>
      <c r="I190" s="25"/>
      <c r="J190" s="25"/>
      <c r="K190" s="25"/>
      <c r="L190" s="25"/>
      <c r="M190" s="25"/>
      <c r="N190" s="25"/>
      <c r="O190" s="25"/>
    </row>
    <row r="191" spans="8:15" x14ac:dyDescent="0.2">
      <c r="H191" s="25"/>
      <c r="I191" s="25"/>
      <c r="J191" s="25"/>
      <c r="K191" s="25"/>
      <c r="L191" s="25"/>
      <c r="M191" s="25"/>
      <c r="N191" s="25"/>
      <c r="O191" s="25"/>
    </row>
    <row r="192" spans="8:15" x14ac:dyDescent="0.2">
      <c r="H192" s="25"/>
      <c r="I192" s="25"/>
      <c r="J192" s="25"/>
      <c r="K192" s="25"/>
      <c r="L192" s="25"/>
      <c r="M192" s="25"/>
      <c r="N192" s="25"/>
      <c r="O192" s="25"/>
    </row>
    <row r="193" spans="8:15" x14ac:dyDescent="0.2">
      <c r="H193" s="25"/>
      <c r="I193" s="25"/>
      <c r="J193" s="25"/>
      <c r="K193" s="25"/>
      <c r="L193" s="25"/>
      <c r="M193" s="25"/>
      <c r="N193" s="25"/>
      <c r="O193" s="25"/>
    </row>
    <row r="194" spans="8:15" x14ac:dyDescent="0.2">
      <c r="H194" s="25"/>
      <c r="I194" s="25"/>
      <c r="J194" s="25"/>
      <c r="K194" s="25"/>
      <c r="L194" s="25"/>
      <c r="M194" s="25"/>
      <c r="N194" s="25"/>
      <c r="O194" s="25"/>
    </row>
    <row r="195" spans="8:15" x14ac:dyDescent="0.2">
      <c r="H195" s="25"/>
      <c r="I195" s="25"/>
      <c r="J195" s="25"/>
      <c r="K195" s="25"/>
      <c r="L195" s="25"/>
      <c r="M195" s="25"/>
      <c r="N195" s="25"/>
      <c r="O195" s="25"/>
    </row>
    <row r="196" spans="8:15" x14ac:dyDescent="0.2">
      <c r="H196" s="25"/>
      <c r="I196" s="25"/>
      <c r="J196" s="25"/>
      <c r="K196" s="25"/>
      <c r="L196" s="25"/>
      <c r="M196" s="25"/>
      <c r="N196" s="25"/>
      <c r="O196" s="25"/>
    </row>
    <row r="197" spans="8:15" x14ac:dyDescent="0.2">
      <c r="H197" s="25"/>
      <c r="I197" s="25"/>
      <c r="J197" s="25"/>
      <c r="K197" s="25"/>
      <c r="L197" s="25"/>
      <c r="M197" s="25"/>
      <c r="N197" s="25"/>
      <c r="O197" s="25"/>
    </row>
    <row r="198" spans="8:15" x14ac:dyDescent="0.2">
      <c r="H198" s="25"/>
      <c r="I198" s="25"/>
      <c r="J198" s="25"/>
      <c r="K198" s="25"/>
      <c r="L198" s="25"/>
      <c r="M198" s="25"/>
      <c r="N198" s="25"/>
      <c r="O198" s="25"/>
    </row>
    <row r="199" spans="8:15" x14ac:dyDescent="0.2">
      <c r="H199" s="25"/>
      <c r="I199" s="25"/>
      <c r="J199" s="25"/>
      <c r="K199" s="25"/>
      <c r="L199" s="25"/>
      <c r="M199" s="25"/>
      <c r="N199" s="25"/>
      <c r="O199" s="25"/>
    </row>
    <row r="200" spans="8:15" x14ac:dyDescent="0.2">
      <c r="H200" s="25"/>
      <c r="I200" s="25"/>
      <c r="J200" s="25"/>
      <c r="K200" s="25"/>
      <c r="L200" s="25"/>
      <c r="M200" s="25"/>
      <c r="N200" s="25"/>
      <c r="O200" s="25"/>
    </row>
    <row r="201" spans="8:15" x14ac:dyDescent="0.2">
      <c r="H201" s="25"/>
      <c r="I201" s="25"/>
      <c r="J201" s="25"/>
      <c r="K201" s="25"/>
      <c r="L201" s="25"/>
      <c r="M201" s="25"/>
      <c r="N201" s="25"/>
      <c r="O201" s="25"/>
    </row>
    <row r="202" spans="8:15" x14ac:dyDescent="0.2">
      <c r="H202" s="25"/>
      <c r="I202" s="25"/>
      <c r="J202" s="25"/>
      <c r="K202" s="25"/>
      <c r="L202" s="25"/>
      <c r="M202" s="25"/>
      <c r="N202" s="25"/>
      <c r="O202" s="25"/>
    </row>
    <row r="203" spans="8:15" x14ac:dyDescent="0.2">
      <c r="H203" s="25"/>
      <c r="I203" s="25"/>
      <c r="J203" s="25"/>
      <c r="K203" s="25"/>
      <c r="L203" s="25"/>
      <c r="M203" s="25"/>
      <c r="N203" s="25"/>
      <c r="O203" s="25"/>
    </row>
    <row r="204" spans="8:15" x14ac:dyDescent="0.2">
      <c r="H204" s="25"/>
      <c r="I204" s="25"/>
      <c r="J204" s="25"/>
      <c r="K204" s="25"/>
      <c r="L204" s="25"/>
      <c r="M204" s="25"/>
      <c r="N204" s="25"/>
      <c r="O204" s="25"/>
    </row>
    <row r="205" spans="8:15" x14ac:dyDescent="0.2">
      <c r="H205" s="25"/>
      <c r="I205" s="25"/>
      <c r="J205" s="25"/>
      <c r="K205" s="25"/>
      <c r="L205" s="25"/>
      <c r="M205" s="25"/>
      <c r="N205" s="25"/>
      <c r="O205" s="25"/>
    </row>
    <row r="206" spans="8:15" x14ac:dyDescent="0.2">
      <c r="H206" s="25"/>
      <c r="I206" s="25"/>
      <c r="J206" s="25"/>
      <c r="K206" s="25"/>
      <c r="L206" s="25"/>
      <c r="M206" s="25"/>
      <c r="N206" s="25"/>
      <c r="O206" s="25"/>
    </row>
    <row r="207" spans="8:15" x14ac:dyDescent="0.2">
      <c r="H207" s="25"/>
      <c r="I207" s="25"/>
      <c r="J207" s="25"/>
      <c r="K207" s="25"/>
      <c r="L207" s="25"/>
      <c r="M207" s="25"/>
      <c r="N207" s="25"/>
      <c r="O207" s="25"/>
    </row>
    <row r="208" spans="8:15" x14ac:dyDescent="0.2">
      <c r="H208" s="25"/>
      <c r="I208" s="25"/>
      <c r="J208" s="25"/>
      <c r="K208" s="25"/>
      <c r="L208" s="25"/>
      <c r="M208" s="25"/>
      <c r="N208" s="25"/>
      <c r="O208" s="25"/>
    </row>
    <row r="209" spans="8:15" x14ac:dyDescent="0.2">
      <c r="H209" s="25"/>
      <c r="I209" s="25"/>
      <c r="J209" s="25"/>
      <c r="K209" s="25"/>
      <c r="L209" s="25"/>
      <c r="M209" s="25"/>
      <c r="N209" s="25"/>
      <c r="O209" s="25"/>
    </row>
    <row r="210" spans="8:15" x14ac:dyDescent="0.2">
      <c r="H210" s="25"/>
      <c r="I210" s="25"/>
      <c r="J210" s="25"/>
      <c r="K210" s="25"/>
      <c r="L210" s="25"/>
      <c r="M210" s="25"/>
      <c r="N210" s="25"/>
      <c r="O210" s="25"/>
    </row>
    <row r="211" spans="8:15" x14ac:dyDescent="0.2">
      <c r="H211" s="25"/>
      <c r="I211" s="25"/>
      <c r="J211" s="25"/>
      <c r="K211" s="25"/>
      <c r="L211" s="25"/>
      <c r="M211" s="25"/>
      <c r="N211" s="25"/>
      <c r="O211" s="25"/>
    </row>
    <row r="212" spans="8:15" x14ac:dyDescent="0.2">
      <c r="H212" s="25"/>
      <c r="I212" s="25"/>
      <c r="J212" s="25"/>
      <c r="K212" s="25"/>
      <c r="L212" s="25"/>
      <c r="M212" s="25"/>
      <c r="N212" s="25"/>
      <c r="O212" s="25"/>
    </row>
    <row r="213" spans="8:15" x14ac:dyDescent="0.2">
      <c r="H213" s="25"/>
      <c r="I213" s="25"/>
      <c r="J213" s="25"/>
      <c r="K213" s="25"/>
      <c r="L213" s="25"/>
      <c r="M213" s="25"/>
      <c r="N213" s="25"/>
      <c r="O213" s="25"/>
    </row>
    <row r="214" spans="8:15" x14ac:dyDescent="0.2">
      <c r="H214" s="25"/>
      <c r="I214" s="25"/>
      <c r="J214" s="25"/>
      <c r="K214" s="25"/>
      <c r="L214" s="25"/>
      <c r="M214" s="25"/>
      <c r="N214" s="25"/>
      <c r="O214" s="25"/>
    </row>
    <row r="215" spans="8:15" x14ac:dyDescent="0.2">
      <c r="H215" s="25"/>
      <c r="I215" s="25"/>
      <c r="J215" s="25"/>
      <c r="K215" s="25"/>
      <c r="L215" s="25"/>
      <c r="M215" s="25"/>
      <c r="N215" s="25"/>
      <c r="O215" s="25"/>
    </row>
    <row r="216" spans="8:15" x14ac:dyDescent="0.2">
      <c r="H216" s="25"/>
      <c r="I216" s="25"/>
      <c r="J216" s="25"/>
      <c r="K216" s="25"/>
      <c r="L216" s="25"/>
      <c r="M216" s="25"/>
      <c r="N216" s="25"/>
      <c r="O216" s="25"/>
    </row>
    <row r="217" spans="8:15" x14ac:dyDescent="0.2">
      <c r="H217" s="25"/>
      <c r="I217" s="25"/>
      <c r="J217" s="25"/>
      <c r="K217" s="25"/>
      <c r="L217" s="25"/>
      <c r="M217" s="25"/>
      <c r="N217" s="25"/>
      <c r="O217" s="25"/>
    </row>
    <row r="218" spans="8:15" x14ac:dyDescent="0.2">
      <c r="H218" s="25"/>
      <c r="I218" s="25"/>
      <c r="J218" s="25"/>
      <c r="K218" s="25"/>
      <c r="L218" s="25"/>
      <c r="M218" s="25"/>
      <c r="N218" s="25"/>
      <c r="O218" s="25"/>
    </row>
    <row r="219" spans="8:15" x14ac:dyDescent="0.2">
      <c r="H219" s="25"/>
      <c r="I219" s="25"/>
      <c r="J219" s="25"/>
      <c r="K219" s="25"/>
      <c r="L219" s="25"/>
      <c r="M219" s="25"/>
      <c r="N219" s="25"/>
      <c r="O219" s="25"/>
    </row>
    <row r="220" spans="8:15" x14ac:dyDescent="0.2">
      <c r="H220" s="25"/>
      <c r="I220" s="25"/>
      <c r="J220" s="25"/>
      <c r="K220" s="25"/>
      <c r="L220" s="25"/>
      <c r="M220" s="25"/>
      <c r="N220" s="25"/>
      <c r="O220" s="25"/>
    </row>
    <row r="221" spans="8:15" x14ac:dyDescent="0.2">
      <c r="H221" s="25"/>
      <c r="I221" s="25"/>
      <c r="J221" s="25"/>
      <c r="K221" s="25"/>
      <c r="L221" s="25"/>
      <c r="M221" s="25"/>
      <c r="N221" s="25"/>
      <c r="O221" s="25"/>
    </row>
    <row r="222" spans="8:15" x14ac:dyDescent="0.2">
      <c r="H222" s="25"/>
      <c r="I222" s="25"/>
      <c r="J222" s="25"/>
      <c r="K222" s="25"/>
      <c r="L222" s="25"/>
      <c r="M222" s="25"/>
      <c r="N222" s="25"/>
      <c r="O222" s="25"/>
    </row>
    <row r="223" spans="8:15" x14ac:dyDescent="0.2">
      <c r="H223" s="25"/>
      <c r="I223" s="25"/>
      <c r="J223" s="25"/>
      <c r="K223" s="25"/>
      <c r="L223" s="25"/>
      <c r="M223" s="25"/>
      <c r="N223" s="25"/>
      <c r="O223" s="25"/>
    </row>
    <row r="224" spans="8:15" x14ac:dyDescent="0.2">
      <c r="H224" s="25"/>
      <c r="I224" s="25"/>
      <c r="J224" s="25"/>
      <c r="K224" s="25"/>
      <c r="L224" s="25"/>
      <c r="M224" s="25"/>
      <c r="N224" s="25"/>
      <c r="O224" s="25"/>
    </row>
    <row r="225" spans="8:15" x14ac:dyDescent="0.2">
      <c r="H225" s="25"/>
      <c r="I225" s="25"/>
      <c r="J225" s="25"/>
      <c r="K225" s="25"/>
      <c r="L225" s="25"/>
      <c r="M225" s="25"/>
      <c r="N225" s="25"/>
      <c r="O225" s="25"/>
    </row>
    <row r="226" spans="8:15" x14ac:dyDescent="0.2">
      <c r="H226" s="25"/>
      <c r="I226" s="25"/>
      <c r="J226" s="25"/>
      <c r="K226" s="25"/>
      <c r="L226" s="25"/>
      <c r="M226" s="25"/>
      <c r="N226" s="25"/>
      <c r="O226" s="25"/>
    </row>
    <row r="227" spans="8:15" x14ac:dyDescent="0.2">
      <c r="H227" s="25"/>
      <c r="I227" s="25"/>
      <c r="J227" s="25"/>
      <c r="K227" s="25"/>
      <c r="L227" s="25"/>
      <c r="M227" s="25"/>
      <c r="N227" s="25"/>
      <c r="O227" s="25"/>
    </row>
    <row r="228" spans="8:15" x14ac:dyDescent="0.2">
      <c r="H228" s="25"/>
      <c r="I228" s="25"/>
      <c r="J228" s="25"/>
      <c r="K228" s="25"/>
      <c r="L228" s="25"/>
      <c r="M228" s="25"/>
      <c r="N228" s="25"/>
      <c r="O228" s="25"/>
    </row>
    <row r="229" spans="8:15" x14ac:dyDescent="0.2">
      <c r="H229" s="25"/>
      <c r="I229" s="25"/>
      <c r="J229" s="25"/>
      <c r="K229" s="25"/>
      <c r="L229" s="25"/>
      <c r="M229" s="25"/>
      <c r="N229" s="25"/>
      <c r="O229" s="25"/>
    </row>
    <row r="230" spans="8:15" x14ac:dyDescent="0.2">
      <c r="H230" s="25"/>
      <c r="I230" s="25"/>
      <c r="J230" s="25"/>
      <c r="K230" s="25"/>
      <c r="L230" s="25"/>
      <c r="M230" s="25"/>
      <c r="N230" s="25"/>
      <c r="O230" s="25"/>
    </row>
    <row r="231" spans="8:15" x14ac:dyDescent="0.2">
      <c r="H231" s="25"/>
      <c r="I231" s="25"/>
      <c r="J231" s="25"/>
      <c r="K231" s="25"/>
      <c r="L231" s="25"/>
      <c r="M231" s="25"/>
      <c r="N231" s="25"/>
      <c r="O231" s="25"/>
    </row>
    <row r="232" spans="8:15" x14ac:dyDescent="0.2">
      <c r="H232" s="25"/>
      <c r="I232" s="25"/>
      <c r="J232" s="25"/>
      <c r="K232" s="25"/>
      <c r="L232" s="25"/>
      <c r="M232" s="25"/>
      <c r="N232" s="25"/>
      <c r="O232" s="25"/>
    </row>
    <row r="233" spans="8:15" x14ac:dyDescent="0.2">
      <c r="H233" s="25"/>
      <c r="I233" s="25"/>
      <c r="J233" s="25"/>
      <c r="K233" s="25"/>
      <c r="L233" s="25"/>
      <c r="M233" s="25"/>
      <c r="N233" s="25"/>
      <c r="O233" s="25"/>
    </row>
    <row r="234" spans="8:15" x14ac:dyDescent="0.2">
      <c r="H234" s="25"/>
      <c r="I234" s="25"/>
      <c r="J234" s="25"/>
      <c r="K234" s="25"/>
      <c r="L234" s="25"/>
      <c r="M234" s="25"/>
      <c r="N234" s="25"/>
      <c r="O234" s="25"/>
    </row>
    <row r="235" spans="8:15" x14ac:dyDescent="0.2">
      <c r="H235" s="25"/>
      <c r="I235" s="25"/>
      <c r="J235" s="25"/>
      <c r="K235" s="25"/>
      <c r="L235" s="25"/>
      <c r="M235" s="25"/>
      <c r="N235" s="25"/>
      <c r="O235" s="25"/>
    </row>
    <row r="236" spans="8:15" x14ac:dyDescent="0.2">
      <c r="H236" s="25"/>
      <c r="I236" s="25"/>
      <c r="J236" s="25"/>
      <c r="K236" s="25"/>
      <c r="L236" s="25"/>
      <c r="M236" s="25"/>
      <c r="N236" s="25"/>
      <c r="O236" s="25"/>
    </row>
    <row r="237" spans="8:15" x14ac:dyDescent="0.2">
      <c r="H237" s="25"/>
      <c r="I237" s="25"/>
      <c r="J237" s="25"/>
      <c r="K237" s="25"/>
      <c r="L237" s="25"/>
      <c r="M237" s="25"/>
      <c r="N237" s="25"/>
      <c r="O237" s="25"/>
    </row>
    <row r="238" spans="8:15" x14ac:dyDescent="0.2">
      <c r="H238" s="25"/>
      <c r="I238" s="25"/>
      <c r="J238" s="25"/>
      <c r="K238" s="25"/>
      <c r="L238" s="25"/>
      <c r="M238" s="25"/>
      <c r="N238" s="25"/>
      <c r="O238" s="25"/>
    </row>
    <row r="239" spans="8:15" x14ac:dyDescent="0.2">
      <c r="H239" s="25"/>
      <c r="I239" s="25"/>
      <c r="J239" s="25"/>
      <c r="K239" s="25"/>
      <c r="L239" s="25"/>
      <c r="M239" s="25"/>
      <c r="N239" s="25"/>
      <c r="O239" s="25"/>
    </row>
    <row r="240" spans="8:15" x14ac:dyDescent="0.2">
      <c r="H240" s="25"/>
      <c r="I240" s="25"/>
      <c r="J240" s="25"/>
      <c r="K240" s="25"/>
      <c r="L240" s="25"/>
      <c r="M240" s="25"/>
      <c r="N240" s="25"/>
      <c r="O240" s="25"/>
    </row>
    <row r="241" spans="8:15" x14ac:dyDescent="0.2">
      <c r="H241" s="25"/>
      <c r="I241" s="25"/>
      <c r="J241" s="25"/>
      <c r="K241" s="25"/>
      <c r="L241" s="25"/>
      <c r="M241" s="25"/>
      <c r="N241" s="25"/>
      <c r="O241" s="25"/>
    </row>
    <row r="242" spans="8:15" x14ac:dyDescent="0.2">
      <c r="H242" s="25"/>
      <c r="I242" s="25"/>
      <c r="J242" s="25"/>
      <c r="K242" s="25"/>
      <c r="L242" s="25"/>
      <c r="M242" s="25"/>
      <c r="N242" s="25"/>
      <c r="O242" s="25"/>
    </row>
    <row r="243" spans="8:15" x14ac:dyDescent="0.2">
      <c r="H243" s="25"/>
      <c r="I243" s="25"/>
      <c r="J243" s="25"/>
      <c r="K243" s="25"/>
      <c r="L243" s="25"/>
      <c r="M243" s="25"/>
      <c r="N243" s="25"/>
      <c r="O243" s="25"/>
    </row>
    <row r="244" spans="8:15" x14ac:dyDescent="0.2">
      <c r="H244" s="25"/>
      <c r="I244" s="25"/>
      <c r="J244" s="25"/>
      <c r="K244" s="25"/>
      <c r="L244" s="25"/>
      <c r="M244" s="25"/>
      <c r="N244" s="25"/>
      <c r="O244" s="25"/>
    </row>
    <row r="245" spans="8:15" x14ac:dyDescent="0.2">
      <c r="H245" s="25"/>
      <c r="I245" s="25"/>
      <c r="J245" s="25"/>
      <c r="K245" s="25"/>
      <c r="L245" s="25"/>
      <c r="M245" s="25"/>
      <c r="N245" s="25"/>
      <c r="O245" s="25"/>
    </row>
    <row r="246" spans="8:15" x14ac:dyDescent="0.2">
      <c r="H246" s="25"/>
      <c r="I246" s="25"/>
      <c r="J246" s="25"/>
      <c r="K246" s="25"/>
      <c r="L246" s="25"/>
      <c r="M246" s="25"/>
      <c r="N246" s="25"/>
      <c r="O246" s="25"/>
    </row>
    <row r="247" spans="8:15" x14ac:dyDescent="0.2">
      <c r="H247" s="25"/>
      <c r="I247" s="25"/>
      <c r="J247" s="25"/>
      <c r="K247" s="25"/>
      <c r="L247" s="25"/>
      <c r="M247" s="25"/>
      <c r="N247" s="25"/>
      <c r="O247" s="25"/>
    </row>
    <row r="248" spans="8:15" x14ac:dyDescent="0.2">
      <c r="H248" s="25"/>
      <c r="I248" s="25"/>
      <c r="J248" s="25"/>
      <c r="K248" s="25"/>
      <c r="L248" s="25"/>
      <c r="M248" s="25"/>
      <c r="N248" s="25"/>
      <c r="O248" s="25"/>
    </row>
    <row r="249" spans="8:15" x14ac:dyDescent="0.2">
      <c r="H249" s="25"/>
      <c r="I249" s="25"/>
      <c r="J249" s="25"/>
      <c r="K249" s="25"/>
      <c r="L249" s="25"/>
      <c r="M249" s="25"/>
      <c r="N249" s="25"/>
      <c r="O249" s="25"/>
    </row>
    <row r="250" spans="8:15" x14ac:dyDescent="0.2">
      <c r="H250" s="25"/>
      <c r="I250" s="25"/>
      <c r="J250" s="25"/>
      <c r="K250" s="25"/>
      <c r="L250" s="25"/>
      <c r="M250" s="25"/>
      <c r="N250" s="25"/>
      <c r="O250" s="25"/>
    </row>
    <row r="251" spans="8:15" x14ac:dyDescent="0.2">
      <c r="H251" s="25"/>
      <c r="I251" s="25"/>
      <c r="J251" s="25"/>
      <c r="K251" s="25"/>
      <c r="L251" s="25"/>
      <c r="M251" s="25"/>
      <c r="N251" s="25"/>
      <c r="O251" s="25"/>
    </row>
    <row r="252" spans="8:15" x14ac:dyDescent="0.2">
      <c r="H252" s="25"/>
      <c r="I252" s="25"/>
      <c r="J252" s="25"/>
      <c r="K252" s="25"/>
      <c r="L252" s="25"/>
      <c r="M252" s="25"/>
      <c r="N252" s="25"/>
      <c r="O252" s="25"/>
    </row>
    <row r="253" spans="8:15" x14ac:dyDescent="0.2">
      <c r="H253" s="25"/>
      <c r="I253" s="25"/>
      <c r="J253" s="25"/>
      <c r="K253" s="25"/>
      <c r="L253" s="25"/>
      <c r="M253" s="25"/>
      <c r="N253" s="25"/>
      <c r="O253" s="25"/>
    </row>
    <row r="254" spans="8:15" x14ac:dyDescent="0.2">
      <c r="H254" s="25"/>
      <c r="I254" s="25"/>
      <c r="J254" s="25"/>
      <c r="K254" s="25"/>
      <c r="L254" s="25"/>
      <c r="M254" s="25"/>
      <c r="N254" s="25"/>
      <c r="O254" s="25"/>
    </row>
    <row r="255" spans="8:15" x14ac:dyDescent="0.2">
      <c r="H255" s="25"/>
      <c r="I255" s="25"/>
      <c r="J255" s="25"/>
      <c r="K255" s="25"/>
      <c r="L255" s="25"/>
      <c r="M255" s="25"/>
      <c r="N255" s="25"/>
      <c r="O255" s="25"/>
    </row>
    <row r="256" spans="8:15" x14ac:dyDescent="0.2">
      <c r="H256" s="25"/>
      <c r="I256" s="25"/>
      <c r="J256" s="25"/>
      <c r="K256" s="25"/>
      <c r="L256" s="25"/>
      <c r="M256" s="25"/>
      <c r="N256" s="25"/>
      <c r="O256" s="25"/>
    </row>
    <row r="257" spans="8:15" x14ac:dyDescent="0.2">
      <c r="H257" s="25"/>
      <c r="I257" s="25"/>
      <c r="J257" s="25"/>
      <c r="K257" s="25"/>
      <c r="L257" s="25"/>
      <c r="M257" s="25"/>
      <c r="N257" s="25"/>
      <c r="O257" s="25"/>
    </row>
    <row r="258" spans="8:15" x14ac:dyDescent="0.2">
      <c r="H258" s="25"/>
      <c r="I258" s="25"/>
      <c r="J258" s="25"/>
      <c r="K258" s="25"/>
      <c r="L258" s="25"/>
      <c r="M258" s="25"/>
      <c r="N258" s="25"/>
      <c r="O258" s="25"/>
    </row>
    <row r="259" spans="8:15" x14ac:dyDescent="0.2">
      <c r="H259" s="25"/>
      <c r="I259" s="25"/>
      <c r="J259" s="25"/>
      <c r="K259" s="25"/>
      <c r="L259" s="25"/>
      <c r="M259" s="25"/>
      <c r="N259" s="25"/>
      <c r="O259" s="25"/>
    </row>
    <row r="260" spans="8:15" x14ac:dyDescent="0.2">
      <c r="H260" s="25"/>
      <c r="I260" s="25"/>
      <c r="J260" s="25"/>
      <c r="K260" s="25"/>
      <c r="L260" s="25"/>
      <c r="M260" s="25"/>
      <c r="N260" s="25"/>
      <c r="O260" s="25"/>
    </row>
    <row r="261" spans="8:15" x14ac:dyDescent="0.2">
      <c r="H261" s="25"/>
      <c r="I261" s="25"/>
      <c r="J261" s="25"/>
      <c r="K261" s="25"/>
      <c r="L261" s="25"/>
      <c r="M261" s="25"/>
      <c r="N261" s="25"/>
      <c r="O261" s="25"/>
    </row>
    <row r="262" spans="8:15" x14ac:dyDescent="0.2">
      <c r="H262" s="25"/>
      <c r="I262" s="25"/>
      <c r="J262" s="25"/>
      <c r="K262" s="25"/>
      <c r="L262" s="25"/>
      <c r="M262" s="25"/>
      <c r="N262" s="25"/>
      <c r="O262" s="25"/>
    </row>
    <row r="263" spans="8:15" x14ac:dyDescent="0.2">
      <c r="H263" s="25"/>
      <c r="I263" s="25"/>
      <c r="J263" s="25"/>
      <c r="K263" s="25"/>
      <c r="L263" s="25"/>
      <c r="M263" s="25"/>
      <c r="N263" s="25"/>
      <c r="O263" s="25"/>
    </row>
    <row r="264" spans="8:15" x14ac:dyDescent="0.2">
      <c r="H264" s="25"/>
      <c r="I264" s="25"/>
      <c r="J264" s="25"/>
      <c r="K264" s="25"/>
      <c r="L264" s="25"/>
      <c r="M264" s="25"/>
      <c r="N264" s="25"/>
      <c r="O264" s="25"/>
    </row>
    <row r="265" spans="8:15" x14ac:dyDescent="0.2">
      <c r="H265" s="25"/>
      <c r="I265" s="25"/>
      <c r="J265" s="25"/>
      <c r="K265" s="25"/>
      <c r="L265" s="25"/>
      <c r="M265" s="25"/>
      <c r="N265" s="25"/>
      <c r="O265" s="25"/>
    </row>
    <row r="266" spans="8:15" x14ac:dyDescent="0.2">
      <c r="H266" s="25"/>
      <c r="I266" s="25"/>
      <c r="J266" s="25"/>
      <c r="K266" s="25"/>
      <c r="L266" s="25"/>
      <c r="M266" s="25"/>
      <c r="N266" s="25"/>
      <c r="O266" s="25"/>
    </row>
    <row r="267" spans="8:15" x14ac:dyDescent="0.2">
      <c r="H267" s="25"/>
      <c r="I267" s="25"/>
      <c r="J267" s="25"/>
      <c r="K267" s="25"/>
      <c r="L267" s="25"/>
      <c r="M267" s="25"/>
      <c r="N267" s="25"/>
      <c r="O267" s="25"/>
    </row>
    <row r="268" spans="8:15" x14ac:dyDescent="0.2">
      <c r="H268" s="25"/>
      <c r="I268" s="25"/>
      <c r="J268" s="25"/>
      <c r="K268" s="25"/>
      <c r="L268" s="25"/>
      <c r="M268" s="25"/>
      <c r="N268" s="25"/>
      <c r="O268" s="25"/>
    </row>
    <row r="269" spans="8:15" x14ac:dyDescent="0.2">
      <c r="H269" s="25"/>
      <c r="I269" s="25"/>
      <c r="J269" s="25"/>
      <c r="K269" s="25"/>
      <c r="L269" s="25"/>
      <c r="M269" s="25"/>
      <c r="N269" s="25"/>
      <c r="O269" s="25"/>
    </row>
    <row r="270" spans="8:15" x14ac:dyDescent="0.2">
      <c r="H270" s="25"/>
      <c r="I270" s="25"/>
      <c r="J270" s="25"/>
      <c r="K270" s="25"/>
      <c r="L270" s="25"/>
      <c r="M270" s="25"/>
      <c r="N270" s="25"/>
      <c r="O270" s="25"/>
    </row>
    <row r="271" spans="8:15" x14ac:dyDescent="0.2">
      <c r="H271" s="25"/>
      <c r="I271" s="25"/>
      <c r="J271" s="25"/>
      <c r="K271" s="25"/>
      <c r="L271" s="25"/>
      <c r="M271" s="25"/>
      <c r="N271" s="25"/>
      <c r="O271" s="25"/>
    </row>
    <row r="272" spans="8:15" x14ac:dyDescent="0.2">
      <c r="H272" s="25"/>
      <c r="I272" s="25"/>
      <c r="J272" s="25"/>
      <c r="K272" s="25"/>
      <c r="L272" s="25"/>
      <c r="M272" s="25"/>
      <c r="N272" s="25"/>
      <c r="O272" s="25"/>
    </row>
    <row r="273" spans="8:15" x14ac:dyDescent="0.2">
      <c r="H273" s="25"/>
      <c r="I273" s="25"/>
      <c r="J273" s="25"/>
      <c r="K273" s="25"/>
      <c r="L273" s="25"/>
      <c r="M273" s="25"/>
      <c r="N273" s="25"/>
      <c r="O273" s="25"/>
    </row>
    <row r="274" spans="8:15" x14ac:dyDescent="0.2">
      <c r="H274" s="25"/>
      <c r="I274" s="25"/>
      <c r="J274" s="25"/>
      <c r="K274" s="25"/>
      <c r="L274" s="25"/>
      <c r="M274" s="25"/>
      <c r="N274" s="25"/>
      <c r="O274" s="25"/>
    </row>
    <row r="275" spans="8:15" x14ac:dyDescent="0.2">
      <c r="H275" s="25"/>
      <c r="I275" s="25"/>
      <c r="J275" s="25"/>
      <c r="K275" s="25"/>
      <c r="L275" s="25"/>
      <c r="M275" s="25"/>
      <c r="N275" s="25"/>
      <c r="O275" s="25"/>
    </row>
    <row r="276" spans="8:15" x14ac:dyDescent="0.2">
      <c r="H276" s="25"/>
      <c r="I276" s="25"/>
      <c r="J276" s="25"/>
      <c r="K276" s="25"/>
      <c r="L276" s="25"/>
      <c r="M276" s="25"/>
      <c r="N276" s="25"/>
      <c r="O276" s="25"/>
    </row>
    <row r="277" spans="8:15" x14ac:dyDescent="0.2">
      <c r="H277" s="25"/>
      <c r="I277" s="25"/>
      <c r="J277" s="25"/>
      <c r="K277" s="25"/>
      <c r="L277" s="25"/>
      <c r="M277" s="25"/>
      <c r="N277" s="25"/>
      <c r="O277" s="25"/>
    </row>
    <row r="278" spans="8:15" x14ac:dyDescent="0.2">
      <c r="H278" s="25"/>
      <c r="I278" s="25"/>
      <c r="J278" s="25"/>
      <c r="K278" s="25"/>
      <c r="L278" s="25"/>
      <c r="M278" s="25"/>
      <c r="N278" s="25"/>
      <c r="O278" s="25"/>
    </row>
    <row r="279" spans="8:15" x14ac:dyDescent="0.2">
      <c r="H279" s="25"/>
      <c r="I279" s="25"/>
      <c r="J279" s="25"/>
      <c r="K279" s="25"/>
      <c r="L279" s="25"/>
      <c r="M279" s="25"/>
      <c r="N279" s="25"/>
      <c r="O279" s="25"/>
    </row>
    <row r="280" spans="8:15" x14ac:dyDescent="0.2">
      <c r="H280" s="25"/>
      <c r="I280" s="25"/>
      <c r="J280" s="25"/>
      <c r="K280" s="25"/>
      <c r="L280" s="25"/>
      <c r="M280" s="25"/>
      <c r="N280" s="25"/>
      <c r="O280" s="25"/>
    </row>
    <row r="281" spans="8:15" x14ac:dyDescent="0.2">
      <c r="H281" s="25"/>
      <c r="I281" s="25"/>
      <c r="J281" s="25"/>
      <c r="K281" s="25"/>
      <c r="L281" s="25"/>
      <c r="M281" s="25"/>
      <c r="N281" s="25"/>
      <c r="O281" s="25"/>
    </row>
    <row r="282" spans="8:15" x14ac:dyDescent="0.2">
      <c r="H282" s="25"/>
      <c r="I282" s="25"/>
      <c r="J282" s="25"/>
      <c r="K282" s="25"/>
      <c r="L282" s="25"/>
      <c r="M282" s="25"/>
      <c r="N282" s="25"/>
      <c r="O282" s="25"/>
    </row>
    <row r="283" spans="8:15" x14ac:dyDescent="0.2">
      <c r="H283" s="25"/>
      <c r="I283" s="25"/>
      <c r="J283" s="25"/>
      <c r="K283" s="25"/>
      <c r="L283" s="25"/>
      <c r="M283" s="25"/>
      <c r="N283" s="25"/>
      <c r="O283" s="25"/>
    </row>
    <row r="284" spans="8:15" x14ac:dyDescent="0.2">
      <c r="H284" s="25"/>
      <c r="I284" s="25"/>
      <c r="J284" s="25"/>
      <c r="K284" s="25"/>
      <c r="L284" s="25"/>
      <c r="M284" s="25"/>
      <c r="N284" s="25"/>
      <c r="O284" s="25"/>
    </row>
    <row r="285" spans="8:15" x14ac:dyDescent="0.2">
      <c r="H285" s="25"/>
      <c r="I285" s="25"/>
      <c r="J285" s="25"/>
      <c r="K285" s="25"/>
      <c r="L285" s="25"/>
      <c r="M285" s="25"/>
      <c r="N285" s="25"/>
      <c r="O285" s="25"/>
    </row>
    <row r="286" spans="8:15" x14ac:dyDescent="0.2">
      <c r="H286" s="25"/>
      <c r="I286" s="25"/>
      <c r="J286" s="25"/>
      <c r="K286" s="25"/>
      <c r="L286" s="25"/>
      <c r="M286" s="25"/>
      <c r="N286" s="25"/>
      <c r="O286" s="25"/>
    </row>
    <row r="287" spans="8:15" x14ac:dyDescent="0.2">
      <c r="H287" s="25"/>
      <c r="I287" s="25"/>
      <c r="J287" s="25"/>
      <c r="K287" s="25"/>
      <c r="L287" s="25"/>
      <c r="M287" s="25"/>
      <c r="N287" s="25"/>
      <c r="O287" s="25"/>
    </row>
    <row r="288" spans="8:15" x14ac:dyDescent="0.2">
      <c r="H288" s="25"/>
      <c r="I288" s="25"/>
      <c r="J288" s="25"/>
      <c r="K288" s="25"/>
      <c r="L288" s="25"/>
      <c r="M288" s="25"/>
      <c r="N288" s="25"/>
      <c r="O288" s="25"/>
    </row>
    <row r="289" spans="8:15" x14ac:dyDescent="0.2">
      <c r="H289" s="25"/>
      <c r="I289" s="25"/>
      <c r="J289" s="25"/>
      <c r="K289" s="25"/>
      <c r="L289" s="25"/>
      <c r="M289" s="25"/>
      <c r="N289" s="25"/>
      <c r="O289" s="25"/>
    </row>
    <row r="290" spans="8:15" x14ac:dyDescent="0.2">
      <c r="H290" s="25"/>
      <c r="I290" s="25"/>
      <c r="J290" s="25"/>
      <c r="K290" s="25"/>
      <c r="L290" s="25"/>
      <c r="M290" s="25"/>
      <c r="N290" s="25"/>
      <c r="O290" s="25"/>
    </row>
    <row r="291" spans="8:15" x14ac:dyDescent="0.2">
      <c r="H291" s="25"/>
      <c r="I291" s="25"/>
      <c r="J291" s="25"/>
      <c r="K291" s="25"/>
      <c r="L291" s="25"/>
      <c r="M291" s="25"/>
      <c r="N291" s="25"/>
      <c r="O291" s="25"/>
    </row>
    <row r="292" spans="8:15" x14ac:dyDescent="0.2">
      <c r="H292" s="25"/>
      <c r="I292" s="25"/>
      <c r="J292" s="25"/>
      <c r="K292" s="25"/>
      <c r="L292" s="25"/>
      <c r="M292" s="25"/>
      <c r="N292" s="25"/>
      <c r="O292" s="25"/>
    </row>
    <row r="293" spans="8:15" x14ac:dyDescent="0.2">
      <c r="H293" s="25"/>
      <c r="I293" s="25"/>
      <c r="J293" s="25"/>
      <c r="K293" s="25"/>
      <c r="L293" s="25"/>
      <c r="M293" s="25"/>
      <c r="N293" s="25"/>
      <c r="O293" s="25"/>
    </row>
    <row r="294" spans="8:15" x14ac:dyDescent="0.2">
      <c r="H294" s="25"/>
      <c r="I294" s="25"/>
      <c r="J294" s="25"/>
      <c r="K294" s="25"/>
      <c r="L294" s="25"/>
      <c r="M294" s="25"/>
      <c r="N294" s="25"/>
      <c r="O294" s="25"/>
    </row>
    <row r="295" spans="8:15" x14ac:dyDescent="0.2">
      <c r="H295" s="25"/>
      <c r="I295" s="25"/>
      <c r="J295" s="25"/>
      <c r="K295" s="25"/>
      <c r="L295" s="25"/>
      <c r="M295" s="25"/>
      <c r="N295" s="25"/>
      <c r="O295" s="25"/>
    </row>
    <row r="296" spans="8:15" x14ac:dyDescent="0.2">
      <c r="H296" s="25"/>
      <c r="I296" s="25"/>
      <c r="J296" s="25"/>
      <c r="K296" s="25"/>
      <c r="L296" s="25"/>
      <c r="M296" s="25"/>
      <c r="N296" s="25"/>
      <c r="O296" s="25"/>
    </row>
    <row r="297" spans="8:15" x14ac:dyDescent="0.2">
      <c r="H297" s="25"/>
      <c r="I297" s="25"/>
      <c r="J297" s="25"/>
      <c r="K297" s="25"/>
      <c r="L297" s="25"/>
      <c r="M297" s="25"/>
      <c r="N297" s="25"/>
      <c r="O297" s="25"/>
    </row>
    <row r="298" spans="8:15" x14ac:dyDescent="0.2">
      <c r="H298" s="25"/>
      <c r="I298" s="25"/>
      <c r="J298" s="25"/>
      <c r="K298" s="25"/>
      <c r="L298" s="25"/>
      <c r="M298" s="25"/>
      <c r="N298" s="25"/>
      <c r="O298" s="25"/>
    </row>
    <row r="299" spans="8:15" x14ac:dyDescent="0.2">
      <c r="H299" s="25"/>
      <c r="I299" s="25"/>
      <c r="J299" s="25"/>
      <c r="K299" s="25"/>
      <c r="L299" s="25"/>
      <c r="M299" s="25"/>
      <c r="N299" s="25"/>
      <c r="O299" s="25"/>
    </row>
    <row r="300" spans="8:15" x14ac:dyDescent="0.2">
      <c r="H300" s="25"/>
      <c r="I300" s="25"/>
      <c r="J300" s="25"/>
      <c r="K300" s="25"/>
      <c r="L300" s="25"/>
      <c r="M300" s="25"/>
      <c r="N300" s="25"/>
      <c r="O300" s="25"/>
    </row>
    <row r="301" spans="8:15" x14ac:dyDescent="0.2">
      <c r="H301" s="25"/>
      <c r="I301" s="25"/>
      <c r="J301" s="25"/>
      <c r="K301" s="25"/>
      <c r="L301" s="25"/>
      <c r="M301" s="25"/>
      <c r="N301" s="25"/>
      <c r="O301" s="25"/>
    </row>
    <row r="302" spans="8:15" x14ac:dyDescent="0.2">
      <c r="H302" s="25"/>
      <c r="I302" s="25"/>
      <c r="J302" s="25"/>
      <c r="K302" s="25"/>
      <c r="L302" s="25"/>
      <c r="M302" s="25"/>
      <c r="N302" s="25"/>
      <c r="O302" s="25"/>
    </row>
    <row r="303" spans="8:15" x14ac:dyDescent="0.2">
      <c r="H303" s="25"/>
      <c r="I303" s="25"/>
      <c r="J303" s="25"/>
      <c r="K303" s="25"/>
      <c r="L303" s="25"/>
      <c r="M303" s="25"/>
      <c r="N303" s="25"/>
      <c r="O303" s="25"/>
    </row>
    <row r="304" spans="8:15" x14ac:dyDescent="0.2">
      <c r="H304" s="25"/>
      <c r="I304" s="25"/>
      <c r="J304" s="25"/>
      <c r="K304" s="25"/>
      <c r="L304" s="25"/>
      <c r="M304" s="25"/>
      <c r="N304" s="25"/>
      <c r="O304" s="25"/>
    </row>
    <row r="305" spans="8:15" x14ac:dyDescent="0.2">
      <c r="H305" s="25"/>
      <c r="I305" s="25"/>
      <c r="J305" s="25"/>
      <c r="K305" s="25"/>
      <c r="L305" s="25"/>
      <c r="M305" s="25"/>
      <c r="N305" s="25"/>
      <c r="O305" s="25"/>
    </row>
    <row r="306" spans="8:15" x14ac:dyDescent="0.2">
      <c r="H306" s="25"/>
      <c r="I306" s="25"/>
      <c r="J306" s="25"/>
      <c r="K306" s="25"/>
      <c r="L306" s="25"/>
      <c r="M306" s="25"/>
      <c r="N306" s="25"/>
      <c r="O306" s="25"/>
    </row>
    <row r="307" spans="8:15" x14ac:dyDescent="0.2">
      <c r="H307" s="25"/>
      <c r="I307" s="25"/>
      <c r="J307" s="25"/>
      <c r="K307" s="25"/>
      <c r="L307" s="25"/>
      <c r="M307" s="25"/>
      <c r="N307" s="25"/>
      <c r="O307" s="25"/>
    </row>
    <row r="308" spans="8:15" x14ac:dyDescent="0.2">
      <c r="H308" s="25"/>
      <c r="I308" s="25"/>
      <c r="J308" s="25"/>
      <c r="K308" s="25"/>
      <c r="L308" s="25"/>
      <c r="M308" s="25"/>
      <c r="N308" s="25"/>
      <c r="O308" s="25"/>
    </row>
    <row r="309" spans="8:15" x14ac:dyDescent="0.2">
      <c r="H309" s="25"/>
      <c r="I309" s="25"/>
      <c r="J309" s="25"/>
      <c r="K309" s="25"/>
      <c r="L309" s="25"/>
      <c r="M309" s="25"/>
      <c r="N309" s="25"/>
      <c r="O309" s="25"/>
    </row>
    <row r="310" spans="8:15" x14ac:dyDescent="0.2">
      <c r="H310" s="25"/>
      <c r="I310" s="25"/>
      <c r="J310" s="25"/>
      <c r="K310" s="25"/>
      <c r="L310" s="25"/>
      <c r="M310" s="25"/>
      <c r="N310" s="25"/>
      <c r="O310" s="25"/>
    </row>
    <row r="311" spans="8:15" x14ac:dyDescent="0.2">
      <c r="H311" s="25"/>
      <c r="I311" s="25"/>
      <c r="J311" s="25"/>
      <c r="K311" s="25"/>
      <c r="L311" s="25"/>
      <c r="M311" s="25"/>
      <c r="N311" s="25"/>
      <c r="O311" s="25"/>
    </row>
    <row r="312" spans="8:15" x14ac:dyDescent="0.2">
      <c r="H312" s="25"/>
      <c r="I312" s="25"/>
      <c r="J312" s="25"/>
      <c r="K312" s="25"/>
      <c r="L312" s="25"/>
      <c r="M312" s="25"/>
      <c r="N312" s="25"/>
      <c r="O312" s="25"/>
    </row>
    <row r="313" spans="8:15" x14ac:dyDescent="0.2">
      <c r="H313" s="25"/>
      <c r="I313" s="25"/>
      <c r="J313" s="25"/>
      <c r="K313" s="25"/>
      <c r="L313" s="25"/>
      <c r="M313" s="25"/>
      <c r="N313" s="25"/>
      <c r="O313" s="25"/>
    </row>
    <row r="314" spans="8:15" x14ac:dyDescent="0.2">
      <c r="H314" s="25"/>
      <c r="I314" s="25"/>
      <c r="J314" s="25"/>
      <c r="K314" s="25"/>
      <c r="L314" s="25"/>
      <c r="M314" s="25"/>
      <c r="N314" s="25"/>
      <c r="O314" s="25"/>
    </row>
    <row r="315" spans="8:15" x14ac:dyDescent="0.2">
      <c r="H315" s="25"/>
      <c r="I315" s="25"/>
      <c r="J315" s="25"/>
      <c r="K315" s="25"/>
      <c r="L315" s="25"/>
      <c r="M315" s="25"/>
      <c r="N315" s="25"/>
      <c r="O315" s="25"/>
    </row>
    <row r="316" spans="8:15" x14ac:dyDescent="0.2">
      <c r="H316" s="25"/>
      <c r="I316" s="25"/>
      <c r="J316" s="25"/>
      <c r="K316" s="25"/>
      <c r="L316" s="25"/>
      <c r="M316" s="25"/>
      <c r="N316" s="25"/>
      <c r="O316" s="25"/>
    </row>
    <row r="317" spans="8:15" x14ac:dyDescent="0.2">
      <c r="H317" s="25"/>
      <c r="I317" s="25"/>
      <c r="J317" s="25"/>
      <c r="K317" s="25"/>
      <c r="L317" s="25"/>
      <c r="M317" s="25"/>
      <c r="N317" s="25"/>
      <c r="O317" s="25"/>
    </row>
    <row r="318" spans="8:15" x14ac:dyDescent="0.2">
      <c r="H318" s="25"/>
      <c r="I318" s="25"/>
      <c r="J318" s="25"/>
      <c r="K318" s="25"/>
      <c r="L318" s="25"/>
      <c r="M318" s="25"/>
      <c r="N318" s="25"/>
      <c r="O318" s="25"/>
    </row>
    <row r="319" spans="8:15" x14ac:dyDescent="0.2">
      <c r="H319" s="25"/>
      <c r="I319" s="25"/>
      <c r="J319" s="25"/>
      <c r="K319" s="25"/>
      <c r="L319" s="25"/>
      <c r="M319" s="25"/>
      <c r="N319" s="25"/>
      <c r="O319" s="25"/>
    </row>
    <row r="320" spans="8:15" x14ac:dyDescent="0.2">
      <c r="H320" s="25"/>
      <c r="I320" s="25"/>
      <c r="J320" s="25"/>
      <c r="K320" s="25"/>
      <c r="L320" s="25"/>
      <c r="M320" s="25"/>
      <c r="N320" s="25"/>
      <c r="O320" s="25"/>
    </row>
    <row r="321" spans="8:15" x14ac:dyDescent="0.2">
      <c r="H321" s="25"/>
      <c r="I321" s="25"/>
      <c r="J321" s="25"/>
      <c r="K321" s="25"/>
      <c r="L321" s="25"/>
      <c r="M321" s="25"/>
      <c r="N321" s="25"/>
      <c r="O321" s="25"/>
    </row>
    <row r="322" spans="8:15" x14ac:dyDescent="0.2">
      <c r="H322" s="25"/>
      <c r="I322" s="25"/>
      <c r="J322" s="25"/>
      <c r="K322" s="25"/>
      <c r="L322" s="25"/>
      <c r="M322" s="25"/>
      <c r="N322" s="25"/>
      <c r="O322" s="25"/>
    </row>
    <row r="323" spans="8:15" x14ac:dyDescent="0.2">
      <c r="H323" s="25"/>
      <c r="I323" s="25"/>
      <c r="J323" s="25"/>
      <c r="K323" s="25"/>
      <c r="L323" s="25"/>
      <c r="M323" s="25"/>
      <c r="N323" s="25"/>
      <c r="O323" s="25"/>
    </row>
    <row r="324" spans="8:15" x14ac:dyDescent="0.2">
      <c r="H324" s="25"/>
      <c r="I324" s="25"/>
      <c r="J324" s="25"/>
      <c r="K324" s="25"/>
      <c r="L324" s="25"/>
      <c r="M324" s="25"/>
      <c r="N324" s="25"/>
      <c r="O324" s="25"/>
    </row>
    <row r="325" spans="8:15" x14ac:dyDescent="0.2">
      <c r="H325" s="25"/>
      <c r="I325" s="25"/>
      <c r="J325" s="25"/>
      <c r="K325" s="25"/>
      <c r="L325" s="25"/>
      <c r="M325" s="25"/>
      <c r="N325" s="25"/>
      <c r="O325" s="25"/>
    </row>
    <row r="326" spans="8:15" x14ac:dyDescent="0.2">
      <c r="H326" s="25"/>
      <c r="I326" s="25"/>
      <c r="J326" s="25"/>
      <c r="K326" s="25"/>
      <c r="L326" s="25"/>
      <c r="M326" s="25"/>
      <c r="N326" s="25"/>
      <c r="O326" s="25"/>
    </row>
    <row r="327" spans="8:15" x14ac:dyDescent="0.2">
      <c r="H327" s="25"/>
      <c r="I327" s="25"/>
      <c r="J327" s="25"/>
      <c r="K327" s="25"/>
      <c r="L327" s="25"/>
      <c r="M327" s="25"/>
      <c r="N327" s="25"/>
      <c r="O327" s="25"/>
    </row>
    <row r="328" spans="8:15" x14ac:dyDescent="0.2">
      <c r="H328" s="25"/>
      <c r="I328" s="25"/>
      <c r="J328" s="25"/>
      <c r="K328" s="25"/>
      <c r="L328" s="25"/>
      <c r="M328" s="25"/>
      <c r="N328" s="25"/>
      <c r="O328" s="25"/>
    </row>
    <row r="329" spans="8:15" x14ac:dyDescent="0.2">
      <c r="H329" s="25"/>
      <c r="I329" s="25"/>
      <c r="J329" s="25"/>
      <c r="K329" s="25"/>
      <c r="L329" s="25"/>
      <c r="M329" s="25"/>
      <c r="N329" s="25"/>
      <c r="O329" s="25"/>
    </row>
    <row r="330" spans="8:15" x14ac:dyDescent="0.2">
      <c r="H330" s="25"/>
      <c r="I330" s="25"/>
      <c r="J330" s="25"/>
      <c r="K330" s="25"/>
      <c r="L330" s="25"/>
      <c r="M330" s="25"/>
      <c r="N330" s="25"/>
      <c r="O330" s="25"/>
    </row>
    <row r="331" spans="8:15" x14ac:dyDescent="0.2">
      <c r="H331" s="25"/>
      <c r="I331" s="25"/>
      <c r="J331" s="25"/>
      <c r="K331" s="25"/>
      <c r="L331" s="25"/>
      <c r="M331" s="25"/>
      <c r="N331" s="25"/>
      <c r="O331" s="25"/>
    </row>
    <row r="332" spans="8:15" x14ac:dyDescent="0.2">
      <c r="H332" s="25"/>
      <c r="I332" s="25"/>
      <c r="J332" s="25"/>
      <c r="K332" s="25"/>
      <c r="L332" s="25"/>
      <c r="M332" s="25"/>
      <c r="N332" s="25"/>
      <c r="O332" s="25"/>
    </row>
    <row r="333" spans="8:15" x14ac:dyDescent="0.2">
      <c r="H333" s="25"/>
      <c r="I333" s="25"/>
      <c r="J333" s="25"/>
      <c r="K333" s="25"/>
      <c r="L333" s="25"/>
      <c r="M333" s="25"/>
      <c r="N333" s="25"/>
      <c r="O333" s="25"/>
    </row>
    <row r="334" spans="8:15" x14ac:dyDescent="0.2">
      <c r="H334" s="25"/>
      <c r="I334" s="25"/>
      <c r="J334" s="25"/>
      <c r="K334" s="25"/>
      <c r="L334" s="25"/>
      <c r="M334" s="25"/>
      <c r="N334" s="25"/>
      <c r="O334" s="25"/>
    </row>
    <row r="335" spans="8:15" x14ac:dyDescent="0.2">
      <c r="H335" s="25"/>
      <c r="I335" s="25"/>
      <c r="J335" s="25"/>
      <c r="K335" s="25"/>
      <c r="L335" s="25"/>
      <c r="M335" s="25"/>
      <c r="N335" s="25"/>
      <c r="O335" s="25"/>
    </row>
    <row r="336" spans="8:15" x14ac:dyDescent="0.2">
      <c r="H336" s="25"/>
      <c r="I336" s="25"/>
      <c r="J336" s="25"/>
      <c r="K336" s="25"/>
      <c r="L336" s="25"/>
      <c r="M336" s="25"/>
      <c r="N336" s="25"/>
      <c r="O336" s="25"/>
    </row>
    <row r="337" spans="8:15" x14ac:dyDescent="0.2">
      <c r="H337" s="25"/>
      <c r="I337" s="25"/>
      <c r="J337" s="25"/>
      <c r="K337" s="25"/>
      <c r="L337" s="25"/>
      <c r="M337" s="25"/>
      <c r="N337" s="25"/>
      <c r="O337" s="25"/>
    </row>
    <row r="338" spans="8:15" x14ac:dyDescent="0.2">
      <c r="H338" s="25"/>
      <c r="I338" s="25"/>
      <c r="J338" s="25"/>
      <c r="K338" s="25"/>
      <c r="L338" s="25"/>
      <c r="M338" s="25"/>
      <c r="N338" s="25"/>
      <c r="O338" s="25"/>
    </row>
    <row r="339" spans="8:15" x14ac:dyDescent="0.2">
      <c r="H339" s="25"/>
      <c r="I339" s="25"/>
      <c r="J339" s="25"/>
      <c r="K339" s="25"/>
      <c r="L339" s="25"/>
      <c r="M339" s="25"/>
      <c r="N339" s="25"/>
      <c r="O339" s="25"/>
    </row>
    <row r="340" spans="8:15" x14ac:dyDescent="0.2">
      <c r="H340" s="25"/>
      <c r="I340" s="25"/>
      <c r="J340" s="25"/>
      <c r="K340" s="25"/>
      <c r="L340" s="25"/>
      <c r="M340" s="25"/>
      <c r="N340" s="25"/>
      <c r="O340" s="25"/>
    </row>
    <row r="341" spans="8:15" x14ac:dyDescent="0.2">
      <c r="H341" s="25"/>
      <c r="I341" s="25"/>
      <c r="J341" s="25"/>
      <c r="K341" s="25"/>
      <c r="L341" s="25"/>
      <c r="M341" s="25"/>
      <c r="N341" s="25"/>
      <c r="O341" s="25"/>
    </row>
    <row r="342" spans="8:15" x14ac:dyDescent="0.2">
      <c r="H342" s="25"/>
      <c r="I342" s="25"/>
      <c r="J342" s="25"/>
      <c r="K342" s="25"/>
      <c r="L342" s="25"/>
      <c r="M342" s="25"/>
      <c r="N342" s="25"/>
      <c r="O342" s="25"/>
    </row>
    <row r="343" spans="8:15" x14ac:dyDescent="0.2">
      <c r="H343" s="25"/>
      <c r="I343" s="25"/>
      <c r="J343" s="25"/>
      <c r="K343" s="25"/>
      <c r="L343" s="25"/>
      <c r="M343" s="25"/>
      <c r="N343" s="25"/>
      <c r="O343" s="25"/>
    </row>
    <row r="344" spans="8:15" x14ac:dyDescent="0.2">
      <c r="H344" s="25"/>
      <c r="I344" s="25"/>
      <c r="J344" s="25"/>
      <c r="K344" s="25"/>
      <c r="L344" s="25"/>
      <c r="M344" s="25"/>
      <c r="N344" s="25"/>
      <c r="O344" s="25"/>
    </row>
    <row r="345" spans="8:15" x14ac:dyDescent="0.2">
      <c r="H345" s="25"/>
      <c r="I345" s="25"/>
      <c r="J345" s="25"/>
      <c r="K345" s="25"/>
      <c r="L345" s="25"/>
      <c r="M345" s="25"/>
      <c r="N345" s="25"/>
      <c r="O345" s="25"/>
    </row>
    <row r="346" spans="8:15" x14ac:dyDescent="0.2">
      <c r="H346" s="25"/>
      <c r="I346" s="25"/>
      <c r="J346" s="25"/>
      <c r="K346" s="25"/>
      <c r="L346" s="25"/>
      <c r="M346" s="25"/>
      <c r="N346" s="25"/>
      <c r="O346" s="25"/>
    </row>
    <row r="347" spans="8:15" x14ac:dyDescent="0.2">
      <c r="H347" s="25"/>
      <c r="I347" s="25"/>
      <c r="J347" s="25"/>
      <c r="K347" s="25"/>
      <c r="L347" s="25"/>
      <c r="M347" s="25"/>
      <c r="N347" s="25"/>
      <c r="O347" s="25"/>
    </row>
    <row r="348" spans="8:15" x14ac:dyDescent="0.2">
      <c r="H348" s="25"/>
      <c r="I348" s="25"/>
      <c r="J348" s="25"/>
      <c r="K348" s="25"/>
      <c r="L348" s="25"/>
      <c r="M348" s="25"/>
      <c r="N348" s="25"/>
      <c r="O348" s="25"/>
    </row>
    <row r="349" spans="8:15" x14ac:dyDescent="0.2">
      <c r="H349" s="25"/>
      <c r="I349" s="25"/>
      <c r="J349" s="25"/>
      <c r="K349" s="25"/>
      <c r="L349" s="25"/>
      <c r="M349" s="25"/>
      <c r="N349" s="25"/>
      <c r="O349" s="25"/>
    </row>
    <row r="350" spans="8:15" x14ac:dyDescent="0.2">
      <c r="H350" s="25"/>
      <c r="I350" s="25"/>
      <c r="J350" s="25"/>
      <c r="K350" s="25"/>
      <c r="L350" s="25"/>
      <c r="M350" s="25"/>
      <c r="N350" s="25"/>
      <c r="O350" s="25"/>
    </row>
    <row r="351" spans="8:15" x14ac:dyDescent="0.2">
      <c r="H351" s="25"/>
      <c r="I351" s="25"/>
      <c r="J351" s="25"/>
      <c r="K351" s="25"/>
      <c r="L351" s="25"/>
      <c r="M351" s="25"/>
      <c r="N351" s="25"/>
      <c r="O351" s="25"/>
    </row>
    <row r="352" spans="8:15" x14ac:dyDescent="0.2">
      <c r="H352" s="25"/>
      <c r="I352" s="25"/>
      <c r="J352" s="25"/>
      <c r="K352" s="25"/>
      <c r="L352" s="25"/>
      <c r="M352" s="25"/>
      <c r="N352" s="25"/>
      <c r="O352" s="25"/>
    </row>
  </sheetData>
  <mergeCells count="4">
    <mergeCell ref="H2:K2"/>
    <mergeCell ref="L2:O2"/>
    <mergeCell ref="B136:C136"/>
    <mergeCell ref="B138:F138"/>
  </mergeCells>
  <printOptions horizontalCentered="1"/>
  <pageMargins left="0.5" right="0.5" top="1.38" bottom="0.65" header="0.51" footer="0.3"/>
  <pageSetup scale="72" fitToHeight="4" orientation="landscape" blackAndWhite="1" r:id="rId1"/>
  <headerFooter alignWithMargins="0">
    <oddHeader>&amp;C&amp;"Arial,Bold"&amp;14
Summary of ISO Capital Expenditure Forecast - Non-Incentive Projects
&amp;"Arial,Regular"&amp;12($000)&amp;RTO11 Annual Update
Attachment 4
WP-Schedule 16-Summary of ISO Capital Expenditure Forecast 
Non-Incentive Projects
Page &amp;P of &amp;N</oddHeader>
    <oddFooter xml:space="preserve">&amp;R
</oddFooter>
  </headerFooter>
  <rowBreaks count="1" manualBreakCount="1">
    <brk id="93" min="1"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9B11A2DE9740D4488CD811630CB0C24" ma:contentTypeVersion="4" ma:contentTypeDescription="Create a new document." ma:contentTypeScope="" ma:versionID="34c7229b593d6078f4a0d561990042a8">
  <xsd:schema xmlns:xsd="http://www.w3.org/2001/XMLSchema" xmlns:xs="http://www.w3.org/2001/XMLSchema" xmlns:p="http://schemas.microsoft.com/office/2006/metadata/properties" xmlns:ns2="912f540d-d409-4b25-9a6c-10b1df9809fd" xmlns:ns3="0b48f424-00b0-4fd9-be0a-4afbd9d54263" targetNamespace="http://schemas.microsoft.com/office/2006/metadata/properties" ma:root="true" ma:fieldsID="2a30d03c121e25137d7f2f17a5844036" ns2:_="" ns3:_="">
    <xsd:import namespace="912f540d-d409-4b25-9a6c-10b1df9809fd"/>
    <xsd:import namespace="0b48f424-00b0-4fd9-be0a-4afbd9d5426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2f540d-d409-4b25-9a6c-10b1df9809fd"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b48f424-00b0-4fd9-be0a-4afbd9d54263"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4871EDC-7ECD-431E-9B9E-9CE6376C84A1}">
  <ds:schemaRefs>
    <ds:schemaRef ds:uri="http://schemas.microsoft.com/sharepoint/v3/contenttype/forms"/>
  </ds:schemaRefs>
</ds:datastoreItem>
</file>

<file path=customXml/itemProps2.xml><?xml version="1.0" encoding="utf-8"?>
<ds:datastoreItem xmlns:ds="http://schemas.openxmlformats.org/officeDocument/2006/customXml" ds:itemID="{173B7A2A-2552-4465-BBC2-FECE7D58C3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2f540d-d409-4b25-9a6c-10b1df9809fd"/>
    <ds:schemaRef ds:uri="0b48f424-00b0-4fd9-be0a-4afbd9d542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29CC071-D8EC-4BCC-AEE9-234A6D4ED6AA}">
  <ds:schemaRefs>
    <ds:schemaRef ds:uri="http://purl.org/dc/terms/"/>
    <ds:schemaRef ds:uri="http://purl.org/dc/dcmitype/"/>
    <ds:schemaRef ds:uri="http://schemas.microsoft.com/office/infopath/2007/PartnerControls"/>
    <ds:schemaRef ds:uri="http://purl.org/dc/elements/1.1/"/>
    <ds:schemaRef ds:uri="http://schemas.openxmlformats.org/package/2006/metadata/core-properties"/>
    <ds:schemaRef ds:uri="0b48f424-00b0-4fd9-be0a-4afbd9d54263"/>
    <ds:schemaRef ds:uri="http://schemas.microsoft.com/office/2006/documentManagement/types"/>
    <ds:schemaRef ds:uri="912f540d-d409-4b25-9a6c-10b1df9809fd"/>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WP Sch 16</vt:lpstr>
      <vt:lpstr>WP3 to Sch 16 (backup)</vt:lpstr>
      <vt:lpstr>'WP Sch 16'!Print_Area</vt:lpstr>
      <vt:lpstr>'WP3 to Sch 16 (backup)'!Print_Area</vt:lpstr>
      <vt:lpstr>'WP Sch 16'!Print_Titles</vt:lpstr>
      <vt:lpstr>'WP3 to Sch 16 (backup)'!Print_Titles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2017-05-26T04:08:18Z</dcterms:created>
  <dcterms:modified xsi:type="dcterms:W3CDTF">2017-10-23T17:42:44Z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{0CB23BB6-AFC4-4AF1-B7B7-F19F5D103CB9}</vt:lpwstr>
  </property>
  <property fmtid="{D5CDD505-2E9C-101B-9397-08002B2CF9AE}" pid="3" name="ContentTypeId">
    <vt:lpwstr>0x010100A9B11A2DE9740D4488CD811630CB0C24</vt:lpwstr>
  </property>
</Properties>
</file>