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kimjy\Desktop\"/>
    </mc:Choice>
  </mc:AlternateContent>
  <xr:revisionPtr revIDLastSave="0" documentId="13_ncr:1_{436003F9-BD81-4333-9ED4-116528CFF875}" xr6:coauthVersionLast="40" xr6:coauthVersionMax="40" xr10:uidLastSave="{00000000-0000-0000-0000-000000000000}"/>
  <bookViews>
    <workbookView xWindow="0" yWindow="0" windowWidth="23040" windowHeight="9860" xr2:uid="{00000000-000D-0000-FFFF-FFFF00000000}"/>
  </bookViews>
  <sheets>
    <sheet name="Monthly WF Recorded 925" sheetId="1" r:id="rId1"/>
    <sheet name="Monthly Payments" sheetId="2" r:id="rId2"/>
  </sheets>
  <definedNames>
    <definedName name="_xlnm.Print_Area" localSheetId="0">'Monthly WF Recorded 925'!$B$1:$I$47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H27" i="1" s="1"/>
  <c r="E12" i="1" l="1"/>
  <c r="F25" i="1" l="1"/>
  <c r="G12" i="1"/>
  <c r="E13" i="1" s="1"/>
  <c r="G13" i="1" l="1"/>
  <c r="E14" i="1" s="1"/>
  <c r="G14" i="1" l="1"/>
  <c r="E15" i="1" l="1"/>
  <c r="G15" i="1" s="1"/>
  <c r="E16" i="1" s="1"/>
  <c r="G16" i="1" s="1"/>
  <c r="E17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G17" i="1" l="1"/>
  <c r="E18" i="1" s="1"/>
  <c r="G18" i="1" l="1"/>
  <c r="E19" i="1" s="1"/>
  <c r="G19" i="1" l="1"/>
  <c r="E20" i="1" s="1"/>
  <c r="G20" i="1" l="1"/>
  <c r="E21" i="1" s="1"/>
  <c r="G21" i="1" l="1"/>
  <c r="E22" i="1" s="1"/>
  <c r="G22" i="1" l="1"/>
  <c r="E23" i="1" s="1"/>
  <c r="G23" i="1" l="1"/>
  <c r="E24" i="1" s="1"/>
  <c r="G24" i="1" l="1"/>
  <c r="H28" i="1" l="1"/>
  <c r="H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G24" authorId="0" shapeId="0" xr:uid="{58B929F5-8416-402E-81E2-8FD7179D5DA0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7" authorId="1" shapeId="0" xr:uid="{26E0B771-6B68-4069-859A-9FC4EF0CCF71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
</t>
        </r>
      </text>
    </comment>
    <comment ref="H30" authorId="1" shapeId="0" xr:uid="{9E83EB92-FFDE-46F0-BD2F-A5CE78318D18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<sst xmlns="http://schemas.openxmlformats.org/spreadsheetml/2006/main" count="49" uniqueCount="44">
  <si>
    <t>Line No.</t>
  </si>
  <si>
    <t>Month</t>
  </si>
  <si>
    <t>SOUTHERN CALIFORNIA EDISON COMPANY</t>
  </si>
  <si>
    <t>A</t>
  </si>
  <si>
    <t>B</t>
  </si>
  <si>
    <t>C</t>
  </si>
  <si>
    <t>Claim Payments (Enter Negative)</t>
  </si>
  <si>
    <t>Total Amount included in A&amp;G Acct 925</t>
  </si>
  <si>
    <t>($)</t>
  </si>
  <si>
    <t>Total 2019</t>
  </si>
  <si>
    <t>Line 15. Annual Risk Assessment Change of SCE's Liability 2017/2018 Wildfire Claims per GAAP</t>
  </si>
  <si>
    <t>( Col. B Line 1 + Col. D Line 13) / 2</t>
  </si>
  <si>
    <t>Line 17 * Line 18</t>
  </si>
  <si>
    <t>(Sch 27,Line 9)</t>
  </si>
  <si>
    <t>Accounts 925 &amp; 228</t>
  </si>
  <si>
    <t>2017/2018 Monthly Wildfire/Mudslide Events Damage Claims Recorded to Account 925</t>
  </si>
  <si>
    <t>$</t>
  </si>
  <si>
    <t>Outside Legal Expenses</t>
  </si>
  <si>
    <t>Insurance Payments &amp; Reimbursements</t>
  </si>
  <si>
    <t>Total</t>
  </si>
  <si>
    <t>C = Lag(C)  + B</t>
  </si>
  <si>
    <t>D</t>
  </si>
  <si>
    <t>E = C + D</t>
  </si>
  <si>
    <t>Line 14 Col B</t>
  </si>
  <si>
    <t>Line 16. Average of Beginning of Year and End of Year for Wildfire Reserve</t>
  </si>
  <si>
    <t>Notes:</t>
  </si>
  <si>
    <t xml:space="preserve">Line 17. End of Year Labor Allocator </t>
  </si>
  <si>
    <t>Line 18. Average BOY/EOY 2017/2018 Wildfire Claims included in Sch 34  Col 3 Line 24</t>
  </si>
  <si>
    <t>Events and consideration of the risks associated with litigation, SCE expects to incur a material loss in connection with the 2017/2018</t>
  </si>
  <si>
    <t>Wildfire/Mudslide Events and have accrued a charge, before recoveries and taxes, of $4.7 billion in the fourth quarter of 2018. SCE</t>
  </si>
  <si>
    <t>also recorded expected recoveries from insurance of $2.0 billion and expected recoveries through FERC electric rates of $135 million.</t>
  </si>
  <si>
    <t>The net charge to earnings recorded was $1.8 billion after-tax. This charge corresponds to the lower end of the reasonably estimated</t>
  </si>
  <si>
    <t>range of expected potential losses that may be incurred in connection with the 2017/2018 Wildfire/Mudslide Events and is subject to</t>
  </si>
  <si>
    <t>change as additional information becomes available. SCE will seek to offset any actual losses realized with recoveries from insurance</t>
  </si>
  <si>
    <t>policies in place at the time of the events and, to the extent actual losses exceed insurance, through electric rates. -Source 2018 FF1 page 123.51</t>
  </si>
  <si>
    <t>Based on SCE's internal review into the facts and circumstances of each of the 2017/2018 Wildfire/Mudslide.</t>
  </si>
  <si>
    <t>GAAP Wildfire Reserves for 2017/18 Wildfires &amp; Mudslides  Acct. 228.2 Balances</t>
  </si>
  <si>
    <t>Note that $135M FERC value above was an accounting assumption.</t>
  </si>
  <si>
    <t>Ending Balance 2017/18 Wildfire &amp; Mudslide Reserves Acct. 228.2</t>
  </si>
  <si>
    <t>2017/2018 Monthly Wildfire/Mudslide Events Damage Claims Recorded to Accounts 925 &amp; 228.2</t>
  </si>
  <si>
    <t xml:space="preserve">Initial 2018 wildfire expense in Column B 1 ($2.669B) is included in 2018 Account 925 as shown in Attachement 5, TO2020 Annual Update Schedule 20, Line 23 </t>
  </si>
  <si>
    <t>The values in Schedule 34 Line 24 will change in future years as the Labor Allocation factor changes and/or the Line 16 balance changes.</t>
  </si>
  <si>
    <t>Illustrative Example</t>
  </si>
  <si>
    <t xml:space="preserve">as the product of the $2.669B and the 2018 labor allocation factor of [5.743%] for a total of [$153,272,663].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</si>
</sst>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_(&quot;$&quot;* #,##0_);_(&quot;$&quot;* \(#,##0\);_(&quot;$&quot;* &quot;-&quot;??_);_(@_)"/>
    <numFmt numFmtId="167" formatCode="0.000%"/>
    <numFmt numFmtId="168" formatCode="_(* #,##0.000_);_(* \(#,##0.000\);_(* &quot;-&quot;?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1" applyFont="1" applyBorder="1" applyAlignment="1"/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65" fontId="0" fillId="3" borderId="1" xfId="3" applyNumberFormat="1" applyFont="1" applyFill="1" applyBorder="1"/>
    <xf numFmtId="165" fontId="0" fillId="0" borderId="1" xfId="3" applyNumberFormat="1" applyFont="1" applyFill="1" applyBorder="1"/>
    <xf numFmtId="0" fontId="9" fillId="0" borderId="0" xfId="1" applyFont="1" applyAlignment="1">
      <alignment horizontal="center"/>
    </xf>
    <xf numFmtId="164" fontId="11" fillId="0" borderId="1" xfId="0" quotePrefix="1" applyNumberFormat="1" applyFont="1" applyBorder="1" applyAlignment="1">
      <alignment horizontal="center"/>
    </xf>
    <xf numFmtId="165" fontId="11" fillId="0" borderId="4" xfId="3" applyNumberFormat="1" applyFont="1" applyBorder="1" applyAlignment="1"/>
    <xf numFmtId="165" fontId="11" fillId="3" borderId="1" xfId="3" applyNumberFormat="1" applyFont="1" applyFill="1" applyBorder="1"/>
    <xf numFmtId="165" fontId="11" fillId="0" borderId="4" xfId="3" applyNumberFormat="1" applyFont="1" applyFill="1" applyBorder="1" applyAlignment="1"/>
    <xf numFmtId="0" fontId="0" fillId="0" borderId="0" xfId="0" applyBorder="1"/>
    <xf numFmtId="0" fontId="9" fillId="0" borderId="0" xfId="1" applyFont="1" applyBorder="1" applyAlignment="1"/>
    <xf numFmtId="0" fontId="5" fillId="0" borderId="0" xfId="1" applyFont="1" applyAlignment="1">
      <alignment horizontal="center"/>
    </xf>
    <xf numFmtId="0" fontId="5" fillId="0" borderId="0" xfId="1" applyFont="1" applyAlignment="1"/>
    <xf numFmtId="165" fontId="0" fillId="2" borderId="1" xfId="3" applyNumberFormat="1" applyFont="1" applyFill="1" applyBorder="1" applyAlignment="1">
      <alignment horizontal="center"/>
    </xf>
    <xf numFmtId="165" fontId="11" fillId="2" borderId="4" xfId="3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166" fontId="5" fillId="0" borderId="1" xfId="4" applyNumberFormat="1" applyFont="1" applyFill="1" applyBorder="1" applyAlignment="1">
      <alignment horizontal="center"/>
    </xf>
    <xf numFmtId="0" fontId="9" fillId="0" borderId="0" xfId="1" applyFont="1" applyBorder="1" applyAlignment="1">
      <alignment horizontal="center" wrapText="1"/>
    </xf>
    <xf numFmtId="0" fontId="5" fillId="0" borderId="2" xfId="1" applyFont="1" applyBorder="1" applyAlignment="1">
      <alignment horizontal="center" wrapText="1"/>
    </xf>
    <xf numFmtId="166" fontId="5" fillId="0" borderId="1" xfId="4" applyNumberFormat="1" applyFont="1" applyFill="1" applyBorder="1" applyAlignment="1">
      <alignment horizontal="right"/>
    </xf>
    <xf numFmtId="164" fontId="0" fillId="0" borderId="1" xfId="0" quotePrefix="1" applyNumberFormat="1" applyBorder="1" applyAlignment="1">
      <alignment horizontal="center"/>
    </xf>
    <xf numFmtId="0" fontId="0" fillId="0" borderId="1" xfId="0" applyBorder="1"/>
    <xf numFmtId="165" fontId="11" fillId="2" borderId="4" xfId="3" applyNumberFormat="1" applyFont="1" applyFill="1" applyBorder="1" applyAlignment="1"/>
    <xf numFmtId="0" fontId="0" fillId="0" borderId="0" xfId="0" applyAlignment="1">
      <alignment horizontal="left"/>
    </xf>
    <xf numFmtId="165" fontId="11" fillId="3" borderId="4" xfId="3" applyNumberFormat="1" applyFont="1" applyFill="1" applyBorder="1" applyAlignment="1"/>
    <xf numFmtId="165" fontId="5" fillId="0" borderId="1" xfId="1" applyNumberFormat="1" applyFont="1" applyFill="1" applyBorder="1" applyAlignment="1">
      <alignment horizontal="center"/>
    </xf>
    <xf numFmtId="0" fontId="4" fillId="0" borderId="0" xfId="1" applyFont="1" applyAlignme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7" fontId="5" fillId="3" borderId="1" xfId="5" applyNumberFormat="1" applyFont="1" applyFill="1" applyBorder="1" applyAlignment="1">
      <alignment horizontal="right"/>
    </xf>
    <xf numFmtId="0" fontId="15" fillId="0" borderId="0" xfId="0" applyFont="1"/>
    <xf numFmtId="168" fontId="15" fillId="0" borderId="0" xfId="0" applyNumberFormat="1" applyFont="1"/>
    <xf numFmtId="0" fontId="15" fillId="0" borderId="0" xfId="0" applyFont="1" applyAlignment="1">
      <alignment horizontal="center"/>
    </xf>
    <xf numFmtId="0" fontId="14" fillId="0" borderId="0" xfId="0" applyFont="1" applyAlignment="1"/>
    <xf numFmtId="0" fontId="3" fillId="0" borderId="0" xfId="1" applyFont="1" applyAlignment="1" applyProtection="1"/>
    <xf numFmtId="0" fontId="6" fillId="0" borderId="0" xfId="1" applyFont="1" applyAlignment="1" applyProtection="1"/>
    <xf numFmtId="0" fontId="9" fillId="0" borderId="0" xfId="1" applyFont="1" applyAlignme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6">
    <cellStyle name="Comma" xfId="3" builtinId="3"/>
    <cellStyle name="Currency" xfId="4" builtinId="4"/>
    <cellStyle name="Normal" xfId="0" builtinId="0"/>
    <cellStyle name="Normal 2" xfId="2" xr:uid="{00000000-0005-0000-0000-000003000000}"/>
    <cellStyle name="Normal_2008 ISO Transmission Study test v1" xfId="1" xr:uid="{00000000-0005-0000-0000-000004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58"/>
  <sheetViews>
    <sheetView tabSelected="1" zoomScaleNormal="100" zoomScalePageLayoutView="70" workbookViewId="0"/>
  </sheetViews>
  <sheetFormatPr defaultRowHeight="14.5" x14ac:dyDescent="0.35"/>
  <cols>
    <col min="1" max="1" width="2.453125" customWidth="1"/>
    <col min="2" max="2" width="5.81640625" style="1" customWidth="1"/>
    <col min="3" max="3" width="11.81640625" customWidth="1"/>
    <col min="4" max="4" width="16.7265625" customWidth="1"/>
    <col min="5" max="5" width="19.54296875" bestFit="1" customWidth="1"/>
    <col min="6" max="6" width="17.453125" customWidth="1"/>
    <col min="7" max="7" width="17.81640625" customWidth="1"/>
    <col min="8" max="8" width="16.453125" customWidth="1"/>
    <col min="9" max="9" width="27.54296875" bestFit="1" customWidth="1"/>
    <col min="10" max="10" width="4.453125" customWidth="1"/>
    <col min="11" max="14" width="15.81640625" customWidth="1"/>
    <col min="15" max="15" width="16" customWidth="1"/>
  </cols>
  <sheetData>
    <row r="1" spans="2:15" ht="26" x14ac:dyDescent="0.6">
      <c r="B1" s="48" t="s">
        <v>42</v>
      </c>
      <c r="C1" s="48"/>
      <c r="D1" s="48"/>
      <c r="E1" s="48"/>
      <c r="F1" s="48"/>
      <c r="G1" s="48"/>
      <c r="H1" s="48"/>
      <c r="I1" s="48"/>
      <c r="J1" s="39"/>
      <c r="K1" s="39"/>
      <c r="L1" s="39"/>
      <c r="M1" s="39"/>
      <c r="N1" s="39"/>
      <c r="O1" s="39"/>
    </row>
    <row r="2" spans="2:15" ht="18.5" x14ac:dyDescent="0.45">
      <c r="B2" s="49" t="s">
        <v>2</v>
      </c>
      <c r="C2" s="49"/>
      <c r="D2" s="49"/>
      <c r="E2" s="49"/>
      <c r="F2" s="49"/>
      <c r="G2" s="49"/>
      <c r="H2" s="49"/>
      <c r="I2" s="49"/>
      <c r="J2" s="40"/>
      <c r="K2" s="40"/>
      <c r="L2" s="40"/>
      <c r="M2" s="40"/>
      <c r="N2" s="40"/>
      <c r="O2" s="40"/>
    </row>
    <row r="3" spans="2:15" ht="15.5" x14ac:dyDescent="0.35">
      <c r="B3" s="50" t="s">
        <v>39</v>
      </c>
      <c r="C3" s="50"/>
      <c r="D3" s="50"/>
      <c r="E3" s="50"/>
      <c r="F3" s="50"/>
      <c r="G3" s="50"/>
      <c r="H3" s="50"/>
      <c r="I3" s="50"/>
      <c r="J3" s="41"/>
      <c r="K3" s="41"/>
      <c r="L3" s="41"/>
      <c r="M3" s="41"/>
      <c r="N3" s="41"/>
      <c r="O3" s="41"/>
    </row>
    <row r="4" spans="2:15" x14ac:dyDescent="0.35">
      <c r="B4" s="51" t="s">
        <v>8</v>
      </c>
      <c r="C4" s="51"/>
      <c r="D4" s="51"/>
      <c r="E4" s="51"/>
      <c r="F4" s="51"/>
      <c r="G4" s="51"/>
      <c r="H4" s="51"/>
      <c r="I4" s="51"/>
      <c r="J4" s="17"/>
      <c r="K4" s="17"/>
      <c r="L4" s="17"/>
      <c r="M4" s="17"/>
      <c r="N4" s="17"/>
      <c r="O4" s="17"/>
    </row>
    <row r="5" spans="2:15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</row>
    <row r="6" spans="2:15" ht="15.5" x14ac:dyDescent="0.35">
      <c r="B6" s="52" t="s">
        <v>14</v>
      </c>
      <c r="C6" s="52"/>
      <c r="D6" s="52"/>
      <c r="E6" s="52"/>
      <c r="F6" s="52"/>
      <c r="G6" s="52"/>
      <c r="H6" s="52"/>
      <c r="I6" s="52"/>
      <c r="J6" s="42"/>
      <c r="K6" s="42"/>
      <c r="L6" s="42"/>
      <c r="M6" s="42"/>
      <c r="N6" s="42"/>
      <c r="O6" s="42"/>
    </row>
    <row r="7" spans="2:15" ht="15.5" x14ac:dyDescent="0.35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2:15" ht="15.5" x14ac:dyDescent="0.35">
      <c r="B8" s="9"/>
      <c r="C8" s="9"/>
      <c r="E8" s="22"/>
      <c r="F8" s="15"/>
    </row>
    <row r="9" spans="2:15" ht="29.25" customHeight="1" x14ac:dyDescent="0.35">
      <c r="B9" s="3"/>
      <c r="C9" s="4" t="s">
        <v>3</v>
      </c>
      <c r="D9" s="23" t="s">
        <v>4</v>
      </c>
      <c r="E9" s="4" t="s">
        <v>20</v>
      </c>
      <c r="F9" s="4" t="s">
        <v>21</v>
      </c>
      <c r="G9" s="4" t="s">
        <v>22</v>
      </c>
    </row>
    <row r="10" spans="2:15" ht="55" customHeight="1" x14ac:dyDescent="0.35">
      <c r="B10" s="43" t="s">
        <v>0</v>
      </c>
      <c r="C10" s="44" t="s">
        <v>1</v>
      </c>
      <c r="D10" s="45" t="s">
        <v>7</v>
      </c>
      <c r="E10" s="45" t="s">
        <v>36</v>
      </c>
      <c r="F10" s="47" t="s">
        <v>6</v>
      </c>
      <c r="G10" s="45" t="s">
        <v>38</v>
      </c>
      <c r="H10" s="14"/>
    </row>
    <row r="11" spans="2:15" ht="19.5" customHeight="1" x14ac:dyDescent="0.35">
      <c r="B11" s="43"/>
      <c r="C11" s="44"/>
      <c r="D11" s="46"/>
      <c r="E11" s="46"/>
      <c r="F11" s="47"/>
      <c r="G11" s="46"/>
      <c r="H11" s="14"/>
    </row>
    <row r="12" spans="2:15" x14ac:dyDescent="0.35">
      <c r="B12" s="2">
        <v>1</v>
      </c>
      <c r="C12" s="10">
        <v>43465</v>
      </c>
      <c r="D12" s="13">
        <v>2669000000</v>
      </c>
      <c r="E12" s="12">
        <f>D12</f>
        <v>2669000000</v>
      </c>
      <c r="F12" s="7">
        <v>0</v>
      </c>
      <c r="G12" s="11">
        <f>E12+F12</f>
        <v>2669000000</v>
      </c>
      <c r="H12" s="14"/>
    </row>
    <row r="13" spans="2:15" x14ac:dyDescent="0.35">
      <c r="B13" s="2">
        <f>1+B12</f>
        <v>2</v>
      </c>
      <c r="C13" s="10">
        <v>43466</v>
      </c>
      <c r="D13" s="27"/>
      <c r="E13" s="8">
        <f>G12+D13</f>
        <v>2669000000</v>
      </c>
      <c r="F13" s="7"/>
      <c r="G13" s="11">
        <f t="shared" ref="G13:G24" si="0">E13+F13</f>
        <v>2669000000</v>
      </c>
      <c r="H13" s="14"/>
    </row>
    <row r="14" spans="2:15" x14ac:dyDescent="0.35">
      <c r="B14" s="2">
        <f>1+B13</f>
        <v>3</v>
      </c>
      <c r="C14" s="10">
        <v>43497</v>
      </c>
      <c r="D14" s="27"/>
      <c r="E14" s="8">
        <f t="shared" ref="E14:E24" si="1">G13+D14</f>
        <v>2669000000</v>
      </c>
      <c r="F14" s="7">
        <v>0</v>
      </c>
      <c r="G14" s="11">
        <f t="shared" si="0"/>
        <v>2669000000</v>
      </c>
      <c r="H14" s="14"/>
    </row>
    <row r="15" spans="2:15" x14ac:dyDescent="0.35">
      <c r="B15" s="2">
        <f t="shared" ref="B15:B25" si="2">1+B14</f>
        <v>4</v>
      </c>
      <c r="C15" s="10">
        <v>43525</v>
      </c>
      <c r="D15" s="27"/>
      <c r="E15" s="8">
        <f t="shared" si="1"/>
        <v>2669000000</v>
      </c>
      <c r="F15" s="7">
        <v>0</v>
      </c>
      <c r="G15" s="11">
        <f t="shared" si="0"/>
        <v>2669000000</v>
      </c>
      <c r="H15" s="14"/>
    </row>
    <row r="16" spans="2:15" x14ac:dyDescent="0.35">
      <c r="B16" s="2">
        <f t="shared" si="2"/>
        <v>5</v>
      </c>
      <c r="C16" s="10">
        <v>43556</v>
      </c>
      <c r="D16" s="27"/>
      <c r="E16" s="8">
        <f t="shared" si="1"/>
        <v>2669000000</v>
      </c>
      <c r="F16" s="7">
        <v>0</v>
      </c>
      <c r="G16" s="11">
        <f t="shared" si="0"/>
        <v>2669000000</v>
      </c>
      <c r="H16" s="14"/>
    </row>
    <row r="17" spans="2:13" x14ac:dyDescent="0.35">
      <c r="B17" s="2">
        <f t="shared" si="2"/>
        <v>6</v>
      </c>
      <c r="C17" s="10">
        <v>43586</v>
      </c>
      <c r="D17" s="27"/>
      <c r="E17" s="8">
        <f t="shared" si="1"/>
        <v>2669000000</v>
      </c>
      <c r="F17" s="7">
        <v>0</v>
      </c>
      <c r="G17" s="11">
        <f t="shared" si="0"/>
        <v>2669000000</v>
      </c>
      <c r="H17" s="14"/>
    </row>
    <row r="18" spans="2:13" x14ac:dyDescent="0.35">
      <c r="B18" s="2">
        <f t="shared" si="2"/>
        <v>7</v>
      </c>
      <c r="C18" s="10">
        <v>43617</v>
      </c>
      <c r="D18" s="27"/>
      <c r="E18" s="8">
        <f t="shared" si="1"/>
        <v>2669000000</v>
      </c>
      <c r="F18" s="7"/>
      <c r="G18" s="11">
        <f t="shared" si="0"/>
        <v>2669000000</v>
      </c>
      <c r="H18" s="14"/>
    </row>
    <row r="19" spans="2:13" x14ac:dyDescent="0.35">
      <c r="B19" s="2">
        <f t="shared" si="2"/>
        <v>8</v>
      </c>
      <c r="C19" s="10">
        <v>43647</v>
      </c>
      <c r="D19" s="27"/>
      <c r="E19" s="8">
        <f t="shared" si="1"/>
        <v>2669000000</v>
      </c>
      <c r="F19" s="7">
        <v>0</v>
      </c>
      <c r="G19" s="11">
        <f t="shared" si="0"/>
        <v>2669000000</v>
      </c>
      <c r="H19" s="14"/>
    </row>
    <row r="20" spans="2:13" x14ac:dyDescent="0.35">
      <c r="B20" s="2">
        <f t="shared" si="2"/>
        <v>9</v>
      </c>
      <c r="C20" s="10">
        <v>43678</v>
      </c>
      <c r="D20" s="27"/>
      <c r="E20" s="8">
        <f t="shared" si="1"/>
        <v>2669000000</v>
      </c>
      <c r="F20" s="7">
        <v>0</v>
      </c>
      <c r="G20" s="11">
        <f t="shared" si="0"/>
        <v>2669000000</v>
      </c>
      <c r="H20" s="14"/>
    </row>
    <row r="21" spans="2:13" x14ac:dyDescent="0.35">
      <c r="B21" s="2">
        <f t="shared" si="2"/>
        <v>10</v>
      </c>
      <c r="C21" s="10">
        <v>43709</v>
      </c>
      <c r="D21" s="27"/>
      <c r="E21" s="8">
        <f t="shared" si="1"/>
        <v>2669000000</v>
      </c>
      <c r="F21" s="7">
        <v>0</v>
      </c>
      <c r="G21" s="11">
        <f t="shared" si="0"/>
        <v>2669000000</v>
      </c>
      <c r="H21" s="14"/>
    </row>
    <row r="22" spans="2:13" x14ac:dyDescent="0.35">
      <c r="B22" s="2">
        <f t="shared" si="2"/>
        <v>11</v>
      </c>
      <c r="C22" s="10">
        <v>43739</v>
      </c>
      <c r="D22" s="27"/>
      <c r="E22" s="8">
        <f t="shared" si="1"/>
        <v>2669000000</v>
      </c>
      <c r="F22" s="7">
        <v>0</v>
      </c>
      <c r="G22" s="11">
        <f t="shared" si="0"/>
        <v>2669000000</v>
      </c>
      <c r="H22" s="14"/>
    </row>
    <row r="23" spans="2:13" x14ac:dyDescent="0.35">
      <c r="B23" s="2">
        <f t="shared" si="2"/>
        <v>12</v>
      </c>
      <c r="C23" s="10">
        <v>43770</v>
      </c>
      <c r="D23" s="27"/>
      <c r="E23" s="8">
        <f t="shared" si="1"/>
        <v>2669000000</v>
      </c>
      <c r="F23" s="7">
        <v>0</v>
      </c>
      <c r="G23" s="11">
        <f t="shared" si="0"/>
        <v>2669000000</v>
      </c>
      <c r="H23" s="14"/>
    </row>
    <row r="24" spans="2:13" x14ac:dyDescent="0.35">
      <c r="B24" s="2">
        <f t="shared" si="2"/>
        <v>13</v>
      </c>
      <c r="C24" s="10">
        <v>43800</v>
      </c>
      <c r="D24" s="29">
        <v>0</v>
      </c>
      <c r="E24" s="8">
        <f t="shared" si="1"/>
        <v>2669000000</v>
      </c>
      <c r="F24" s="7">
        <v>0</v>
      </c>
      <c r="G24" s="11">
        <f t="shared" si="0"/>
        <v>2669000000</v>
      </c>
      <c r="H24" s="14"/>
    </row>
    <row r="25" spans="2:13" x14ac:dyDescent="0.35">
      <c r="B25" s="2">
        <f t="shared" si="2"/>
        <v>14</v>
      </c>
      <c r="C25" s="10" t="s">
        <v>9</v>
      </c>
      <c r="D25" s="8">
        <f>SUM(D13:D24)</f>
        <v>0</v>
      </c>
      <c r="E25" s="18"/>
      <c r="F25" s="8">
        <f>SUM(F12:F24)</f>
        <v>0</v>
      </c>
      <c r="G25" s="19"/>
      <c r="H25" s="14"/>
    </row>
    <row r="26" spans="2:13" x14ac:dyDescent="0.35">
      <c r="B26"/>
      <c r="C26" s="5"/>
      <c r="D26" s="6"/>
      <c r="F26" s="14"/>
    </row>
    <row r="27" spans="2:13" x14ac:dyDescent="0.35">
      <c r="B27" s="17" t="s">
        <v>10</v>
      </c>
      <c r="C27" s="17"/>
      <c r="D27" s="17"/>
      <c r="E27" s="17"/>
      <c r="F27" s="17"/>
      <c r="G27" s="17"/>
      <c r="H27" s="30">
        <f>D25</f>
        <v>0</v>
      </c>
      <c r="I27" s="5" t="s">
        <v>23</v>
      </c>
      <c r="J27" s="5"/>
      <c r="K27" s="5"/>
      <c r="L27" s="5"/>
      <c r="M27" s="6"/>
    </row>
    <row r="28" spans="2:13" x14ac:dyDescent="0.35">
      <c r="B28" s="17" t="s">
        <v>24</v>
      </c>
      <c r="C28" s="17"/>
      <c r="D28" s="17"/>
      <c r="E28" s="17"/>
      <c r="F28" s="17"/>
      <c r="G28" s="17"/>
      <c r="H28" s="21">
        <f>AVERAGE(E12,G24)</f>
        <v>2669000000</v>
      </c>
      <c r="I28" s="16" t="s">
        <v>11</v>
      </c>
      <c r="J28" s="16"/>
      <c r="K28" s="16"/>
      <c r="L28" s="16"/>
      <c r="M28" s="16"/>
    </row>
    <row r="29" spans="2:13" x14ac:dyDescent="0.35">
      <c r="B29" s="17" t="s">
        <v>26</v>
      </c>
      <c r="C29" s="17"/>
      <c r="D29" s="17"/>
      <c r="E29" s="17"/>
      <c r="F29" s="17"/>
      <c r="G29" s="17"/>
      <c r="H29" s="35">
        <v>5.7426999999999999E-2</v>
      </c>
      <c r="I29" s="16" t="s">
        <v>13</v>
      </c>
      <c r="J29" s="16"/>
      <c r="K29" s="16"/>
      <c r="L29" s="16"/>
      <c r="M29" s="16"/>
    </row>
    <row r="30" spans="2:13" x14ac:dyDescent="0.35">
      <c r="B30" s="17" t="s">
        <v>27</v>
      </c>
      <c r="C30" s="17"/>
      <c r="D30" s="17"/>
      <c r="E30" s="17"/>
      <c r="F30" s="17"/>
      <c r="G30" s="17"/>
      <c r="H30" s="24">
        <f>H28*H29</f>
        <v>153272663</v>
      </c>
      <c r="I30" s="16" t="s">
        <v>12</v>
      </c>
      <c r="J30" s="16"/>
      <c r="K30" s="16"/>
      <c r="L30" s="16"/>
      <c r="M30" s="16"/>
    </row>
    <row r="31" spans="2:13" x14ac:dyDescent="0.35">
      <c r="B31" s="17"/>
      <c r="C31" s="17"/>
      <c r="D31" s="17"/>
      <c r="E31" s="17"/>
      <c r="F31" s="17"/>
      <c r="I31" s="16"/>
      <c r="J31" s="16"/>
      <c r="K31" s="16"/>
      <c r="L31" s="16"/>
      <c r="M31" s="16"/>
    </row>
    <row r="34" spans="2:10" x14ac:dyDescent="0.35">
      <c r="H34" s="20"/>
    </row>
    <row r="35" spans="2:10" x14ac:dyDescent="0.35">
      <c r="B35" s="31" t="s">
        <v>25</v>
      </c>
      <c r="C35" s="31"/>
      <c r="D35" s="31"/>
      <c r="E35" s="31"/>
      <c r="F35" s="31"/>
      <c r="G35" s="32"/>
      <c r="H35" s="32"/>
      <c r="I35" s="32"/>
    </row>
    <row r="36" spans="2:10" x14ac:dyDescent="0.35">
      <c r="B36" s="33">
        <v>1</v>
      </c>
      <c r="C36" s="31" t="s">
        <v>40</v>
      </c>
      <c r="D36" s="36"/>
      <c r="E36" s="36"/>
      <c r="F36" s="36"/>
      <c r="G36" s="36"/>
      <c r="H36" s="36"/>
      <c r="I36" s="36"/>
    </row>
    <row r="37" spans="2:10" x14ac:dyDescent="0.35">
      <c r="B37" s="33"/>
      <c r="C37" s="31" t="s">
        <v>43</v>
      </c>
      <c r="D37" s="36"/>
      <c r="E37" s="36"/>
      <c r="F37" s="36"/>
      <c r="G37" s="36"/>
      <c r="H37" s="36"/>
      <c r="I37" s="37"/>
    </row>
    <row r="38" spans="2:10" x14ac:dyDescent="0.35">
      <c r="B38" s="38">
        <v>2</v>
      </c>
      <c r="C38" s="36" t="s">
        <v>41</v>
      </c>
      <c r="D38" s="36"/>
      <c r="E38" s="36"/>
      <c r="F38" s="36"/>
      <c r="G38" s="36"/>
      <c r="H38" s="36"/>
      <c r="I38" s="36"/>
    </row>
    <row r="39" spans="2:10" x14ac:dyDescent="0.35">
      <c r="B39" s="38">
        <v>3</v>
      </c>
      <c r="C39" s="36" t="s">
        <v>35</v>
      </c>
      <c r="D39" s="36"/>
      <c r="E39" s="36"/>
      <c r="F39" s="36"/>
      <c r="G39" s="36"/>
      <c r="H39" s="36"/>
      <c r="I39" s="36"/>
    </row>
    <row r="40" spans="2:10" x14ac:dyDescent="0.35">
      <c r="B40" s="34"/>
      <c r="C40" s="36" t="s">
        <v>28</v>
      </c>
      <c r="D40" s="36"/>
      <c r="E40" s="36"/>
      <c r="F40" s="36"/>
      <c r="G40" s="36"/>
      <c r="H40" s="36"/>
      <c r="I40" s="36"/>
    </row>
    <row r="41" spans="2:10" x14ac:dyDescent="0.35">
      <c r="B41" s="33"/>
      <c r="C41" s="36" t="s">
        <v>29</v>
      </c>
      <c r="D41" s="36"/>
      <c r="E41" s="36"/>
      <c r="F41" s="36"/>
      <c r="G41" s="36"/>
      <c r="H41" s="36"/>
      <c r="I41" s="36"/>
    </row>
    <row r="42" spans="2:10" x14ac:dyDescent="0.35">
      <c r="B42" s="33"/>
      <c r="C42" s="36" t="s">
        <v>30</v>
      </c>
      <c r="D42" s="36"/>
      <c r="E42" s="36"/>
      <c r="F42" s="36"/>
      <c r="G42" s="36"/>
      <c r="H42" s="36"/>
      <c r="I42" s="36"/>
    </row>
    <row r="43" spans="2:10" x14ac:dyDescent="0.35">
      <c r="B43" s="33"/>
      <c r="C43" s="36" t="s">
        <v>31</v>
      </c>
      <c r="D43" s="36"/>
      <c r="E43" s="36"/>
      <c r="F43" s="36"/>
      <c r="G43" s="36"/>
      <c r="H43" s="36"/>
      <c r="I43" s="36"/>
    </row>
    <row r="44" spans="2:10" x14ac:dyDescent="0.35">
      <c r="B44" s="33"/>
      <c r="C44" s="36" t="s">
        <v>32</v>
      </c>
      <c r="D44" s="36"/>
      <c r="E44" s="36"/>
      <c r="F44" s="36"/>
      <c r="G44" s="36"/>
      <c r="H44" s="36"/>
      <c r="I44" s="36"/>
    </row>
    <row r="45" spans="2:10" x14ac:dyDescent="0.35">
      <c r="B45" s="33"/>
      <c r="C45" s="36" t="s">
        <v>33</v>
      </c>
      <c r="D45" s="36"/>
      <c r="E45" s="36"/>
      <c r="F45" s="36"/>
      <c r="G45" s="36"/>
      <c r="H45" s="36"/>
      <c r="I45" s="36"/>
    </row>
    <row r="46" spans="2:10" x14ac:dyDescent="0.35">
      <c r="B46" s="33"/>
      <c r="C46" s="36" t="s">
        <v>34</v>
      </c>
      <c r="D46" s="36"/>
      <c r="E46" s="36"/>
      <c r="F46" s="36"/>
      <c r="G46" s="36"/>
      <c r="H46" s="36"/>
      <c r="I46" s="36"/>
      <c r="J46" s="32"/>
    </row>
    <row r="47" spans="2:10" x14ac:dyDescent="0.35">
      <c r="C47" s="36" t="s">
        <v>37</v>
      </c>
      <c r="D47" s="36"/>
      <c r="E47" s="36"/>
      <c r="F47" s="36"/>
      <c r="G47" s="36"/>
      <c r="H47" s="36"/>
      <c r="I47" s="36"/>
      <c r="J47" s="32"/>
    </row>
    <row r="48" spans="2:10" x14ac:dyDescent="0.35">
      <c r="C48" s="32"/>
      <c r="D48" s="32"/>
      <c r="E48" s="32"/>
      <c r="F48" s="32"/>
      <c r="G48" s="32"/>
      <c r="H48" s="32"/>
      <c r="I48" s="32"/>
      <c r="J48" s="32"/>
    </row>
    <row r="49" spans="3:10" x14ac:dyDescent="0.35">
      <c r="C49" s="32"/>
      <c r="D49" s="32"/>
      <c r="E49" s="32"/>
      <c r="F49" s="32"/>
      <c r="G49" s="32"/>
      <c r="H49" s="32"/>
      <c r="I49" s="32"/>
      <c r="J49" s="32"/>
    </row>
    <row r="50" spans="3:10" x14ac:dyDescent="0.35">
      <c r="C50" s="32"/>
      <c r="D50" s="32"/>
      <c r="E50" s="32"/>
      <c r="F50" s="32"/>
      <c r="G50" s="32"/>
      <c r="H50" s="32"/>
      <c r="I50" s="32"/>
      <c r="J50" s="32"/>
    </row>
    <row r="51" spans="3:10" x14ac:dyDescent="0.35">
      <c r="C51" s="32"/>
      <c r="D51" s="32"/>
      <c r="E51" s="32"/>
      <c r="F51" s="32"/>
      <c r="G51" s="32"/>
      <c r="H51" s="32"/>
      <c r="I51" s="32"/>
      <c r="J51" s="32"/>
    </row>
    <row r="52" spans="3:10" x14ac:dyDescent="0.35">
      <c r="C52" s="32"/>
      <c r="D52" s="32"/>
      <c r="E52" s="32"/>
      <c r="F52" s="32"/>
      <c r="G52" s="32"/>
      <c r="H52" s="32"/>
      <c r="I52" s="32"/>
      <c r="J52" s="32"/>
    </row>
    <row r="53" spans="3:10" x14ac:dyDescent="0.35">
      <c r="C53" s="32"/>
      <c r="D53" s="32"/>
      <c r="E53" s="32"/>
      <c r="F53" s="32"/>
      <c r="G53" s="32"/>
      <c r="H53" s="32"/>
      <c r="I53" s="32"/>
      <c r="J53" s="32"/>
    </row>
    <row r="56" spans="3:10" x14ac:dyDescent="0.35">
      <c r="C56" s="28"/>
    </row>
    <row r="57" spans="3:10" x14ac:dyDescent="0.35">
      <c r="C57" s="28"/>
    </row>
    <row r="58" spans="3:10" x14ac:dyDescent="0.35">
      <c r="C58" s="1"/>
    </row>
  </sheetData>
  <mergeCells count="11">
    <mergeCell ref="B1:I1"/>
    <mergeCell ref="B2:I2"/>
    <mergeCell ref="B3:I3"/>
    <mergeCell ref="B4:I4"/>
    <mergeCell ref="B6:I6"/>
    <mergeCell ref="B10:B11"/>
    <mergeCell ref="C10:C11"/>
    <mergeCell ref="E10:E11"/>
    <mergeCell ref="F10:F11"/>
    <mergeCell ref="G10:G11"/>
    <mergeCell ref="D10:D11"/>
  </mergeCells>
  <printOptions horizontalCentered="1" gridLines="1"/>
  <pageMargins left="0.7" right="0.7" top="1.25" bottom="0.75" header="0.3" footer="0.3"/>
  <pageSetup scale="67" orientation="portrait" cellComments="asDisplayed" r:id="rId1"/>
  <headerFooter>
    <oddFooter>&amp;L&amp;F&amp;R&amp;A</oddFooter>
  </headerFooter>
  <rowBreaks count="1" manualBreakCount="1">
    <brk id="45" min="1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view="pageBreakPreview" zoomScale="60" zoomScaleNormal="100" workbookViewId="0">
      <selection activeCell="A3" sqref="A3:G3"/>
    </sheetView>
  </sheetViews>
  <sheetFormatPr defaultRowHeight="14.5" x14ac:dyDescent="0.35"/>
  <cols>
    <col min="1" max="1" width="7" customWidth="1"/>
    <col min="2" max="2" width="7.453125" bestFit="1" customWidth="1"/>
    <col min="3" max="3" width="22.1796875" bestFit="1" customWidth="1"/>
    <col min="4" max="4" width="25" customWidth="1"/>
  </cols>
  <sheetData>
    <row r="1" spans="1:7" ht="18.5" x14ac:dyDescent="0.45">
      <c r="A1" s="49" t="s">
        <v>2</v>
      </c>
      <c r="B1" s="49"/>
      <c r="C1" s="49"/>
      <c r="D1" s="49"/>
      <c r="E1" s="49"/>
      <c r="F1" s="49"/>
      <c r="G1" s="49"/>
    </row>
    <row r="2" spans="1:7" ht="15.5" x14ac:dyDescent="0.35">
      <c r="A2" s="50" t="s">
        <v>15</v>
      </c>
      <c r="B2" s="50"/>
      <c r="C2" s="50"/>
      <c r="D2" s="50"/>
      <c r="E2" s="50"/>
      <c r="F2" s="50"/>
      <c r="G2" s="50"/>
    </row>
    <row r="3" spans="1:7" x14ac:dyDescent="0.35">
      <c r="A3" s="51" t="s">
        <v>16</v>
      </c>
      <c r="B3" s="51"/>
      <c r="C3" s="51"/>
      <c r="D3" s="51"/>
      <c r="E3" s="51"/>
      <c r="F3" s="51"/>
      <c r="G3" s="51"/>
    </row>
    <row r="4" spans="1:7" x14ac:dyDescent="0.35">
      <c r="A4" s="3"/>
      <c r="B4" s="4" t="s">
        <v>3</v>
      </c>
      <c r="C4" s="4" t="s">
        <v>4</v>
      </c>
      <c r="D4" s="4" t="s">
        <v>5</v>
      </c>
    </row>
    <row r="5" spans="1:7" x14ac:dyDescent="0.35">
      <c r="A5" s="53" t="s">
        <v>0</v>
      </c>
      <c r="B5" s="44" t="s">
        <v>1</v>
      </c>
      <c r="C5" s="43" t="s">
        <v>17</v>
      </c>
      <c r="D5" s="43" t="s">
        <v>18</v>
      </c>
    </row>
    <row r="6" spans="1:7" x14ac:dyDescent="0.35">
      <c r="A6" s="53"/>
      <c r="B6" s="44"/>
      <c r="C6" s="43"/>
      <c r="D6" s="43"/>
    </row>
    <row r="7" spans="1:7" x14ac:dyDescent="0.35">
      <c r="A7" s="2">
        <v>1</v>
      </c>
      <c r="B7" s="25">
        <v>43466</v>
      </c>
      <c r="C7" s="26"/>
      <c r="D7" s="26"/>
    </row>
    <row r="8" spans="1:7" x14ac:dyDescent="0.35">
      <c r="A8" s="2">
        <v>2</v>
      </c>
      <c r="B8" s="25">
        <v>43497</v>
      </c>
      <c r="C8" s="26"/>
      <c r="D8" s="26"/>
    </row>
    <row r="9" spans="1:7" x14ac:dyDescent="0.35">
      <c r="A9" s="2">
        <v>3</v>
      </c>
      <c r="B9" s="25">
        <v>43525</v>
      </c>
      <c r="C9" s="26"/>
      <c r="D9" s="26"/>
    </row>
    <row r="10" spans="1:7" x14ac:dyDescent="0.35">
      <c r="A10" s="2">
        <v>4</v>
      </c>
      <c r="B10" s="25">
        <v>43556</v>
      </c>
      <c r="C10" s="26"/>
      <c r="D10" s="26"/>
    </row>
    <row r="11" spans="1:7" x14ac:dyDescent="0.35">
      <c r="A11" s="2">
        <v>5</v>
      </c>
      <c r="B11" s="25">
        <v>43586</v>
      </c>
      <c r="C11" s="26"/>
      <c r="D11" s="26"/>
    </row>
    <row r="12" spans="1:7" x14ac:dyDescent="0.35">
      <c r="A12" s="2">
        <v>6</v>
      </c>
      <c r="B12" s="25">
        <v>43617</v>
      </c>
      <c r="C12" s="26"/>
      <c r="D12" s="26"/>
    </row>
    <row r="13" spans="1:7" x14ac:dyDescent="0.35">
      <c r="A13" s="2">
        <v>7</v>
      </c>
      <c r="B13" s="25">
        <v>43647</v>
      </c>
      <c r="C13" s="26"/>
      <c r="D13" s="26"/>
    </row>
    <row r="14" spans="1:7" x14ac:dyDescent="0.35">
      <c r="A14" s="2">
        <v>8</v>
      </c>
      <c r="B14" s="25">
        <v>43678</v>
      </c>
      <c r="C14" s="26"/>
      <c r="D14" s="26"/>
    </row>
    <row r="15" spans="1:7" x14ac:dyDescent="0.35">
      <c r="A15" s="2">
        <v>9</v>
      </c>
      <c r="B15" s="25">
        <v>43709</v>
      </c>
      <c r="C15" s="26"/>
      <c r="D15" s="26"/>
    </row>
    <row r="16" spans="1:7" x14ac:dyDescent="0.35">
      <c r="A16" s="2">
        <v>10</v>
      </c>
      <c r="B16" s="25">
        <v>43739</v>
      </c>
      <c r="C16" s="26"/>
      <c r="D16" s="26"/>
    </row>
    <row r="17" spans="1:4" x14ac:dyDescent="0.35">
      <c r="A17" s="2">
        <v>11</v>
      </c>
      <c r="B17" s="25">
        <v>43770</v>
      </c>
      <c r="C17" s="26"/>
      <c r="D17" s="26"/>
    </row>
    <row r="18" spans="1:4" x14ac:dyDescent="0.35">
      <c r="A18" s="2">
        <v>12</v>
      </c>
      <c r="B18" s="25">
        <v>43800</v>
      </c>
      <c r="C18" s="26"/>
      <c r="D18" s="26"/>
    </row>
    <row r="19" spans="1:4" x14ac:dyDescent="0.35">
      <c r="A19" s="2">
        <v>13</v>
      </c>
      <c r="B19" s="2" t="s">
        <v>19</v>
      </c>
      <c r="C19" s="26"/>
      <c r="D19" s="26"/>
    </row>
  </sheetData>
  <mergeCells count="7">
    <mergeCell ref="A1:G1"/>
    <mergeCell ref="A2:G2"/>
    <mergeCell ref="A3:G3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orientation="portrait" r:id="rId1"/>
  <headerFoot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Legal Document" ma:contentTypeID="0x01010059CF184591B1604A8B5108A47612E8120085E47BF52B16274BB211D3B2DA8C37CB" ma:contentTypeVersion="73" ma:contentTypeDescription="" ma:contentTypeScope="" ma:versionID="a933c5185b0d2af71e6db68059dae87f">
  <xsd:schema xmlns:xsd="http://www.w3.org/2001/XMLSchema" xmlns:xs="http://www.w3.org/2001/XMLSchema" xmlns:p="http://schemas.microsoft.com/office/2006/metadata/properties" xmlns:ns3="ec52a836-0bb4-4d79-aa0d-20b4805e15e2" xmlns:ns4="4a395b14-ee59-43b1-b020-0aff8b256b59" xmlns:ns5="f00742b3-bbdc-40aa-80c7-4fc35bdc8024" targetNamespace="http://schemas.microsoft.com/office/2006/metadata/properties" ma:root="true" ma:fieldsID="261d5bce47047d231511220ffa4d5a78" ns3:_="" ns4:_="" ns5:_="">
    <xsd:import namespace="ec52a836-0bb4-4d79-aa0d-20b4805e15e2"/>
    <xsd:import namespace="4a395b14-ee59-43b1-b020-0aff8b256b59"/>
    <xsd:import namespace="f00742b3-bbdc-40aa-80c7-4fc35bdc8024"/>
    <xsd:element name="properties">
      <xsd:complexType>
        <xsd:sequence>
          <xsd:element name="documentManagement">
            <xsd:complexType>
              <xsd:all>
                <xsd:element ref="ns3:Document_x0020_Date" minOccurs="0"/>
                <xsd:element ref="ns4:Clip" minOccurs="0"/>
                <xsd:element ref="ns3:Legal_x0020_Group1" minOccurs="0"/>
                <xsd:element ref="ns3:SharedWithUsers" minOccurs="0"/>
                <xsd:element ref="ns3:SharedWithDetails" minOccurs="0"/>
                <xsd:element ref="ns5:LastSharedByUser" minOccurs="0"/>
                <xsd:element ref="ns5:LastSharedByTime" minOccurs="0"/>
                <xsd:element ref="ns3:_dlc_DocId" minOccurs="0"/>
                <xsd:element ref="ns3:_dlc_DocIdUrl" minOccurs="0"/>
                <xsd:element ref="ns3:_dlc_DocIdPersistId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52a836-0bb4-4d79-aa0d-20b4805e15e2" elementFormDefault="qualified">
    <xsd:import namespace="http://schemas.microsoft.com/office/2006/documentManagement/types"/>
    <xsd:import namespace="http://schemas.microsoft.com/office/infopath/2007/PartnerControls"/>
    <xsd:element name="Document_x0020_Date" ma:index="3" nillable="true" ma:displayName="Document Date" ma:format="DateOnly" ma:internalName="Document_x0020_Date">
      <xsd:simpleType>
        <xsd:restriction base="dms:DateTime"/>
      </xsd:simpleType>
    </xsd:element>
    <xsd:element name="Legal_x0020_Group1" ma:index="6" nillable="true" ma:displayName="Legal Group" ma:default="Transmission and Wholesale Markets" ma:format="Dropdown" ma:internalName="Legal_x0020_Group1">
      <xsd:simpleType>
        <xsd:restriction base="dms:Choice">
          <xsd:enumeration value="Claims and General Litigation"/>
          <xsd:enumeration value="Commercial Litigation"/>
          <xsd:enumeration value="Contracts And Intellectual Property"/>
          <xsd:enumeration value="Base Rates and Grid Support"/>
          <xsd:enumeration value="Corporate Governance - Area"/>
          <xsd:enumeration value="Customer and Tariff"/>
          <xsd:enumeration value="Labor and Employment"/>
          <xsd:enumeration value="Licensing and Environmental"/>
          <xsd:enumeration value="Power Procurement"/>
          <xsd:enumeration value="Real Prop and Local Government"/>
          <xsd:enumeration value="Resource Policy and Planning"/>
          <xsd:enumeration value="Transmission and Wholesale Markets"/>
        </xsd:restriction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6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395b14-ee59-43b1-b020-0aff8b256b59" elementFormDefault="qualified">
    <xsd:import namespace="http://schemas.microsoft.com/office/2006/documentManagement/types"/>
    <xsd:import namespace="http://schemas.microsoft.com/office/infopath/2007/PartnerControls"/>
    <xsd:element name="Clip" ma:index="4" nillable="true" ma:displayName="Clip" ma:list="{d663fa17-8aef-42f5-b1f4-844335a181a3}" ma:internalName="Clip" ma:showField="Title">
      <xsd:simpleType>
        <xsd:restriction base="dms:Lookup"/>
      </xsd:simpleType>
    </xsd:element>
    <xsd:element name="MediaServiceMetadata" ma:index="1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3" nillable="true" ma:displayName="Tags" ma:internalName="MediaServiceAutoTags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742b3-bbdc-40aa-80c7-4fc35bdc8024" elementFormDefault="qualified">
    <xsd:import namespace="http://schemas.microsoft.com/office/2006/documentManagement/types"/>
    <xsd:import namespace="http://schemas.microsoft.com/office/infopath/2007/PartnerControls"/>
    <xsd:element name="LastSharedByUser" ma:index="14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5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2" ma:displayName="Author"/>
        <xsd:element ref="dcterms:created" minOccurs="0" maxOccurs="1"/>
        <xsd:element ref="dc:identifier" minOccurs="0" maxOccurs="1"/>
        <xsd:element name="contentType" minOccurs="0" maxOccurs="1" type="xsd:string" ma:index="13" ma:displayName="Content Type"/>
        <xsd:element ref="dc:title" minOccurs="0" maxOccurs="1" ma:index="1" ma:displayName="Title"/>
        <xsd:element ref="dc:subject" minOccurs="0" maxOccurs="1"/>
        <xsd:element ref="dc:description" minOccurs="0" maxOccurs="1" ma:index="5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ate xmlns="ec52a836-0bb4-4d79-aa0d-20b4805e15e2" xsi:nil="true"/>
    <Legal_x0020_Group1 xmlns="ec52a836-0bb4-4d79-aa0d-20b4805e15e2">Transmission and Wholesale Markets</Legal_x0020_Group1>
    <Clip xmlns="4a395b14-ee59-43b1-b020-0aff8b256b59" xsi:nil="true"/>
    <_dlc_DocId xmlns="ec52a836-0bb4-4d79-aa0d-20b4805e15e2">LIMSO365-1487909763-2828</_dlc_DocId>
    <_dlc_DocIdUrl xmlns="ec52a836-0bb4-4d79-aa0d-20b4805e15e2">
      <Url>https://edisonintl.sharepoint.com/teams/LIMS%20O365/TWMW/_layouts/15/DocIdRedir.aspx?ID=LIMSO365-1487909763-2828</Url>
      <Description>LIMSO365-1487909763-2828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3B2C1FEC-21F2-476E-80B6-1157F3E4C0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52a836-0bb4-4d79-aa0d-20b4805e15e2"/>
    <ds:schemaRef ds:uri="4a395b14-ee59-43b1-b020-0aff8b256b59"/>
    <ds:schemaRef ds:uri="f00742b3-bbdc-40aa-80c7-4fc35bdc80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7CF046-0807-424E-A3D5-537E0E5FCCC3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f00742b3-bbdc-40aa-80c7-4fc35bdc8024"/>
    <ds:schemaRef ds:uri="4a395b14-ee59-43b1-b020-0aff8b256b59"/>
    <ds:schemaRef ds:uri="ec52a836-0bb4-4d79-aa0d-20b4805e15e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308189-649B-42B5-BEC0-B204324D3D5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224D440-3997-45D4-9A09-8CBAE213BDD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1C9E13E-09AD-4D4A-B6E9-74C1F89A3391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Monthly WF Recorded 925</vt:lpstr>
      <vt:lpstr>Monthly Payments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Kim, Jee Young</dc:creator>
  <dc:description/>
  <cp:lastModifiedBy>Jee Kim</cp:lastModifiedBy>
  <cp:lastPrinted>2019-09-13T22:04:59Z</cp:lastPrinted>
  <dcterms:created xsi:type="dcterms:W3CDTF">2019-05-14T21:41:24Z</dcterms:created>
  <dcterms:modified xsi:type="dcterms:W3CDTF">2019-09-13T22:05:06Z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{E0526DC9-F678-4239-8AAC-9A33F901145F}</vt:lpwstr>
  </property>
  <property fmtid="{D5CDD505-2E9C-101B-9397-08002B2CF9AE}" pid="3" name="ContentTypeId">
    <vt:lpwstr>0x01010059CF184591B1604A8B5108A47612E8120085E47BF52B16274BB211D3B2DA8C37CB</vt:lpwstr>
  </property>
  <property fmtid="{D5CDD505-2E9C-101B-9397-08002B2CF9AE}" pid="4" name="ACT Classification">
    <vt:lpwstr>Internal</vt:lpwstr>
  </property>
  <property fmtid="{D5CDD505-2E9C-101B-9397-08002B2CF9AE}" pid="5" name="Document Type">
    <vt:lpwstr>Enter Choice #1</vt:lpwstr>
  </property>
  <property fmtid="{D5CDD505-2E9C-101B-9397-08002B2CF9AE}" pid="6" name="_dlc_DocIdItemGuid">
    <vt:lpwstr>bf0a8eb5-180f-41b1-b593-b6d7603b6cbd</vt:lpwstr>
  </property>
</Properties>
</file>