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essleda\Desktop\"/>
    </mc:Choice>
  </mc:AlternateContent>
  <xr:revisionPtr revIDLastSave="0" documentId="13_ncr:1_{FD3981ED-E825-4937-B39F-687BCE01C1A1}" xr6:coauthVersionLast="45" xr6:coauthVersionMax="46" xr10:uidLastSave="{00000000-0000-0000-0000-000000000000}"/>
  <bookViews>
    <workbookView xWindow="-28920" yWindow="-120" windowWidth="29040" windowHeight="15840" tabRatio="758" xr2:uid="{518DE6C3-DC90-4B37-ADBE-100133333C41}"/>
  </bookViews>
  <sheets>
    <sheet name="Q1A Revenue Req 2020" sheetId="7" r:id="rId1"/>
    <sheet name="Q1B Revenue Req 2021" sheetId="6" r:id="rId2"/>
    <sheet name="Q1C Revenue Req 2022" sheetId="5" r:id="rId3"/>
    <sheet name="Assumptions" sheetId="10" r:id="rId4"/>
    <sheet name="Q2 Spending" sheetId="2" r:id="rId5"/>
  </sheets>
  <externalReferences>
    <externalReference r:id="rId6"/>
  </externalReferences>
  <definedNames>
    <definedName name="ab">#REF!</definedName>
    <definedName name="AssetClass">[1]Setup!$B$33:$B$101</definedName>
    <definedName name="CEG">[1]Setup!$B$19:$B$24</definedName>
    <definedName name="FundingType">[1]Setup!$B$2:$B$12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TODAY" hidden="1">0</definedName>
    <definedName name="IQ_YTDMONTH" hidden="1">130000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2" l="1"/>
  <c r="H29" i="2" s="1"/>
  <c r="G28" i="2"/>
  <c r="H28" i="2" s="1"/>
  <c r="N22" i="2"/>
  <c r="N19" i="2"/>
  <c r="H22" i="2"/>
  <c r="H19" i="2"/>
  <c r="E19" i="2" l="1"/>
  <c r="K22" i="2"/>
  <c r="K19" i="2"/>
  <c r="E22" i="2"/>
  <c r="E10" i="2"/>
  <c r="D10" i="2"/>
  <c r="E7" i="2"/>
  <c r="D7" i="2"/>
</calcChain>
</file>

<file path=xl/sharedStrings.xml><?xml version="1.0" encoding="utf-8"?>
<sst xmlns="http://schemas.openxmlformats.org/spreadsheetml/2006/main" count="135" uniqueCount="68">
  <si>
    <t>WMP Expenditures occurring in 2020</t>
  </si>
  <si>
    <t>Status</t>
  </si>
  <si>
    <t>Expenditure</t>
  </si>
  <si>
    <t>Source</t>
  </si>
  <si>
    <t>Approved</t>
  </si>
  <si>
    <r>
      <t>Cap EX</t>
    </r>
    <r>
      <rPr>
        <b/>
        <sz val="11"/>
        <color theme="1"/>
        <rFont val="Calibri"/>
        <family val="2"/>
        <scheme val="minor"/>
      </rPr>
      <t xml:space="preserve"> already in 2020 rates </t>
    </r>
    <r>
      <rPr>
        <sz val="11"/>
        <color theme="1"/>
        <rFont val="Calibri"/>
        <family val="2"/>
        <scheme val="minor"/>
      </rPr>
      <t>- converted to annual revenue requirement</t>
    </r>
  </si>
  <si>
    <t>Authorized in approved GRC</t>
  </si>
  <si>
    <t>Authorized in another proceeding</t>
  </si>
  <si>
    <r>
      <t xml:space="preserve">OM expenses </t>
    </r>
    <r>
      <rPr>
        <b/>
        <sz val="11"/>
        <color theme="1"/>
        <rFont val="Calibri"/>
        <family val="2"/>
        <scheme val="minor"/>
      </rPr>
      <t>already in 2020 rates</t>
    </r>
  </si>
  <si>
    <t>Incremental</t>
  </si>
  <si>
    <r>
      <t xml:space="preserve">WMP Cap Ex - converted to Rev Req </t>
    </r>
    <r>
      <rPr>
        <b/>
        <sz val="11"/>
        <color theme="1"/>
        <rFont val="Calibri"/>
        <family val="2"/>
        <scheme val="minor"/>
      </rPr>
      <t>Incremental to level aleady in 2020 rates</t>
    </r>
  </si>
  <si>
    <t>Requested in a pending GRC application</t>
  </si>
  <si>
    <t>Requested in another pending application</t>
  </si>
  <si>
    <t>Only included in WMP; not addressed in a pending application</t>
  </si>
  <si>
    <r>
      <t xml:space="preserve">WMP OM </t>
    </r>
    <r>
      <rPr>
        <b/>
        <sz val="11"/>
        <color theme="1"/>
        <rFont val="Calibri"/>
        <family val="2"/>
        <scheme val="minor"/>
      </rPr>
      <t>Incremental to level aleady in 2020 rates</t>
    </r>
  </si>
  <si>
    <t>WMP Forecast Expenditures occurring in 2021</t>
  </si>
  <si>
    <r>
      <t>Cap EX</t>
    </r>
    <r>
      <rPr>
        <b/>
        <sz val="11"/>
        <color theme="1"/>
        <rFont val="Calibri"/>
        <family val="2"/>
        <scheme val="minor"/>
      </rPr>
      <t xml:space="preserve"> already approved</t>
    </r>
    <r>
      <rPr>
        <sz val="11"/>
        <color theme="1"/>
        <rFont val="Calibri"/>
        <family val="2"/>
        <scheme val="minor"/>
      </rPr>
      <t xml:space="preserve"> converted to annual revenue requirement</t>
    </r>
  </si>
  <si>
    <r>
      <t xml:space="preserve">OM expenses </t>
    </r>
    <r>
      <rPr>
        <b/>
        <sz val="11"/>
        <color theme="1"/>
        <rFont val="Calibri"/>
        <family val="2"/>
        <scheme val="minor"/>
      </rPr>
      <t>already approved</t>
    </r>
  </si>
  <si>
    <r>
      <t xml:space="preserve">WMP Cap Ex - </t>
    </r>
    <r>
      <rPr>
        <b/>
        <sz val="11"/>
        <color theme="1"/>
        <rFont val="Calibri"/>
        <family val="2"/>
        <scheme val="minor"/>
      </rPr>
      <t>not approved</t>
    </r>
    <r>
      <rPr>
        <sz val="11"/>
        <color theme="1"/>
        <rFont val="Calibri"/>
        <family val="2"/>
        <scheme val="minor"/>
      </rPr>
      <t xml:space="preserve"> converted to Rev Req </t>
    </r>
  </si>
  <si>
    <r>
      <t>Requested in another pending application</t>
    </r>
    <r>
      <rPr>
        <vertAlign val="superscript"/>
        <sz val="11"/>
        <color theme="1"/>
        <rFont val="Calibri"/>
        <family val="2"/>
        <scheme val="minor"/>
      </rPr>
      <t>2</t>
    </r>
  </si>
  <si>
    <r>
      <t xml:space="preserve">WMP OM expenses </t>
    </r>
    <r>
      <rPr>
        <b/>
        <i/>
        <sz val="11"/>
        <color theme="1"/>
        <rFont val="Calibri"/>
        <family val="2"/>
        <scheme val="minor"/>
      </rPr>
      <t>not yet approved</t>
    </r>
  </si>
  <si>
    <r>
      <t>Requested in a pending GRC application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</si>
  <si>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Includes O&amp;M forecast in 2021 WMP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</si>
  <si>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Assumes 24% of revenue requirements will be recovered in AB1054 related financing application</t>
    </r>
  </si>
  <si>
    <t>WMP Forecast Expenditures occurring in 2022</t>
  </si>
  <si>
    <r>
      <t xml:space="preserve"> Cap EX</t>
    </r>
    <r>
      <rPr>
        <b/>
        <sz val="11"/>
        <color theme="1"/>
        <rFont val="Calibri"/>
        <family val="2"/>
        <scheme val="minor"/>
      </rPr>
      <t xml:space="preserve"> already approved</t>
    </r>
    <r>
      <rPr>
        <sz val="11"/>
        <color theme="1"/>
        <rFont val="Calibri"/>
        <family val="2"/>
        <scheme val="minor"/>
      </rPr>
      <t xml:space="preserve"> converted to annual revenue requirement</t>
    </r>
  </si>
  <si>
    <r>
      <t xml:space="preserve"> OM expenses </t>
    </r>
    <r>
      <rPr>
        <b/>
        <sz val="11"/>
        <color theme="1"/>
        <rFont val="Calibri"/>
        <family val="2"/>
        <scheme val="minor"/>
      </rPr>
      <t>already approved</t>
    </r>
  </si>
  <si>
    <t>Capital</t>
  </si>
  <si>
    <t>Total</t>
  </si>
  <si>
    <t>O&amp;M</t>
  </si>
  <si>
    <t>O&amp;M Assumptions</t>
  </si>
  <si>
    <t>Does not include benefit loaders</t>
  </si>
  <si>
    <t>Excludes payroll tax</t>
  </si>
  <si>
    <t>2021-2022 recovery in base GRC or GRC authorized balancing accounts</t>
  </si>
  <si>
    <t>2020 recovered in Track 3</t>
  </si>
  <si>
    <t>2020-2022 O&amp;M aligns with 2021 WMP forecast</t>
  </si>
  <si>
    <t>All O&amp;M assumed to be non-labor</t>
  </si>
  <si>
    <t>Capital Assumptions</t>
  </si>
  <si>
    <t>Does not include capitalized corporate overheads and AFUDC</t>
  </si>
  <si>
    <t>Assumes 1% repair deduction for distribution lines</t>
  </si>
  <si>
    <t>2018 GRC authorized depreciation rates</t>
  </si>
  <si>
    <t>Excludes GSRP 2020 costs</t>
  </si>
  <si>
    <t>Does not include ongoing recovery of 2019 expenditures</t>
  </si>
  <si>
    <t>Assumes that 24% of 2021 expenditures are subject to AB1054</t>
  </si>
  <si>
    <t>Assumes AB1054 revenue requirements have similar profile to traditional revenue requirements</t>
  </si>
  <si>
    <t>Each tab contains the ongoing revenue requirements from the current year's expenditures</t>
  </si>
  <si>
    <t>2020: Forecast to Actual</t>
  </si>
  <si>
    <t>2020 Spending</t>
  </si>
  <si>
    <t>Approved costs</t>
  </si>
  <si>
    <t>Incremental costs (cost recovery not yet authorized)</t>
  </si>
  <si>
    <t>Authorized in another proceeding (GSRP)</t>
  </si>
  <si>
    <t xml:space="preserve">Requested in another pending application </t>
  </si>
  <si>
    <t>Proceeding(s) where costs are approved/requested</t>
  </si>
  <si>
    <t>GSRP</t>
  </si>
  <si>
    <t>GRC</t>
  </si>
  <si>
    <t>Expenses</t>
  </si>
  <si>
    <t>As forecast in 2020 WMP</t>
  </si>
  <si>
    <t>Actual spending</t>
  </si>
  <si>
    <t>Change from forecast to actual</t>
  </si>
  <si>
    <t>Capital expenditures</t>
  </si>
  <si>
    <t>2021 and 2022: Forecasts</t>
  </si>
  <si>
    <t>2021 Forecast Spending</t>
  </si>
  <si>
    <t>2022 Forecast Spending</t>
  </si>
  <si>
    <t>As forecast in 2021 WMP Update</t>
  </si>
  <si>
    <t>Change from 2020 WMP to 2021 Update</t>
  </si>
  <si>
    <t>Assumptions:</t>
  </si>
  <si>
    <t>All included costs are a combination of CPUC and FERC dollars.</t>
  </si>
  <si>
    <t>Capital costs mapped to high-level asset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</si>
</sst>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0" fontId="0" fillId="1" borderId="1" xfId="0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wrapText="1"/>
    </xf>
    <xf numFmtId="0" fontId="0" fillId="0" borderId="0" xfId="0" applyAlignment="1"/>
    <xf numFmtId="164" fontId="0" fillId="0" borderId="1" xfId="0" applyNumberFormat="1" applyBorder="1" applyAlignment="1">
      <alignment horizontal="center" vertical="center" wrapText="1"/>
    </xf>
    <xf numFmtId="164" fontId="0" fillId="0" borderId="0" xfId="1" applyNumberFormat="1" applyFont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5" fontId="0" fillId="6" borderId="1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10" fillId="0" borderId="0" xfId="0" applyFont="1"/>
    <xf numFmtId="0" fontId="0" fillId="6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ill="1"/>
    <xf numFmtId="0" fontId="3" fillId="0" borderId="13" xfId="0" applyFont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 textRotation="90" wrapText="1"/>
    </xf>
    <xf numFmtId="0" fontId="0" fillId="6" borderId="1" xfId="0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</cellXfs>
  <cellStyles count="5">
    <cellStyle name="Comma" xfId="4" builtinId="3"/>
    <cellStyle name="Comma 2" xfId="3" xr:uid="{C35393AB-97BB-457E-9531-8D6C23C2CCEA}"/>
    <cellStyle name="Currency" xfId="1" builtinId="4"/>
    <cellStyle name="Normal" xfId="0" builtinId="0"/>
    <cellStyle name="Normal 2" xfId="2" xr:uid="{039DAC26-2BFE-4BDF-BF9F-7D10191D90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cgsolutions-my.sharepoint.com/teams/td3/TD%20Bus%20Plan/OpPlan/Shared%20Documents/2019/Op%20Plan/Fall/Templates/2020%20Template_V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Operating Plan"/>
      <sheetName val="Historical and Target Data"/>
      <sheetName val="Escalation Rates"/>
      <sheetName val="Setup1"/>
      <sheetName val="Op Plan Detailed Worksheet"/>
      <sheetName val="Justification - O&amp;M"/>
      <sheetName val="Justification - Capital"/>
      <sheetName val="Supplemental Detail"/>
      <sheetName val="Reference"/>
      <sheetName val="CORE_073119"/>
      <sheetName val="Template ID Mapping"/>
      <sheetName val="LegacyOpPlan_Mapping"/>
      <sheetName val="Control"/>
    </sheetNames>
    <sheetDataSet>
      <sheetData sheetId="0">
        <row r="2">
          <cell r="B2" t="str">
            <v>Capital</v>
          </cell>
        </row>
        <row r="3">
          <cell r="B3" t="str">
            <v>Capital Balancing Account</v>
          </cell>
        </row>
        <row r="4">
          <cell r="B4" t="str">
            <v>Capital Shareholder</v>
          </cell>
        </row>
        <row r="5">
          <cell r="B5" t="str">
            <v>EIX /Affiliate</v>
          </cell>
        </row>
        <row r="6">
          <cell r="B6" t="str">
            <v>IMM (Outgoing)</v>
          </cell>
        </row>
        <row r="7">
          <cell r="B7" t="str">
            <v>Multiple</v>
          </cell>
        </row>
        <row r="8">
          <cell r="B8" t="str">
            <v>O&amp;M Balancing Account</v>
          </cell>
        </row>
        <row r="9">
          <cell r="B9" t="str">
            <v>O&amp;M General Function</v>
          </cell>
        </row>
        <row r="10">
          <cell r="B10" t="str">
            <v>O&amp;M Shareholder/Other</v>
          </cell>
        </row>
        <row r="11">
          <cell r="B11" t="str">
            <v>O&amp;M Standard</v>
          </cell>
        </row>
        <row r="12">
          <cell r="B12" t="str">
            <v>Unknown</v>
          </cell>
        </row>
        <row r="19">
          <cell r="B19" t="str">
            <v>LABOR</v>
          </cell>
        </row>
        <row r="20">
          <cell r="B20" t="str">
            <v>MATERIAL</v>
          </cell>
        </row>
        <row r="21">
          <cell r="B21" t="str">
            <v>CONTRACT</v>
          </cell>
        </row>
        <row r="22">
          <cell r="B22" t="str">
            <v>OTHER</v>
          </cell>
        </row>
        <row r="23">
          <cell r="B23" t="str">
            <v>ALLOCATION/OVERHEAD</v>
          </cell>
        </row>
        <row r="24">
          <cell r="B24" t="str">
            <v>INDIRECT</v>
          </cell>
        </row>
        <row r="33">
          <cell r="B33" t="str">
            <v>5YR SWA</v>
          </cell>
        </row>
        <row r="34">
          <cell r="B34" t="str">
            <v>7YR SWA</v>
          </cell>
        </row>
        <row r="35">
          <cell r="B35" t="str">
            <v>CAT-COM</v>
          </cell>
        </row>
        <row r="36">
          <cell r="B36" t="str">
            <v>CAT-GAS</v>
          </cell>
        </row>
        <row r="37">
          <cell r="B37" t="str">
            <v>CAT-WATER</v>
          </cell>
        </row>
        <row r="38">
          <cell r="B38" t="str">
            <v>COMPUTERS</v>
          </cell>
        </row>
        <row r="39">
          <cell r="B39" t="str">
            <v>DB PROD</v>
          </cell>
        </row>
        <row r="40">
          <cell r="B40" t="str">
            <v>DEFAULT098</v>
          </cell>
        </row>
        <row r="41">
          <cell r="B41" t="str">
            <v>DISTB SVC</v>
          </cell>
        </row>
        <row r="42">
          <cell r="B42" t="str">
            <v>DP PROD</v>
          </cell>
        </row>
        <row r="43">
          <cell r="B43" t="str">
            <v>DS-FEELAND</v>
          </cell>
        </row>
        <row r="44">
          <cell r="B44" t="str">
            <v>DS-LANDRGT</v>
          </cell>
        </row>
        <row r="45">
          <cell r="B45" t="str">
            <v>DS-LINE</v>
          </cell>
        </row>
        <row r="46">
          <cell r="B46" t="str">
            <v>DS-SUB</v>
          </cell>
        </row>
        <row r="47">
          <cell r="B47" t="str">
            <v>ECS</v>
          </cell>
        </row>
        <row r="48">
          <cell r="B48" t="str">
            <v>ECS-TEL</v>
          </cell>
        </row>
        <row r="49">
          <cell r="B49" t="str">
            <v>ESC TELCOM</v>
          </cell>
        </row>
        <row r="50">
          <cell r="B50" t="str">
            <v>ESC-5YR</v>
          </cell>
        </row>
        <row r="51">
          <cell r="B51" t="str">
            <v>ESC-COMPUT</v>
          </cell>
        </row>
        <row r="52">
          <cell r="B52" t="str">
            <v>ESC-D LINE</v>
          </cell>
        </row>
        <row r="53">
          <cell r="B53" t="str">
            <v>ESC-G BLDG</v>
          </cell>
        </row>
        <row r="54">
          <cell r="B54" t="str">
            <v>ESC-TELCOM</v>
          </cell>
        </row>
        <row r="55">
          <cell r="B55" t="str">
            <v>FC PROD</v>
          </cell>
        </row>
        <row r="56">
          <cell r="B56" t="str">
            <v>FURN&amp;EQUIP</v>
          </cell>
        </row>
        <row r="57">
          <cell r="B57" t="str">
            <v>G BLDG</v>
          </cell>
        </row>
        <row r="58">
          <cell r="B58" t="str">
            <v>GEN PLANT</v>
          </cell>
        </row>
        <row r="59">
          <cell r="B59" t="str">
            <v>GENERAL PLANT</v>
          </cell>
        </row>
        <row r="60">
          <cell r="B60" t="str">
            <v>G-FEELAND</v>
          </cell>
        </row>
        <row r="61">
          <cell r="B61" t="str">
            <v>G-LANDRGT</v>
          </cell>
        </row>
        <row r="62">
          <cell r="B62" t="str">
            <v>GO</v>
          </cell>
        </row>
        <row r="63">
          <cell r="B63" t="str">
            <v>GO-TOOLS</v>
          </cell>
        </row>
        <row r="64">
          <cell r="B64" t="str">
            <v>H COR</v>
          </cell>
        </row>
        <row r="65">
          <cell r="B65" t="str">
            <v>H PROD</v>
          </cell>
        </row>
        <row r="66">
          <cell r="B66" t="str">
            <v>H RELICENS</v>
          </cell>
        </row>
        <row r="67">
          <cell r="B67" t="str">
            <v>HARDWARE</v>
          </cell>
        </row>
        <row r="68">
          <cell r="B68" t="str">
            <v>INFRASTR</v>
          </cell>
        </row>
        <row r="69">
          <cell r="B69" t="str">
            <v>INFRASTRUCTURE</v>
          </cell>
        </row>
        <row r="70">
          <cell r="B70" t="str">
            <v>M PROD</v>
          </cell>
        </row>
        <row r="71">
          <cell r="B71" t="str">
            <v>MARINE MIT</v>
          </cell>
        </row>
        <row r="72">
          <cell r="B72" t="str">
            <v>METERS</v>
          </cell>
        </row>
        <row r="73">
          <cell r="B73" t="str">
            <v>MISC EQUIP</v>
          </cell>
        </row>
        <row r="74">
          <cell r="B74" t="str">
            <v>MV</v>
          </cell>
        </row>
        <row r="75">
          <cell r="B75" t="str">
            <v>N/A</v>
          </cell>
        </row>
        <row r="76">
          <cell r="B76" t="str">
            <v>NONUTILITY</v>
          </cell>
        </row>
        <row r="77">
          <cell r="B77" t="str">
            <v>OP</v>
          </cell>
        </row>
        <row r="78">
          <cell r="B78" t="str">
            <v>OTHER</v>
          </cell>
        </row>
        <row r="79">
          <cell r="B79" t="str">
            <v>P PROD</v>
          </cell>
        </row>
        <row r="80">
          <cell r="B80" t="str">
            <v>PB</v>
          </cell>
        </row>
        <row r="81">
          <cell r="B81" t="str">
            <v>PS-LINE</v>
          </cell>
        </row>
        <row r="82">
          <cell r="B82" t="str">
            <v>PV PROD</v>
          </cell>
        </row>
        <row r="83">
          <cell r="B83" t="str">
            <v>S/L/MISC</v>
          </cell>
        </row>
        <row r="84">
          <cell r="B84" t="str">
            <v>SERVERS</v>
          </cell>
        </row>
        <row r="85">
          <cell r="B85" t="str">
            <v>SM</v>
          </cell>
        </row>
        <row r="86">
          <cell r="B86" t="str">
            <v>SO PROD</v>
          </cell>
        </row>
        <row r="87">
          <cell r="B87" t="str">
            <v>SOFTWARE</v>
          </cell>
        </row>
        <row r="88">
          <cell r="B88" t="str">
            <v>SOLAR PV</v>
          </cell>
        </row>
        <row r="89">
          <cell r="B89" t="str">
            <v>SPARE PART</v>
          </cell>
        </row>
        <row r="90">
          <cell r="B90" t="str">
            <v>SPEC EQUIP</v>
          </cell>
        </row>
        <row r="91">
          <cell r="B91" t="str">
            <v>STRU&amp;IMP</v>
          </cell>
        </row>
        <row r="92">
          <cell r="B92" t="str">
            <v>SUBSTATION</v>
          </cell>
        </row>
        <row r="93">
          <cell r="B93" t="str">
            <v>TELECOMM</v>
          </cell>
        </row>
        <row r="94">
          <cell r="B94" t="str">
            <v>TOOLS &amp; EQUIP</v>
          </cell>
        </row>
        <row r="95">
          <cell r="B95" t="str">
            <v>TOOLS AND EQUIPMENT</v>
          </cell>
        </row>
        <row r="96">
          <cell r="B96" t="str">
            <v>TOOLSEQUIP</v>
          </cell>
        </row>
        <row r="97">
          <cell r="B97" t="str">
            <v>TRANSMISS</v>
          </cell>
        </row>
        <row r="98">
          <cell r="B98" t="str">
            <v>TR-FEELAND</v>
          </cell>
        </row>
        <row r="99">
          <cell r="B99" t="str">
            <v>TR-LANDRGT</v>
          </cell>
        </row>
        <row r="100">
          <cell r="B100" t="str">
            <v>TR-LINE</v>
          </cell>
        </row>
        <row r="101">
          <cell r="B101" t="str">
            <v>TR-SUB</v>
          </cell>
        </row>
      </sheetData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23353-4B81-418E-BDC7-CD117369BD19}">
  <dimension ref="A1:N14"/>
  <sheetViews>
    <sheetView showGridLines="0" tabSelected="1" zoomScaleNormal="100" workbookViewId="0">
      <selection sqref="A1:M1"/>
    </sheetView>
  </sheetViews>
  <sheetFormatPr defaultColWidth="9.1796875" defaultRowHeight="14.5" x14ac:dyDescent="0.35"/>
  <cols>
    <col min="1" max="1" width="9.1796875" style="4"/>
    <col min="2" max="2" width="17.81640625" style="4" customWidth="1"/>
    <col min="3" max="3" width="29.81640625" style="4" customWidth="1"/>
    <col min="4" max="8" width="14" style="4" customWidth="1"/>
    <col min="9" max="9" width="11.54296875" style="4" customWidth="1"/>
    <col min="10" max="13" width="14" style="4" customWidth="1"/>
    <col min="14" max="14" width="13" style="4" customWidth="1"/>
    <col min="15" max="16384" width="9.1796875" style="4"/>
  </cols>
  <sheetData>
    <row r="1" spans="1:14" ht="32.25" customHeight="1" x14ac:dyDescent="0.3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4" x14ac:dyDescent="0.35">
      <c r="A2" s="23" t="s">
        <v>1</v>
      </c>
      <c r="B2" s="23" t="s">
        <v>2</v>
      </c>
      <c r="C2" s="23" t="s">
        <v>3</v>
      </c>
      <c r="D2" s="23">
        <v>2020</v>
      </c>
      <c r="E2" s="23">
        <v>2021</v>
      </c>
      <c r="F2" s="23">
        <v>2022</v>
      </c>
      <c r="G2" s="23">
        <v>2023</v>
      </c>
      <c r="H2" s="23">
        <v>2024</v>
      </c>
      <c r="I2" s="23">
        <v>2025</v>
      </c>
      <c r="J2" s="23">
        <v>2026</v>
      </c>
      <c r="K2" s="23">
        <v>2027</v>
      </c>
      <c r="L2" s="23">
        <v>2028</v>
      </c>
      <c r="M2" s="23">
        <v>2029</v>
      </c>
      <c r="N2" s="23">
        <v>2030</v>
      </c>
    </row>
    <row r="3" spans="1:14" ht="60" customHeight="1" x14ac:dyDescent="0.35">
      <c r="A3" s="27" t="s">
        <v>4</v>
      </c>
      <c r="B3" s="28" t="s">
        <v>5</v>
      </c>
      <c r="C3" s="23" t="s">
        <v>6</v>
      </c>
      <c r="D3" s="23">
        <v>0</v>
      </c>
      <c r="E3" s="23">
        <v>0</v>
      </c>
      <c r="F3" s="23">
        <v>0</v>
      </c>
      <c r="G3" s="23">
        <v>0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23">
        <v>0</v>
      </c>
      <c r="N3" s="23">
        <v>0</v>
      </c>
    </row>
    <row r="4" spans="1:14" x14ac:dyDescent="0.35">
      <c r="A4" s="27"/>
      <c r="B4" s="28"/>
      <c r="C4" s="23" t="s">
        <v>7</v>
      </c>
      <c r="D4" s="23">
        <v>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  <c r="M4" s="23">
        <v>0</v>
      </c>
      <c r="N4" s="23">
        <v>0</v>
      </c>
    </row>
    <row r="5" spans="1:14" x14ac:dyDescent="0.35">
      <c r="A5" s="27"/>
      <c r="B5" s="28" t="s">
        <v>8</v>
      </c>
      <c r="C5" s="23" t="s">
        <v>6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0</v>
      </c>
    </row>
    <row r="6" spans="1:14" ht="30.75" customHeight="1" x14ac:dyDescent="0.35">
      <c r="A6" s="27"/>
      <c r="B6" s="28"/>
      <c r="C6" s="23" t="s">
        <v>7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</row>
    <row r="7" spans="1:14" ht="45" customHeight="1" x14ac:dyDescent="0.35">
      <c r="A7" s="27" t="s">
        <v>9</v>
      </c>
      <c r="B7" s="28" t="s">
        <v>10</v>
      </c>
      <c r="C7" s="23" t="s">
        <v>11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</row>
    <row r="8" spans="1:14" ht="29" x14ac:dyDescent="0.35">
      <c r="A8" s="27"/>
      <c r="B8" s="28"/>
      <c r="C8" s="23" t="s">
        <v>12</v>
      </c>
      <c r="D8" s="19">
        <v>24350.318528388074</v>
      </c>
      <c r="E8" s="19">
        <v>107045.90989664747</v>
      </c>
      <c r="F8" s="19">
        <v>110040.66061825748</v>
      </c>
      <c r="G8" s="19">
        <v>106470.87196841874</v>
      </c>
      <c r="H8" s="19">
        <v>104362.06927399518</v>
      </c>
      <c r="I8" s="19">
        <v>96593.607661642265</v>
      </c>
      <c r="J8" s="19">
        <v>93257.773770535103</v>
      </c>
      <c r="K8" s="19">
        <v>89993.299602253712</v>
      </c>
      <c r="L8" s="19">
        <v>86757.688366937742</v>
      </c>
      <c r="M8" s="19">
        <v>83520.432023282861</v>
      </c>
      <c r="N8" s="19">
        <v>80272.951154743001</v>
      </c>
    </row>
    <row r="9" spans="1:14" ht="43.5" x14ac:dyDescent="0.35">
      <c r="A9" s="27"/>
      <c r="B9" s="28"/>
      <c r="C9" s="23" t="s">
        <v>13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</row>
    <row r="10" spans="1:14" ht="29.25" customHeight="1" x14ac:dyDescent="0.35">
      <c r="A10" s="27"/>
      <c r="B10" s="28" t="s">
        <v>14</v>
      </c>
      <c r="C10" s="23" t="s">
        <v>11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</row>
    <row r="11" spans="1:14" ht="29" x14ac:dyDescent="0.35">
      <c r="A11" s="27"/>
      <c r="B11" s="28"/>
      <c r="C11" s="23" t="s">
        <v>12</v>
      </c>
      <c r="D11" s="19">
        <v>575500.7067942936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</row>
    <row r="12" spans="1:14" ht="43.5" x14ac:dyDescent="0.35">
      <c r="A12" s="27"/>
      <c r="B12" s="28"/>
      <c r="C12" s="23" t="s">
        <v>13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</row>
    <row r="14" spans="1:14" x14ac:dyDescent="0.35">
      <c r="C14" s="20"/>
    </row>
  </sheetData>
  <mergeCells count="7">
    <mergeCell ref="A1:M1"/>
    <mergeCell ref="A3:A6"/>
    <mergeCell ref="B3:B4"/>
    <mergeCell ref="B5:B6"/>
    <mergeCell ref="A7:A12"/>
    <mergeCell ref="B7:B9"/>
    <mergeCell ref="B10:B12"/>
  </mergeCells>
  <pageMargins left="0.7" right="0.7" top="0.75" bottom="0.75" header="0.3" footer="0.3"/>
  <pageSetup orientation="portrait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59140-7B1A-47BA-B49D-6FDF521255CB}">
  <dimension ref="A1:M15"/>
  <sheetViews>
    <sheetView showGridLines="0" zoomScaleNormal="100" workbookViewId="0">
      <selection sqref="A1:M1"/>
    </sheetView>
  </sheetViews>
  <sheetFormatPr defaultColWidth="9.1796875" defaultRowHeight="14.5" x14ac:dyDescent="0.35"/>
  <cols>
    <col min="1" max="1" width="9.1796875" style="4"/>
    <col min="2" max="2" width="17.81640625" style="4" customWidth="1"/>
    <col min="3" max="3" width="29.81640625" style="4" customWidth="1"/>
    <col min="4" max="8" width="14" style="4" customWidth="1"/>
    <col min="9" max="9" width="11.54296875" style="4" customWidth="1"/>
    <col min="10" max="13" width="14" style="4" customWidth="1"/>
    <col min="14" max="14" width="13" style="4" customWidth="1"/>
    <col min="15" max="16384" width="9.1796875" style="4"/>
  </cols>
  <sheetData>
    <row r="1" spans="1:13" ht="46.5" customHeight="1" x14ac:dyDescent="0.35">
      <c r="A1" s="29" t="s">
        <v>15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x14ac:dyDescent="0.35">
      <c r="A2" s="23" t="s">
        <v>1</v>
      </c>
      <c r="B2" s="23" t="s">
        <v>2</v>
      </c>
      <c r="C2" s="23" t="s">
        <v>3</v>
      </c>
      <c r="D2" s="23">
        <v>2021</v>
      </c>
      <c r="E2" s="23">
        <v>2022</v>
      </c>
      <c r="F2" s="23">
        <v>2023</v>
      </c>
      <c r="G2" s="23">
        <v>2024</v>
      </c>
      <c r="H2" s="23">
        <v>2025</v>
      </c>
      <c r="I2" s="23">
        <v>2026</v>
      </c>
      <c r="J2" s="23">
        <v>2027</v>
      </c>
      <c r="K2" s="23">
        <v>2028</v>
      </c>
      <c r="L2" s="23">
        <v>2029</v>
      </c>
      <c r="M2" s="23">
        <v>2030</v>
      </c>
    </row>
    <row r="3" spans="1:13" x14ac:dyDescent="0.35">
      <c r="A3" s="27" t="s">
        <v>4</v>
      </c>
      <c r="B3" s="28" t="s">
        <v>16</v>
      </c>
      <c r="C3" s="23" t="s">
        <v>6</v>
      </c>
      <c r="D3" s="23">
        <v>0</v>
      </c>
      <c r="E3" s="23">
        <v>0</v>
      </c>
      <c r="F3" s="23">
        <v>0</v>
      </c>
      <c r="G3" s="23">
        <v>0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23">
        <v>0</v>
      </c>
    </row>
    <row r="4" spans="1:13" ht="68.25" customHeight="1" x14ac:dyDescent="0.35">
      <c r="A4" s="27"/>
      <c r="B4" s="28"/>
      <c r="C4" s="23" t="s">
        <v>7</v>
      </c>
      <c r="D4" s="23">
        <v>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  <c r="M4" s="23">
        <v>0</v>
      </c>
    </row>
    <row r="5" spans="1:13" x14ac:dyDescent="0.35">
      <c r="A5" s="27"/>
      <c r="B5" s="28" t="s">
        <v>17</v>
      </c>
      <c r="C5" s="23" t="s">
        <v>6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</row>
    <row r="6" spans="1:13" x14ac:dyDescent="0.35">
      <c r="A6" s="27"/>
      <c r="B6" s="28"/>
      <c r="C6" s="23" t="s">
        <v>7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</row>
    <row r="7" spans="1:13" ht="29" x14ac:dyDescent="0.35">
      <c r="A7" s="27" t="s">
        <v>9</v>
      </c>
      <c r="B7" s="28" t="s">
        <v>18</v>
      </c>
      <c r="C7" s="23" t="s">
        <v>11</v>
      </c>
      <c r="D7" s="19">
        <v>27959.586133896348</v>
      </c>
      <c r="E7" s="19">
        <v>119289.08482999417</v>
      </c>
      <c r="F7" s="19">
        <v>122431.84991331889</v>
      </c>
      <c r="G7" s="19">
        <v>118464.36807869351</v>
      </c>
      <c r="H7" s="19">
        <v>117062.49038208165</v>
      </c>
      <c r="I7" s="19">
        <v>105537.61414724047</v>
      </c>
      <c r="J7" s="19">
        <v>101880.30550288486</v>
      </c>
      <c r="K7" s="19">
        <v>98319.622375168998</v>
      </c>
      <c r="L7" s="19">
        <v>94790.586505300394</v>
      </c>
      <c r="M7" s="19">
        <v>91259.751851435736</v>
      </c>
    </row>
    <row r="8" spans="1:13" ht="31" x14ac:dyDescent="0.35">
      <c r="A8" s="27"/>
      <c r="B8" s="28"/>
      <c r="C8" s="23" t="s">
        <v>19</v>
      </c>
      <c r="D8" s="19">
        <v>8606.2297633456456</v>
      </c>
      <c r="E8" s="19">
        <v>36718.328640120395</v>
      </c>
      <c r="F8" s="19">
        <v>37685.701986413325</v>
      </c>
      <c r="G8" s="19">
        <v>36464.47288498214</v>
      </c>
      <c r="H8" s="19">
        <v>36032.961434870769</v>
      </c>
      <c r="I8" s="19">
        <v>32485.49358623481</v>
      </c>
      <c r="J8" s="19">
        <v>31359.738778632858</v>
      </c>
      <c r="K8" s="19">
        <v>30263.726235212551</v>
      </c>
      <c r="L8" s="19">
        <v>29177.455022408121</v>
      </c>
      <c r="M8" s="19">
        <v>28090.630126573811</v>
      </c>
    </row>
    <row r="9" spans="1:13" ht="43.5" x14ac:dyDescent="0.35">
      <c r="A9" s="27"/>
      <c r="B9" s="28"/>
      <c r="C9" s="23" t="s">
        <v>13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</row>
    <row r="10" spans="1:13" ht="31" x14ac:dyDescent="0.35">
      <c r="A10" s="27"/>
      <c r="B10" s="28" t="s">
        <v>20</v>
      </c>
      <c r="C10" s="23" t="s">
        <v>21</v>
      </c>
      <c r="D10" s="19">
        <v>603123.06124352198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</row>
    <row r="11" spans="1:13" ht="29" x14ac:dyDescent="0.35">
      <c r="A11" s="27"/>
      <c r="B11" s="28"/>
      <c r="C11" s="23" t="s">
        <v>12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</row>
    <row r="12" spans="1:13" ht="43.5" x14ac:dyDescent="0.35">
      <c r="A12" s="27"/>
      <c r="B12" s="28"/>
      <c r="C12" s="23" t="s">
        <v>13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</row>
    <row r="14" spans="1:13" ht="16.5" x14ac:dyDescent="0.35">
      <c r="C14" s="20" t="s">
        <v>22</v>
      </c>
    </row>
    <row r="15" spans="1:13" ht="16.5" x14ac:dyDescent="0.35">
      <c r="C15" s="20" t="s">
        <v>23</v>
      </c>
    </row>
  </sheetData>
  <mergeCells count="7">
    <mergeCell ref="A1:M1"/>
    <mergeCell ref="A3:A6"/>
    <mergeCell ref="B3:B4"/>
    <mergeCell ref="B5:B6"/>
    <mergeCell ref="A7:A12"/>
    <mergeCell ref="B7:B9"/>
    <mergeCell ref="B10:B12"/>
  </mergeCells>
  <pageMargins left="0.7" right="0.7" top="0.75" bottom="0.75" header="0.3" footer="0.3"/>
  <pageSetup orientation="portrait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A2E3A-DAE7-4532-B034-78CF09B37E81}">
  <dimension ref="A1:M14"/>
  <sheetViews>
    <sheetView showGridLines="0" workbookViewId="0">
      <selection sqref="A1:M1"/>
    </sheetView>
  </sheetViews>
  <sheetFormatPr defaultColWidth="9.1796875" defaultRowHeight="14.5" x14ac:dyDescent="0.35"/>
  <cols>
    <col min="1" max="1" width="9.1796875" style="4"/>
    <col min="2" max="2" width="17.81640625" style="4" customWidth="1"/>
    <col min="3" max="3" width="29.81640625" style="4" customWidth="1"/>
    <col min="4" max="8" width="14" style="4" customWidth="1"/>
    <col min="9" max="9" width="11.54296875" style="4" customWidth="1"/>
    <col min="10" max="13" width="14" style="4" customWidth="1"/>
    <col min="14" max="14" width="13" style="4" customWidth="1"/>
    <col min="15" max="16384" width="9.1796875" style="4"/>
  </cols>
  <sheetData>
    <row r="1" spans="1:13" ht="33.75" customHeight="1" x14ac:dyDescent="0.35">
      <c r="A1" s="29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1"/>
    </row>
    <row r="2" spans="1:13" x14ac:dyDescent="0.35">
      <c r="A2" s="23" t="s">
        <v>1</v>
      </c>
      <c r="B2" s="23" t="s">
        <v>2</v>
      </c>
      <c r="C2" s="23" t="s">
        <v>3</v>
      </c>
      <c r="D2" s="23">
        <v>2022</v>
      </c>
      <c r="E2" s="23">
        <v>2023</v>
      </c>
      <c r="F2" s="23">
        <v>2024</v>
      </c>
      <c r="G2" s="23">
        <v>2025</v>
      </c>
      <c r="H2" s="23">
        <v>2026</v>
      </c>
      <c r="I2" s="23">
        <v>2027</v>
      </c>
      <c r="J2" s="23">
        <v>2028</v>
      </c>
      <c r="K2" s="23">
        <v>2029</v>
      </c>
      <c r="L2" s="23">
        <v>2030</v>
      </c>
      <c r="M2" s="21"/>
    </row>
    <row r="3" spans="1:13" ht="15" customHeight="1" x14ac:dyDescent="0.35">
      <c r="A3" s="27" t="s">
        <v>4</v>
      </c>
      <c r="B3" s="28" t="s">
        <v>25</v>
      </c>
      <c r="C3" s="23" t="s">
        <v>6</v>
      </c>
      <c r="D3" s="23">
        <v>0</v>
      </c>
      <c r="E3" s="23">
        <v>0</v>
      </c>
      <c r="F3" s="23">
        <v>0</v>
      </c>
      <c r="G3" s="23">
        <v>0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</row>
    <row r="4" spans="1:13" ht="76.5" customHeight="1" x14ac:dyDescent="0.35">
      <c r="A4" s="27"/>
      <c r="B4" s="28"/>
      <c r="C4" s="23" t="s">
        <v>7</v>
      </c>
      <c r="D4" s="23">
        <v>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</row>
    <row r="5" spans="1:13" ht="15" customHeight="1" x14ac:dyDescent="0.35">
      <c r="A5" s="27"/>
      <c r="B5" s="28" t="s">
        <v>26</v>
      </c>
      <c r="C5" s="23" t="s">
        <v>6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</row>
    <row r="6" spans="1:13" x14ac:dyDescent="0.35">
      <c r="A6" s="27"/>
      <c r="B6" s="28"/>
      <c r="C6" s="23" t="s">
        <v>7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</row>
    <row r="7" spans="1:13" ht="30" customHeight="1" x14ac:dyDescent="0.35">
      <c r="A7" s="27" t="s">
        <v>9</v>
      </c>
      <c r="B7" s="28" t="s">
        <v>18</v>
      </c>
      <c r="C7" s="23" t="s">
        <v>11</v>
      </c>
      <c r="D7" s="19">
        <v>37406.697440647506</v>
      </c>
      <c r="E7" s="19">
        <v>163404.6659404083</v>
      </c>
      <c r="F7" s="19">
        <v>168105.80768653657</v>
      </c>
      <c r="G7" s="19">
        <v>162666.62055422371</v>
      </c>
      <c r="H7" s="19">
        <v>159105.90857295104</v>
      </c>
      <c r="I7" s="19">
        <v>148344.83333050087</v>
      </c>
      <c r="J7" s="19">
        <v>143248.31422357084</v>
      </c>
      <c r="K7" s="19">
        <v>138255.47503760568</v>
      </c>
      <c r="L7" s="19">
        <v>133307.66281286738</v>
      </c>
    </row>
    <row r="8" spans="1:13" ht="29" x14ac:dyDescent="0.35">
      <c r="A8" s="27"/>
      <c r="B8" s="28"/>
      <c r="C8" s="23" t="s">
        <v>12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</row>
    <row r="9" spans="1:13" ht="43.5" x14ac:dyDescent="0.35">
      <c r="A9" s="27"/>
      <c r="B9" s="28"/>
      <c r="C9" s="23" t="s">
        <v>13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</row>
    <row r="10" spans="1:13" ht="30" customHeight="1" x14ac:dyDescent="0.35">
      <c r="A10" s="27"/>
      <c r="B10" s="28" t="s">
        <v>20</v>
      </c>
      <c r="C10" s="23" t="s">
        <v>21</v>
      </c>
      <c r="D10" s="19">
        <v>612315.22977373214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</row>
    <row r="11" spans="1:13" ht="29" x14ac:dyDescent="0.35">
      <c r="A11" s="27"/>
      <c r="B11" s="28"/>
      <c r="C11" s="23" t="s">
        <v>12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</row>
    <row r="12" spans="1:13" ht="43.5" x14ac:dyDescent="0.35">
      <c r="A12" s="27"/>
      <c r="B12" s="28"/>
      <c r="C12" s="23" t="s">
        <v>13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</row>
    <row r="14" spans="1:13" ht="16.5" x14ac:dyDescent="0.35">
      <c r="C14" s="20" t="s">
        <v>22</v>
      </c>
    </row>
  </sheetData>
  <mergeCells count="7">
    <mergeCell ref="A7:A12"/>
    <mergeCell ref="B7:B9"/>
    <mergeCell ref="B10:B12"/>
    <mergeCell ref="A1:M1"/>
    <mergeCell ref="A3:A6"/>
    <mergeCell ref="B3:B4"/>
    <mergeCell ref="B5:B6"/>
  </mergeCells>
  <pageMargins left="0.7" right="0.7" top="0.75" bottom="0.75" header="0.3" footer="0.3"/>
  <pageSetup orientation="portrait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B5AC0-CC99-4E5C-8570-691D725DA5BE}">
  <dimension ref="B1:D19"/>
  <sheetViews>
    <sheetView showGridLines="0" zoomScale="130" zoomScaleNormal="130" workbookViewId="0"/>
  </sheetViews>
  <sheetFormatPr defaultRowHeight="14.5" x14ac:dyDescent="0.35"/>
  <sheetData>
    <row r="1" spans="2:4" x14ac:dyDescent="0.35">
      <c r="B1" s="22"/>
    </row>
    <row r="2" spans="2:4" x14ac:dyDescent="0.35">
      <c r="B2" s="22" t="s">
        <v>30</v>
      </c>
    </row>
    <row r="3" spans="2:4" x14ac:dyDescent="0.35">
      <c r="B3" t="s">
        <v>31</v>
      </c>
    </row>
    <row r="4" spans="2:4" x14ac:dyDescent="0.35">
      <c r="B4" t="s">
        <v>32</v>
      </c>
    </row>
    <row r="5" spans="2:4" x14ac:dyDescent="0.35">
      <c r="B5" t="s">
        <v>33</v>
      </c>
    </row>
    <row r="6" spans="2:4" x14ac:dyDescent="0.35">
      <c r="B6" t="s">
        <v>34</v>
      </c>
    </row>
    <row r="7" spans="2:4" x14ac:dyDescent="0.35">
      <c r="B7" t="s">
        <v>35</v>
      </c>
    </row>
    <row r="8" spans="2:4" x14ac:dyDescent="0.35">
      <c r="B8" t="s">
        <v>36</v>
      </c>
    </row>
    <row r="10" spans="2:4" x14ac:dyDescent="0.35">
      <c r="B10" s="22" t="s">
        <v>37</v>
      </c>
    </row>
    <row r="11" spans="2:4" x14ac:dyDescent="0.35">
      <c r="B11" t="s">
        <v>67</v>
      </c>
    </row>
    <row r="12" spans="2:4" x14ac:dyDescent="0.35">
      <c r="B12" t="s">
        <v>38</v>
      </c>
    </row>
    <row r="13" spans="2:4" x14ac:dyDescent="0.35">
      <c r="B13" t="s">
        <v>39</v>
      </c>
    </row>
    <row r="14" spans="2:4" x14ac:dyDescent="0.35">
      <c r="B14" t="s">
        <v>40</v>
      </c>
    </row>
    <row r="15" spans="2:4" x14ac:dyDescent="0.35">
      <c r="B15" s="25" t="s">
        <v>41</v>
      </c>
      <c r="C15" s="25"/>
      <c r="D15" s="25"/>
    </row>
    <row r="16" spans="2:4" x14ac:dyDescent="0.35">
      <c r="B16" t="s">
        <v>42</v>
      </c>
    </row>
    <row r="17" spans="2:2" x14ac:dyDescent="0.35">
      <c r="B17" t="s">
        <v>43</v>
      </c>
    </row>
    <row r="18" spans="2:2" x14ac:dyDescent="0.35">
      <c r="B18" t="s">
        <v>44</v>
      </c>
    </row>
    <row r="19" spans="2:2" x14ac:dyDescent="0.35">
      <c r="B19" t="s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CD1EA-2E4E-42A5-8215-D81D9F00310D}">
  <dimension ref="A1:N29"/>
  <sheetViews>
    <sheetView zoomScale="70" zoomScaleNormal="70" workbookViewId="0">
      <selection sqref="A1:B3"/>
    </sheetView>
  </sheetViews>
  <sheetFormatPr defaultColWidth="9.1796875" defaultRowHeight="14.5" x14ac:dyDescent="0.35"/>
  <cols>
    <col min="1" max="1" width="17.81640625" style="1" customWidth="1"/>
    <col min="2" max="2" width="25.81640625" style="1" customWidth="1"/>
    <col min="3" max="6" width="14" style="3" customWidth="1"/>
    <col min="7" max="7" width="15.90625" style="3" customWidth="1"/>
    <col min="8" max="8" width="11.54296875" style="3" customWidth="1"/>
    <col min="9" max="12" width="14" style="3" customWidth="1"/>
    <col min="13" max="13" width="13" style="3" customWidth="1"/>
    <col min="14" max="14" width="12.54296875" style="3" customWidth="1"/>
    <col min="15" max="16384" width="9.1796875" style="1"/>
  </cols>
  <sheetData>
    <row r="1" spans="1:14" ht="24" customHeight="1" x14ac:dyDescent="0.35">
      <c r="A1" s="35" t="s">
        <v>46</v>
      </c>
      <c r="B1" s="36"/>
      <c r="C1" s="53" t="s">
        <v>47</v>
      </c>
      <c r="D1" s="53"/>
      <c r="E1" s="53"/>
      <c r="F1" s="53"/>
      <c r="G1" s="53"/>
      <c r="H1" s="53"/>
      <c r="I1" s="47"/>
      <c r="J1" s="47"/>
      <c r="K1" s="47"/>
      <c r="L1" s="47"/>
    </row>
    <row r="2" spans="1:14" ht="35.25" customHeight="1" x14ac:dyDescent="0.35">
      <c r="A2" s="37"/>
      <c r="B2" s="38"/>
      <c r="C2" s="50" t="s">
        <v>48</v>
      </c>
      <c r="D2" s="51"/>
      <c r="E2" s="50" t="s">
        <v>49</v>
      </c>
      <c r="F2" s="54"/>
      <c r="G2" s="51"/>
      <c r="H2" s="48" t="s">
        <v>28</v>
      </c>
      <c r="I2" s="24"/>
      <c r="J2" s="24"/>
      <c r="K2" s="24"/>
      <c r="L2" s="24"/>
    </row>
    <row r="3" spans="1:14" ht="72.5" x14ac:dyDescent="0.35">
      <c r="A3" s="39"/>
      <c r="B3" s="40"/>
      <c r="C3" s="6" t="s">
        <v>6</v>
      </c>
      <c r="D3" s="6" t="s">
        <v>50</v>
      </c>
      <c r="E3" s="7" t="s">
        <v>11</v>
      </c>
      <c r="F3" s="7" t="s">
        <v>51</v>
      </c>
      <c r="G3" s="7" t="s">
        <v>13</v>
      </c>
      <c r="H3" s="49"/>
      <c r="I3" s="4"/>
      <c r="J3" s="4"/>
      <c r="K3" s="4"/>
      <c r="L3" s="4"/>
    </row>
    <row r="4" spans="1:14" ht="23.5" customHeight="1" x14ac:dyDescent="0.35">
      <c r="A4" s="33" t="s">
        <v>52</v>
      </c>
      <c r="B4" s="34"/>
      <c r="C4" s="11"/>
      <c r="D4" s="10" t="s">
        <v>53</v>
      </c>
      <c r="E4" s="10" t="s">
        <v>54</v>
      </c>
      <c r="F4" s="2"/>
      <c r="G4" s="5"/>
      <c r="H4" s="5"/>
      <c r="I4" s="4"/>
      <c r="J4" s="4"/>
      <c r="K4" s="4"/>
      <c r="L4" s="4"/>
    </row>
    <row r="5" spans="1:14" x14ac:dyDescent="0.35">
      <c r="A5" s="32" t="s">
        <v>55</v>
      </c>
      <c r="B5" s="9" t="s">
        <v>56</v>
      </c>
      <c r="C5" s="11"/>
      <c r="D5" s="10">
        <v>60159.42</v>
      </c>
      <c r="E5" s="10">
        <v>499791</v>
      </c>
      <c r="F5" s="2"/>
      <c r="G5" s="2"/>
      <c r="H5" s="12"/>
      <c r="I5" s="4"/>
      <c r="J5" s="4"/>
      <c r="K5" s="4"/>
      <c r="L5" s="4"/>
    </row>
    <row r="6" spans="1:14" x14ac:dyDescent="0.35">
      <c r="A6" s="32"/>
      <c r="B6" s="9" t="s">
        <v>57</v>
      </c>
      <c r="C6" s="11"/>
      <c r="D6" s="10">
        <v>72787.592000000004</v>
      </c>
      <c r="E6" s="10">
        <v>569024</v>
      </c>
      <c r="F6" s="2"/>
      <c r="G6" s="2"/>
      <c r="H6" s="12"/>
      <c r="I6" s="4"/>
      <c r="J6" s="4"/>
      <c r="K6" s="4"/>
      <c r="L6" s="4"/>
    </row>
    <row r="7" spans="1:14" ht="29" x14ac:dyDescent="0.35">
      <c r="A7" s="32"/>
      <c r="B7" s="9" t="s">
        <v>58</v>
      </c>
      <c r="C7" s="11"/>
      <c r="D7" s="10">
        <f>+D6-D5</f>
        <v>12628.172000000006</v>
      </c>
      <c r="E7" s="10">
        <f>+E6-E5</f>
        <v>69233</v>
      </c>
      <c r="F7" s="2"/>
      <c r="G7" s="2"/>
      <c r="H7" s="12"/>
      <c r="I7" s="4"/>
      <c r="J7" s="4"/>
      <c r="K7" s="4"/>
      <c r="L7" s="4"/>
    </row>
    <row r="8" spans="1:14" x14ac:dyDescent="0.35">
      <c r="A8" s="32" t="s">
        <v>59</v>
      </c>
      <c r="B8" s="9" t="s">
        <v>56</v>
      </c>
      <c r="C8" s="11"/>
      <c r="D8" s="10">
        <v>292663.00189999997</v>
      </c>
      <c r="E8" s="10">
        <v>808478</v>
      </c>
      <c r="F8" s="2"/>
      <c r="G8" s="2"/>
      <c r="H8" s="12"/>
      <c r="I8" s="4"/>
      <c r="J8" s="4"/>
      <c r="K8" s="4"/>
      <c r="L8" s="4"/>
    </row>
    <row r="9" spans="1:14" x14ac:dyDescent="0.35">
      <c r="A9" s="32"/>
      <c r="B9" s="9" t="s">
        <v>57</v>
      </c>
      <c r="C9" s="11"/>
      <c r="D9" s="10">
        <v>588883.98100000003</v>
      </c>
      <c r="E9" s="16">
        <v>767903.59337999334</v>
      </c>
      <c r="F9" s="2"/>
      <c r="G9" s="2"/>
      <c r="H9" s="12"/>
      <c r="I9" s="4"/>
      <c r="J9" s="4"/>
      <c r="K9" s="4"/>
      <c r="L9" s="4"/>
    </row>
    <row r="10" spans="1:14" ht="29" x14ac:dyDescent="0.35">
      <c r="A10" s="32"/>
      <c r="B10" s="9" t="s">
        <v>58</v>
      </c>
      <c r="C10" s="11"/>
      <c r="D10" s="10">
        <f>+D9-D8</f>
        <v>296220.97910000006</v>
      </c>
      <c r="E10" s="10">
        <f>+E9-E8</f>
        <v>-40574.406620006659</v>
      </c>
      <c r="F10" s="2"/>
      <c r="G10" s="2"/>
      <c r="H10" s="12"/>
      <c r="I10" s="4"/>
      <c r="J10" s="4"/>
      <c r="K10" s="4"/>
      <c r="L10" s="4"/>
    </row>
    <row r="13" spans="1:14" ht="21" x14ac:dyDescent="0.35">
      <c r="A13" s="41" t="s">
        <v>60</v>
      </c>
      <c r="B13" s="42"/>
      <c r="C13" s="53" t="s">
        <v>61</v>
      </c>
      <c r="D13" s="53"/>
      <c r="E13" s="53"/>
      <c r="F13" s="53"/>
      <c r="G13" s="53"/>
      <c r="H13" s="53"/>
      <c r="I13" s="53" t="s">
        <v>62</v>
      </c>
      <c r="J13" s="53"/>
      <c r="K13" s="53"/>
      <c r="L13" s="53"/>
      <c r="M13" s="53"/>
      <c r="N13" s="53"/>
    </row>
    <row r="14" spans="1:14" ht="32.25" customHeight="1" x14ac:dyDescent="0.35">
      <c r="A14" s="43"/>
      <c r="B14" s="44"/>
      <c r="C14" s="50" t="s">
        <v>48</v>
      </c>
      <c r="D14" s="51"/>
      <c r="E14" s="50" t="s">
        <v>49</v>
      </c>
      <c r="F14" s="54"/>
      <c r="G14" s="51"/>
      <c r="H14" s="48" t="s">
        <v>28</v>
      </c>
      <c r="I14" s="50" t="s">
        <v>48</v>
      </c>
      <c r="J14" s="51"/>
      <c r="K14" s="52" t="s">
        <v>49</v>
      </c>
      <c r="L14" s="52"/>
      <c r="M14" s="52"/>
      <c r="N14" s="48" t="s">
        <v>28</v>
      </c>
    </row>
    <row r="15" spans="1:14" ht="72.5" x14ac:dyDescent="0.35">
      <c r="A15" s="45"/>
      <c r="B15" s="46"/>
      <c r="C15" s="6" t="s">
        <v>6</v>
      </c>
      <c r="D15" s="6" t="s">
        <v>50</v>
      </c>
      <c r="E15" s="7" t="s">
        <v>11</v>
      </c>
      <c r="F15" s="7" t="s">
        <v>51</v>
      </c>
      <c r="G15" s="7" t="s">
        <v>13</v>
      </c>
      <c r="H15" s="49"/>
      <c r="I15" s="6" t="s">
        <v>6</v>
      </c>
      <c r="J15" s="6" t="s">
        <v>50</v>
      </c>
      <c r="K15" s="7" t="s">
        <v>11</v>
      </c>
      <c r="L15" s="7" t="s">
        <v>51</v>
      </c>
      <c r="M15" s="7" t="s">
        <v>13</v>
      </c>
      <c r="N15" s="49"/>
    </row>
    <row r="16" spans="1:14" ht="30.75" customHeight="1" x14ac:dyDescent="0.35">
      <c r="A16" s="33" t="s">
        <v>52</v>
      </c>
      <c r="B16" s="34"/>
      <c r="C16" s="11"/>
      <c r="D16" s="11"/>
      <c r="E16" s="10" t="s">
        <v>54</v>
      </c>
      <c r="F16" s="10"/>
      <c r="G16" s="5"/>
      <c r="H16" s="5"/>
      <c r="I16" s="11"/>
      <c r="J16" s="11"/>
      <c r="K16" s="10" t="s">
        <v>54</v>
      </c>
      <c r="L16" s="10"/>
      <c r="M16" s="5"/>
      <c r="N16" s="5"/>
    </row>
    <row r="17" spans="1:14" x14ac:dyDescent="0.35">
      <c r="A17" s="32" t="s">
        <v>55</v>
      </c>
      <c r="B17" s="8" t="s">
        <v>56</v>
      </c>
      <c r="C17" s="11"/>
      <c r="D17" s="11"/>
      <c r="E17" s="10">
        <v>350023.75065643544</v>
      </c>
      <c r="F17" s="10"/>
      <c r="G17" s="15"/>
      <c r="H17" s="10">
        <v>350023.75065643544</v>
      </c>
      <c r="I17" s="11"/>
      <c r="J17" s="11"/>
      <c r="K17" s="10">
        <v>321127.86080187105</v>
      </c>
      <c r="L17" s="10"/>
      <c r="M17" s="10"/>
      <c r="N17" s="10">
        <v>321127.86080187105</v>
      </c>
    </row>
    <row r="18" spans="1:14" ht="29" x14ac:dyDescent="0.35">
      <c r="A18" s="32"/>
      <c r="B18" s="8" t="s">
        <v>63</v>
      </c>
      <c r="C18" s="11"/>
      <c r="D18" s="11"/>
      <c r="E18" s="10">
        <v>596335.514312107</v>
      </c>
      <c r="F18" s="10"/>
      <c r="G18" s="15"/>
      <c r="H18" s="10">
        <v>596335.514312107</v>
      </c>
      <c r="I18" s="11"/>
      <c r="J18" s="11"/>
      <c r="K18" s="10">
        <v>605424</v>
      </c>
      <c r="L18" s="10"/>
      <c r="M18" s="10"/>
      <c r="N18" s="10">
        <v>605424</v>
      </c>
    </row>
    <row r="19" spans="1:14" ht="29" x14ac:dyDescent="0.35">
      <c r="A19" s="32"/>
      <c r="B19" s="8" t="s">
        <v>64</v>
      </c>
      <c r="C19" s="11"/>
      <c r="D19" s="11"/>
      <c r="E19" s="10">
        <f>+E18-E17</f>
        <v>246311.76365567156</v>
      </c>
      <c r="F19" s="10"/>
      <c r="G19" s="15"/>
      <c r="H19" s="10">
        <f>+H18-H17</f>
        <v>246311.76365567156</v>
      </c>
      <c r="I19" s="11"/>
      <c r="J19" s="11"/>
      <c r="K19" s="10">
        <f>+K18-K17</f>
        <v>284296.13919812895</v>
      </c>
      <c r="L19" s="10"/>
      <c r="M19" s="10"/>
      <c r="N19" s="10">
        <f>+N18-N17</f>
        <v>284296.13919812895</v>
      </c>
    </row>
    <row r="20" spans="1:14" ht="15" customHeight="1" x14ac:dyDescent="0.35">
      <c r="A20" s="32" t="s">
        <v>59</v>
      </c>
      <c r="B20" s="8" t="s">
        <v>56</v>
      </c>
      <c r="C20" s="11"/>
      <c r="D20" s="11"/>
      <c r="E20" s="10">
        <v>854727.15800983959</v>
      </c>
      <c r="F20" s="10"/>
      <c r="G20" s="15"/>
      <c r="H20" s="10">
        <v>854727.15800983959</v>
      </c>
      <c r="I20" s="11"/>
      <c r="J20" s="11"/>
      <c r="K20" s="10">
        <v>989114.73740873777</v>
      </c>
      <c r="L20" s="10"/>
      <c r="M20" s="10"/>
      <c r="N20" s="10">
        <v>989114.73740873777</v>
      </c>
    </row>
    <row r="21" spans="1:14" ht="29" x14ac:dyDescent="0.35">
      <c r="A21" s="32"/>
      <c r="B21" s="8" t="s">
        <v>63</v>
      </c>
      <c r="C21" s="11"/>
      <c r="D21" s="11"/>
      <c r="E21" s="10">
        <v>1109336.3061907317</v>
      </c>
      <c r="F21" s="10"/>
      <c r="G21" s="15"/>
      <c r="H21" s="10">
        <v>1109336.3061907317</v>
      </c>
      <c r="I21" s="11"/>
      <c r="J21" s="11"/>
      <c r="K21" s="10">
        <v>1179673.2415810865</v>
      </c>
      <c r="L21" s="10"/>
      <c r="M21" s="10"/>
      <c r="N21" s="10">
        <v>1179673.2415810865</v>
      </c>
    </row>
    <row r="22" spans="1:14" ht="29" x14ac:dyDescent="0.35">
      <c r="A22" s="32"/>
      <c r="B22" s="8" t="s">
        <v>64</v>
      </c>
      <c r="C22" s="11"/>
      <c r="D22" s="11"/>
      <c r="E22" s="10">
        <f>+E21-E20</f>
        <v>254609.14818089211</v>
      </c>
      <c r="F22" s="10"/>
      <c r="G22" s="15"/>
      <c r="H22" s="10">
        <f>+H21-H20</f>
        <v>254609.14818089211</v>
      </c>
      <c r="I22" s="11"/>
      <c r="J22" s="11"/>
      <c r="K22" s="10">
        <f>+K21-K20</f>
        <v>190558.50417234877</v>
      </c>
      <c r="L22" s="10"/>
      <c r="M22" s="10"/>
      <c r="N22" s="10">
        <f>+N21-N20</f>
        <v>190558.50417234877</v>
      </c>
    </row>
    <row r="25" spans="1:14" x14ac:dyDescent="0.35">
      <c r="A25" s="13" t="s">
        <v>65</v>
      </c>
    </row>
    <row r="26" spans="1:14" x14ac:dyDescent="0.35">
      <c r="A26" s="14" t="s">
        <v>66</v>
      </c>
    </row>
    <row r="28" spans="1:14" x14ac:dyDescent="0.35">
      <c r="C28" s="3" t="s">
        <v>29</v>
      </c>
      <c r="D28" s="16">
        <v>569024.02183999994</v>
      </c>
      <c r="E28" s="16">
        <v>596335.51431210688</v>
      </c>
      <c r="F28" s="16">
        <v>605424.23417747696</v>
      </c>
      <c r="G28" s="18">
        <f>SUM(D28:F28)</f>
        <v>1770783.7703295837</v>
      </c>
      <c r="H28" s="17">
        <f>+E6+E18+K18-G28</f>
        <v>-0.25601747655309737</v>
      </c>
    </row>
    <row r="29" spans="1:14" x14ac:dyDescent="0.35">
      <c r="C29" s="3" t="s">
        <v>27</v>
      </c>
      <c r="D29" s="16">
        <v>767903.59337999334</v>
      </c>
      <c r="E29" s="16">
        <v>1109336.3061907317</v>
      </c>
      <c r="F29" s="16">
        <v>1179673.2415810865</v>
      </c>
      <c r="G29" s="18">
        <f>SUM(D29:F29)</f>
        <v>3056913.1411518115</v>
      </c>
      <c r="H29" s="17">
        <f>+E9+E21+K21-G29</f>
        <v>0</v>
      </c>
    </row>
  </sheetData>
  <mergeCells count="21">
    <mergeCell ref="I1:L1"/>
    <mergeCell ref="N14:N15"/>
    <mergeCell ref="H14:H15"/>
    <mergeCell ref="H2:H3"/>
    <mergeCell ref="I14:J14"/>
    <mergeCell ref="K14:M14"/>
    <mergeCell ref="I13:N13"/>
    <mergeCell ref="C1:H1"/>
    <mergeCell ref="E14:G14"/>
    <mergeCell ref="C2:D2"/>
    <mergeCell ref="C13:H13"/>
    <mergeCell ref="E2:G2"/>
    <mergeCell ref="C14:D14"/>
    <mergeCell ref="A17:A19"/>
    <mergeCell ref="A20:A22"/>
    <mergeCell ref="A16:B16"/>
    <mergeCell ref="A1:B3"/>
    <mergeCell ref="A13:B15"/>
    <mergeCell ref="A4:B4"/>
    <mergeCell ref="A5:A7"/>
    <mergeCell ref="A8:A10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7y xmlns="470f3cb9-6190-467f-98b3-13287c8881c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BDCAA064B24A498CFD3DF224C73A0E" ma:contentTypeVersion="7" ma:contentTypeDescription="Create a new document." ma:contentTypeScope="" ma:versionID="76e8f06a99eee6bf361b61571d2ab681">
  <xsd:schema xmlns:xsd="http://www.w3.org/2001/XMLSchema" xmlns:xs="http://www.w3.org/2001/XMLSchema" xmlns:p="http://schemas.microsoft.com/office/2006/metadata/properties" xmlns:ns2="470f3cb9-6190-467f-98b3-13287c8881c8" xmlns:ns3="287e4302-86cf-4944-a309-ab111957c492" targetNamespace="http://schemas.microsoft.com/office/2006/metadata/properties" ma:root="true" ma:fieldsID="99812758fcad5f90009c75bb3d0ceb16" ns2:_="" ns3:_="">
    <xsd:import namespace="470f3cb9-6190-467f-98b3-13287c8881c8"/>
    <xsd:import namespace="287e4302-86cf-4944-a309-ab111957c4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fi7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f3cb9-6190-467f-98b3-13287c8881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i7y" ma:index="14" nillable="true" ma:displayName="Number" ma:internalName="fi7y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7e4302-86cf-4944-a309-ab111957c49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D7BF26-5BCD-49E1-860F-8230B32EC7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E4B8ED-5C18-4785-B76C-95BB6426A711}">
  <ds:schemaRefs>
    <ds:schemaRef ds:uri="http://schemas.microsoft.com/office/infopath/2007/PartnerControls"/>
    <ds:schemaRef ds:uri="http://purl.org/dc/terms/"/>
    <ds:schemaRef ds:uri="8430d550-c2bd-4ade-ae56-0b82b076c537"/>
    <ds:schemaRef ds:uri="http://purl.org/dc/dcmitype/"/>
    <ds:schemaRef ds:uri="http://schemas.microsoft.com/sharepoint/v4"/>
    <ds:schemaRef ds:uri="http://schemas.microsoft.com/sharepoint/v3/field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d1269d0e-3d21-492c-95ee-c4f1a377396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17ED4CD-A592-4FF5-B88D-A33D935BC185}"/>
</file>

<file path=customXml/itemProps4.xml><?xml version="1.0" encoding="utf-8"?>
<ds:datastoreItem xmlns:ds="http://schemas.openxmlformats.org/officeDocument/2006/customXml" ds:itemID="{438EFE72-3F17-4DAA-A40B-A568D1FD267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Q1A Revenue Req 2020</vt:lpstr>
      <vt:lpstr>Q1B Revenue Req 2021</vt:lpstr>
      <vt:lpstr>Q1C Revenue Req 2022</vt:lpstr>
      <vt:lpstr>Assumptions</vt:lpstr>
      <vt:lpstr>Q2 Spending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Burton, Henry</dc:creator>
  <cp:keywords/>
  <dc:description/>
  <cp:lastModifiedBy>Douglas Tessler</cp:lastModifiedBy>
  <cp:revision/>
  <dcterms:created xsi:type="dcterms:W3CDTF">2021-02-09T22:00:34Z</dcterms:created>
  <dcterms:modified xsi:type="dcterms:W3CDTF">2021-02-26T23:47:18Z</dcterms:modified>
  <cp:category/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0x01010093BDCAA064B24A498CFD3DF224C73A0E</vt:lpwstr>
  </property>
  <property fmtid="{D5CDD505-2E9C-101B-9397-08002B2CF9AE}" pid="3" name="_dlc_DocIdItemGuid">
    <vt:lpwstr>8228e1fa-2798-4385-9dde-fa0f73162ed6</vt:lpwstr>
  </property>
  <property fmtid="{D5CDD505-2E9C-101B-9397-08002B2CF9AE}" pid="4" name="_docset_NoMedatataSyncRequired">
    <vt:lpwstr>False</vt:lpwstr>
  </property>
  <property fmtid="{D5CDD505-2E9C-101B-9397-08002B2CF9AE}" pid="5" name="Review Status">
    <vt:lpwstr>https://edisonintl.sharepoint.com/teams/rcms365/_layouts/15/wrkstat.aspx?List=21149cbb-4f61-4bd7-8a64-8d38b2a0e31c&amp;WorkflowInstanceName=fbc1d4e3-2147-4ed2-94ec-44a1d34c620f, Completed</vt:lpwstr>
  </property>
  <property fmtid="{D5CDD505-2E9C-101B-9397-08002B2CF9AE}" pid="6" name="Reassignment">
    <vt:lpwstr>, </vt:lpwstr>
  </property>
  <property fmtid="{D5CDD505-2E9C-101B-9397-08002B2CF9AE}" pid="7" name="Start Security WF">
    <vt:lpwstr>, </vt:lpwstr>
  </property>
  <property fmtid="{D5CDD505-2E9C-101B-9397-08002B2CF9AE}" pid="8" name="Party0">
    <vt:lpwstr>145;#Cal Advocates</vt:lpwstr>
  </property>
  <property fmtid="{D5CDD505-2E9C-101B-9397-08002B2CF9AE}" pid="9" name="Data Request Set Name1">
    <vt:lpwstr>CalAdvocates-SCE-2021WMP-05</vt:lpwstr>
  </property>
  <property fmtid="{D5CDD505-2E9C-101B-9397-08002B2CF9AE}" pid="10" name="Test WF">
    <vt:lpwstr>, </vt:lpwstr>
  </property>
  <property fmtid="{D5CDD505-2E9C-101B-9397-08002B2CF9AE}" pid="11" name="Manual Handling">
    <vt:lpwstr>https://edisonintl.sharepoint.com/teams/rcms365/_layouts/15/wrkstat.aspx?List=d1269d0e-3d21-492c-95ee-c4f1a377396e&amp;WorkflowInstanceName=aa742e14-9331-4bff-a488-0f83a40b4643, Completed</vt:lpwstr>
  </property>
  <property fmtid="{D5CDD505-2E9C-101B-9397-08002B2CF9AE}" pid="12" name="Document Review Status">
    <vt:lpwstr>Pending for Case Admin</vt:lpwstr>
  </property>
  <property fmtid="{D5CDD505-2E9C-101B-9397-08002B2CF9AE}" pid="13" name="Modified Date">
    <vt:filetime>2021-02-27T08:00:00Z</vt:filetime>
  </property>
</Properties>
</file>